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hidePivotFieldList="1"/>
  <mc:AlternateContent xmlns:mc="http://schemas.openxmlformats.org/markup-compatibility/2006">
    <mc:Choice Requires="x15">
      <x15ac:absPath xmlns:x15ac="http://schemas.microsoft.com/office/spreadsheetml/2010/11/ac" url="https://d.docs.live.net/038318c69e788b88/Pulpit/CF/1.9/"/>
    </mc:Choice>
  </mc:AlternateContent>
  <xr:revisionPtr revIDLastSave="0" documentId="8_{5146D86A-08C6-4AC6-B669-81F4ABB9C684}" xr6:coauthVersionLast="47" xr6:coauthVersionMax="47" xr10:uidLastSave="{00000000-0000-0000-0000-000000000000}"/>
  <bookViews>
    <workbookView xWindow="585" yWindow="0" windowWidth="34605" windowHeight="21705" firstSheet="3" activeTab="3" xr2:uid="{1A8BA9D7-38F4-4F0B-95F8-ADAC299A9AC6}"/>
  </bookViews>
  <sheets>
    <sheet name="Pre" sheetId="1" state="hidden" r:id="rId1"/>
    <sheet name="Tab 1" sheetId="5" r:id="rId2"/>
    <sheet name="Test Parameters" sheetId="6" r:id="rId3"/>
    <sheet name="Statistical Test" sheetId="7" r:id="rId4"/>
  </sheets>
  <calcPr calcId="191028"/>
  <pivotCaches>
    <pivotCache cacheId="133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7" i="7" l="1"/>
  <c r="N47" i="7"/>
  <c r="B30" i="6"/>
  <c r="B19" i="6"/>
  <c r="B8" i="6"/>
  <c r="N14" i="7"/>
  <c r="N30" i="7"/>
  <c r="N46" i="7"/>
  <c r="AO3" i="7"/>
  <c r="AO4" i="7"/>
  <c r="AO5" i="7"/>
  <c r="AO6" i="7"/>
  <c r="AO7" i="7"/>
  <c r="AO8" i="7"/>
  <c r="AO9" i="7"/>
  <c r="AO10" i="7"/>
  <c r="AO11" i="7"/>
  <c r="AO12" i="7"/>
  <c r="AO13" i="7"/>
  <c r="AO14" i="7"/>
  <c r="AO15" i="7"/>
  <c r="AO16" i="7"/>
  <c r="AO17" i="7"/>
  <c r="AO18" i="7"/>
  <c r="AO19" i="7"/>
  <c r="AO20" i="7"/>
  <c r="AO21" i="7"/>
  <c r="AO22" i="7"/>
  <c r="AO23" i="7"/>
  <c r="AO24" i="7"/>
  <c r="AO25" i="7"/>
  <c r="AO26" i="7"/>
  <c r="AO27" i="7"/>
  <c r="AO28" i="7"/>
  <c r="AO29" i="7"/>
  <c r="AO30" i="7"/>
  <c r="AO31" i="7"/>
  <c r="AO32" i="7"/>
  <c r="AO33" i="7"/>
  <c r="AO34" i="7"/>
  <c r="AO35" i="7"/>
  <c r="AO36" i="7"/>
  <c r="AO37" i="7"/>
  <c r="AO38" i="7"/>
  <c r="AO39" i="7"/>
  <c r="AO40" i="7"/>
  <c r="AO41" i="7"/>
  <c r="AO42" i="7"/>
  <c r="AO43" i="7"/>
  <c r="AO44" i="7"/>
  <c r="AO45" i="7"/>
  <c r="AO46" i="7"/>
  <c r="AO47" i="7"/>
  <c r="AO48" i="7"/>
  <c r="AO49" i="7"/>
  <c r="AO50" i="7"/>
  <c r="AO51" i="7"/>
  <c r="AO52" i="7"/>
  <c r="AO53" i="7"/>
  <c r="AO2" i="7"/>
  <c r="AI3" i="7"/>
  <c r="AI4" i="7"/>
  <c r="AI5" i="7"/>
  <c r="AI6" i="7"/>
  <c r="AI7" i="7"/>
  <c r="AI8" i="7"/>
  <c r="AI9" i="7"/>
  <c r="AI10" i="7"/>
  <c r="AI11" i="7"/>
  <c r="AI12" i="7"/>
  <c r="AI13" i="7"/>
  <c r="AI14" i="7"/>
  <c r="AI15" i="7"/>
  <c r="AI16" i="7"/>
  <c r="AI17" i="7"/>
  <c r="AI18" i="7"/>
  <c r="AI19" i="7"/>
  <c r="AI20" i="7"/>
  <c r="AI21" i="7"/>
  <c r="AI22" i="7"/>
  <c r="AI23" i="7"/>
  <c r="AI24" i="7"/>
  <c r="AI25" i="7"/>
  <c r="AI26" i="7"/>
  <c r="AI27" i="7"/>
  <c r="AI28" i="7"/>
  <c r="AI29" i="7"/>
  <c r="AI30" i="7"/>
  <c r="AI31" i="7"/>
  <c r="AI32" i="7"/>
  <c r="AI33" i="7"/>
  <c r="AI34" i="7"/>
  <c r="AI35" i="7"/>
  <c r="AI36" i="7"/>
  <c r="AI37" i="7"/>
  <c r="AI38" i="7"/>
  <c r="AI39" i="7"/>
  <c r="AI40" i="7"/>
  <c r="AI41" i="7"/>
  <c r="AI42" i="7"/>
  <c r="AI43" i="7"/>
  <c r="AI44" i="7"/>
  <c r="AI45" i="7"/>
  <c r="AI46" i="7"/>
  <c r="AI47" i="7"/>
  <c r="AI48" i="7"/>
  <c r="AI49" i="7"/>
  <c r="AI50" i="7"/>
  <c r="AI51" i="7"/>
  <c r="AI52" i="7"/>
  <c r="AI53" i="7"/>
  <c r="AI2" i="7"/>
  <c r="Y3" i="7" l="1"/>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2" i="7"/>
  <c r="D474" i="5"/>
  <c r="E474" i="5"/>
  <c r="F474" i="5"/>
  <c r="G474" i="5"/>
  <c r="H474" i="5"/>
  <c r="I474" i="5"/>
  <c r="J474" i="5"/>
  <c r="K474" i="5"/>
  <c r="L474" i="5"/>
  <c r="M474" i="5"/>
  <c r="N474" i="5"/>
  <c r="O474" i="5"/>
  <c r="P474" i="5"/>
  <c r="Q474" i="5"/>
  <c r="R474" i="5"/>
  <c r="S474" i="5"/>
  <c r="T474" i="5"/>
  <c r="U474" i="5"/>
  <c r="V474" i="5"/>
  <c r="W474" i="5"/>
  <c r="X474" i="5"/>
  <c r="Y474" i="5"/>
  <c r="Z474" i="5"/>
  <c r="AA474" i="5"/>
  <c r="AB474" i="5"/>
  <c r="AC474" i="5"/>
  <c r="AD474" i="5"/>
  <c r="AE474" i="5"/>
  <c r="AF474" i="5"/>
  <c r="AG474" i="5"/>
  <c r="AH474" i="5"/>
  <c r="AI474" i="5"/>
  <c r="AJ474" i="5"/>
  <c r="AK474" i="5"/>
  <c r="C474" i="5"/>
  <c r="D468" i="5"/>
  <c r="E468" i="5"/>
  <c r="F468" i="5"/>
  <c r="G468" i="5"/>
  <c r="H468" i="5"/>
  <c r="I468" i="5"/>
  <c r="J468" i="5"/>
  <c r="K468" i="5"/>
  <c r="L468" i="5"/>
  <c r="M468" i="5"/>
  <c r="N468" i="5"/>
  <c r="O468" i="5"/>
  <c r="P468" i="5"/>
  <c r="Q468" i="5"/>
  <c r="R468" i="5"/>
  <c r="S468" i="5"/>
  <c r="T468" i="5"/>
  <c r="U468" i="5"/>
  <c r="V468" i="5"/>
  <c r="W468" i="5"/>
  <c r="X468" i="5"/>
  <c r="Y468" i="5"/>
  <c r="Z468" i="5"/>
  <c r="AA468" i="5"/>
  <c r="AB468" i="5"/>
  <c r="AC468" i="5"/>
  <c r="AD468" i="5"/>
  <c r="AE468" i="5"/>
  <c r="AF468" i="5"/>
  <c r="AG468" i="5"/>
  <c r="AH468" i="5"/>
  <c r="AI468" i="5"/>
  <c r="AJ468" i="5"/>
  <c r="AK468" i="5"/>
  <c r="D469" i="5"/>
  <c r="E469" i="5"/>
  <c r="F469" i="5"/>
  <c r="G469" i="5"/>
  <c r="H469" i="5"/>
  <c r="I469" i="5"/>
  <c r="J469" i="5"/>
  <c r="K469" i="5"/>
  <c r="L469" i="5"/>
  <c r="M469" i="5"/>
  <c r="N469" i="5"/>
  <c r="O469" i="5"/>
  <c r="P469" i="5"/>
  <c r="Q469" i="5"/>
  <c r="R469" i="5"/>
  <c r="S469" i="5"/>
  <c r="T469" i="5"/>
  <c r="U469" i="5"/>
  <c r="V469" i="5"/>
  <c r="W469" i="5"/>
  <c r="X469" i="5"/>
  <c r="Y469" i="5"/>
  <c r="Z469" i="5"/>
  <c r="AA469" i="5"/>
  <c r="AB469" i="5"/>
  <c r="AC469" i="5"/>
  <c r="AD469" i="5"/>
  <c r="AE469" i="5"/>
  <c r="AF469" i="5"/>
  <c r="AG469" i="5"/>
  <c r="AH469" i="5"/>
  <c r="AI469" i="5"/>
  <c r="AJ469" i="5"/>
  <c r="AK469" i="5"/>
  <c r="D471" i="5"/>
  <c r="D473" i="5" s="1"/>
  <c r="E471" i="5"/>
  <c r="E473" i="5" s="1"/>
  <c r="F471" i="5"/>
  <c r="G471" i="5"/>
  <c r="H471" i="5"/>
  <c r="I471" i="5"/>
  <c r="J471" i="5"/>
  <c r="K471" i="5"/>
  <c r="L471" i="5"/>
  <c r="L473" i="5" s="1"/>
  <c r="M471" i="5"/>
  <c r="M473" i="5" s="1"/>
  <c r="N471" i="5"/>
  <c r="N473" i="5" s="1"/>
  <c r="O471" i="5"/>
  <c r="O473" i="5" s="1"/>
  <c r="P471" i="5"/>
  <c r="Q471" i="5"/>
  <c r="R471" i="5"/>
  <c r="S471" i="5"/>
  <c r="S473" i="5" s="1"/>
  <c r="T471" i="5"/>
  <c r="T473" i="5" s="1"/>
  <c r="U471" i="5"/>
  <c r="U473" i="5" s="1"/>
  <c r="V471" i="5"/>
  <c r="W471" i="5"/>
  <c r="X471" i="5"/>
  <c r="Y471" i="5"/>
  <c r="Z471" i="5"/>
  <c r="AA471" i="5"/>
  <c r="AB471" i="5"/>
  <c r="AB473" i="5" s="1"/>
  <c r="AC471" i="5"/>
  <c r="AC473" i="5" s="1"/>
  <c r="AD471" i="5"/>
  <c r="AD473" i="5" s="1"/>
  <c r="AE471" i="5"/>
  <c r="AE473" i="5" s="1"/>
  <c r="AF471" i="5"/>
  <c r="AG471" i="5"/>
  <c r="AH471" i="5"/>
  <c r="AI471" i="5"/>
  <c r="AI473" i="5" s="1"/>
  <c r="AJ471" i="5"/>
  <c r="AJ473" i="5" s="1"/>
  <c r="AK471" i="5"/>
  <c r="AK473" i="5" s="1"/>
  <c r="D472" i="5"/>
  <c r="E472" i="5"/>
  <c r="F472" i="5"/>
  <c r="G472" i="5"/>
  <c r="H472" i="5"/>
  <c r="I472" i="5"/>
  <c r="J472" i="5"/>
  <c r="K472" i="5"/>
  <c r="L472" i="5"/>
  <c r="M472" i="5"/>
  <c r="N472" i="5"/>
  <c r="O472" i="5"/>
  <c r="P472" i="5"/>
  <c r="Q472" i="5"/>
  <c r="R472" i="5"/>
  <c r="S472" i="5"/>
  <c r="T472" i="5"/>
  <c r="U472" i="5"/>
  <c r="V472" i="5"/>
  <c r="W472" i="5"/>
  <c r="X472" i="5"/>
  <c r="Y472" i="5"/>
  <c r="Z472" i="5"/>
  <c r="AA472" i="5"/>
  <c r="AB472" i="5"/>
  <c r="AC472" i="5"/>
  <c r="AD472" i="5"/>
  <c r="AE472" i="5"/>
  <c r="AF472" i="5"/>
  <c r="AG472" i="5"/>
  <c r="AH472" i="5"/>
  <c r="AI472" i="5"/>
  <c r="AJ472" i="5"/>
  <c r="AK472" i="5"/>
  <c r="F473" i="5"/>
  <c r="G473" i="5"/>
  <c r="H473" i="5"/>
  <c r="I473" i="5"/>
  <c r="J473" i="5"/>
  <c r="K473" i="5"/>
  <c r="P473" i="5"/>
  <c r="Q473" i="5"/>
  <c r="R473" i="5"/>
  <c r="V473" i="5"/>
  <c r="W473" i="5"/>
  <c r="X473" i="5"/>
  <c r="Y473" i="5"/>
  <c r="Z473" i="5"/>
  <c r="AA473" i="5"/>
  <c r="AF473" i="5"/>
  <c r="AG473" i="5"/>
  <c r="AH473" i="5"/>
  <c r="C473" i="5"/>
  <c r="C472" i="5"/>
  <c r="C471" i="5"/>
  <c r="C469" i="5"/>
  <c r="C468" i="5"/>
  <c r="D467" i="5"/>
  <c r="E467" i="5"/>
  <c r="F467" i="5"/>
  <c r="G467" i="5"/>
  <c r="H467" i="5"/>
  <c r="I467" i="5"/>
  <c r="J467" i="5"/>
  <c r="K467" i="5"/>
  <c r="L467" i="5"/>
  <c r="M467" i="5"/>
  <c r="N467" i="5"/>
  <c r="O467" i="5"/>
  <c r="P467" i="5"/>
  <c r="Q467" i="5"/>
  <c r="R467" i="5"/>
  <c r="S467" i="5"/>
  <c r="T467" i="5"/>
  <c r="U467" i="5"/>
  <c r="V467" i="5"/>
  <c r="W467" i="5"/>
  <c r="X467" i="5"/>
  <c r="Y467" i="5"/>
  <c r="Z467" i="5"/>
  <c r="AA467" i="5"/>
  <c r="AB467" i="5"/>
  <c r="AC467" i="5"/>
  <c r="AD467" i="5"/>
  <c r="AE467" i="5"/>
  <c r="AF467" i="5"/>
  <c r="AG467" i="5"/>
  <c r="AH467" i="5"/>
  <c r="AI467" i="5"/>
  <c r="AJ467" i="5"/>
  <c r="AK467" i="5"/>
  <c r="C467" i="5"/>
  <c r="D466" i="5"/>
  <c r="E466" i="5"/>
  <c r="F466" i="5"/>
  <c r="G466" i="5"/>
  <c r="H466" i="5"/>
  <c r="I466" i="5"/>
  <c r="J466" i="5"/>
  <c r="K466" i="5"/>
  <c r="L466" i="5"/>
  <c r="M466" i="5"/>
  <c r="N466" i="5"/>
  <c r="O466" i="5"/>
  <c r="P466" i="5"/>
  <c r="Q466" i="5"/>
  <c r="R466" i="5"/>
  <c r="S466" i="5"/>
  <c r="T466" i="5"/>
  <c r="U466" i="5"/>
  <c r="V466" i="5"/>
  <c r="W466" i="5"/>
  <c r="X466" i="5"/>
  <c r="Y466" i="5"/>
  <c r="Z466" i="5"/>
  <c r="AA466" i="5"/>
  <c r="AB466" i="5"/>
  <c r="AC466" i="5"/>
  <c r="AD466" i="5"/>
  <c r="AE466" i="5"/>
  <c r="AF466" i="5"/>
  <c r="AG466" i="5"/>
  <c r="AH466" i="5"/>
  <c r="AI466" i="5"/>
  <c r="AJ466" i="5"/>
  <c r="C466" i="5"/>
  <c r="D465" i="5"/>
  <c r="E465" i="5"/>
  <c r="F465" i="5"/>
  <c r="G465" i="5"/>
  <c r="H465" i="5"/>
  <c r="I465" i="5"/>
  <c r="J465" i="5"/>
  <c r="K465" i="5"/>
  <c r="L465" i="5"/>
  <c r="M465" i="5"/>
  <c r="N465" i="5"/>
  <c r="O465" i="5"/>
  <c r="P465" i="5"/>
  <c r="Q465" i="5"/>
  <c r="R465" i="5"/>
  <c r="S465" i="5"/>
  <c r="T465" i="5"/>
  <c r="U465" i="5"/>
  <c r="V465" i="5"/>
  <c r="W465" i="5"/>
  <c r="X465" i="5"/>
  <c r="Y465" i="5"/>
  <c r="AA465" i="5"/>
  <c r="AB465" i="5"/>
  <c r="AC465" i="5"/>
  <c r="AD465" i="5"/>
  <c r="AE465" i="5"/>
  <c r="AF465" i="5"/>
  <c r="AG465" i="5"/>
  <c r="AH465" i="5"/>
  <c r="C465" i="5"/>
  <c r="D464" i="5"/>
  <c r="E464" i="5"/>
  <c r="F464" i="5"/>
  <c r="G464" i="5"/>
  <c r="H464" i="5"/>
  <c r="I464" i="5"/>
  <c r="J464" i="5"/>
  <c r="K464" i="5"/>
  <c r="L464" i="5"/>
  <c r="M464" i="5"/>
  <c r="N464" i="5"/>
  <c r="O464" i="5"/>
  <c r="P464" i="5"/>
  <c r="Q464" i="5"/>
  <c r="R464" i="5"/>
  <c r="S464" i="5"/>
  <c r="T464" i="5"/>
  <c r="U464" i="5"/>
  <c r="V464" i="5"/>
  <c r="W464" i="5"/>
  <c r="X464" i="5"/>
  <c r="Y464" i="5"/>
  <c r="AA464" i="5"/>
  <c r="AB464" i="5"/>
  <c r="AC464" i="5"/>
  <c r="AD464" i="5"/>
  <c r="AE464" i="5"/>
  <c r="AF464" i="5"/>
  <c r="AG464" i="5"/>
  <c r="AH464" i="5"/>
  <c r="AI464" i="5"/>
  <c r="AJ464" i="5"/>
  <c r="C464" i="5"/>
  <c r="D463" i="5"/>
  <c r="E463" i="5"/>
  <c r="F463" i="5"/>
  <c r="G463" i="5"/>
  <c r="H463" i="5"/>
  <c r="I463" i="5"/>
  <c r="J463" i="5"/>
  <c r="K463" i="5"/>
  <c r="L463" i="5"/>
  <c r="M463" i="5"/>
  <c r="N463" i="5"/>
  <c r="O463" i="5"/>
  <c r="P463" i="5"/>
  <c r="Q463" i="5"/>
  <c r="R463" i="5"/>
  <c r="S463" i="5"/>
  <c r="T463" i="5"/>
  <c r="U463" i="5"/>
  <c r="V463" i="5"/>
  <c r="W463" i="5"/>
  <c r="X463" i="5"/>
  <c r="Y463" i="5"/>
  <c r="AA463" i="5"/>
  <c r="AB463" i="5"/>
  <c r="AC463" i="5"/>
  <c r="AD463" i="5"/>
  <c r="AE463" i="5"/>
  <c r="AF463" i="5"/>
  <c r="AG463" i="5"/>
  <c r="AH463" i="5"/>
  <c r="AI463" i="5"/>
  <c r="AJ463" i="5"/>
  <c r="C463" i="5"/>
  <c r="AK18" i="5"/>
  <c r="AK32" i="5"/>
  <c r="AK96" i="5"/>
  <c r="AK114" i="5"/>
  <c r="AK128" i="5"/>
  <c r="AK178" i="5"/>
  <c r="AK192" i="5"/>
  <c r="AK210" i="5"/>
  <c r="AK274" i="5"/>
  <c r="AK288" i="5"/>
  <c r="AK352" i="5"/>
  <c r="AK370" i="5"/>
  <c r="AK384" i="5"/>
  <c r="AK432" i="5"/>
  <c r="AK448" i="5"/>
  <c r="Z4" i="5"/>
  <c r="AK4" i="5" s="1"/>
  <c r="Z5" i="5"/>
  <c r="AK5" i="5" s="1"/>
  <c r="Z6" i="5"/>
  <c r="AK6" i="5" s="1"/>
  <c r="Z7" i="5"/>
  <c r="AK7" i="5" s="1"/>
  <c r="Z8" i="5"/>
  <c r="AK8" i="5" s="1"/>
  <c r="Z9" i="5"/>
  <c r="AK9" i="5" s="1"/>
  <c r="Z10" i="5"/>
  <c r="AK10" i="5" s="1"/>
  <c r="Z11" i="5"/>
  <c r="AK11" i="5" s="1"/>
  <c r="Z12" i="5"/>
  <c r="AK12" i="5" s="1"/>
  <c r="Z13" i="5"/>
  <c r="AK13" i="5" s="1"/>
  <c r="Z14" i="5"/>
  <c r="AK14" i="5" s="1"/>
  <c r="Z15" i="5"/>
  <c r="AK15" i="5" s="1"/>
  <c r="Z16" i="5"/>
  <c r="AK16" i="5" s="1"/>
  <c r="Z17" i="5"/>
  <c r="AK17" i="5" s="1"/>
  <c r="Z18" i="5"/>
  <c r="Z19" i="5"/>
  <c r="AK19" i="5" s="1"/>
  <c r="Z20" i="5"/>
  <c r="AK20" i="5" s="1"/>
  <c r="Z21" i="5"/>
  <c r="AK21" i="5" s="1"/>
  <c r="Z22" i="5"/>
  <c r="AK22" i="5" s="1"/>
  <c r="Z23" i="5"/>
  <c r="AK23" i="5" s="1"/>
  <c r="Z24" i="5"/>
  <c r="AK24" i="5" s="1"/>
  <c r="Z25" i="5"/>
  <c r="AK25" i="5" s="1"/>
  <c r="Z26" i="5"/>
  <c r="AK26" i="5" s="1"/>
  <c r="Z27" i="5"/>
  <c r="AK27" i="5" s="1"/>
  <c r="Z28" i="5"/>
  <c r="AK28" i="5" s="1"/>
  <c r="Z29" i="5"/>
  <c r="AK29" i="5" s="1"/>
  <c r="Z30" i="5"/>
  <c r="AK30" i="5" s="1"/>
  <c r="Z31" i="5"/>
  <c r="AK31" i="5" s="1"/>
  <c r="Z32" i="5"/>
  <c r="Z33" i="5"/>
  <c r="AK33" i="5" s="1"/>
  <c r="Z34" i="5"/>
  <c r="AK34" i="5" s="1"/>
  <c r="Z35" i="5"/>
  <c r="AK35" i="5" s="1"/>
  <c r="Z36" i="5"/>
  <c r="AK36" i="5" s="1"/>
  <c r="Z37" i="5"/>
  <c r="AK37" i="5" s="1"/>
  <c r="Z38" i="5"/>
  <c r="AK38" i="5" s="1"/>
  <c r="Z39" i="5"/>
  <c r="AK39" i="5" s="1"/>
  <c r="Z40" i="5"/>
  <c r="AK40" i="5" s="1"/>
  <c r="Z41" i="5"/>
  <c r="AK41" i="5" s="1"/>
  <c r="Z42" i="5"/>
  <c r="AK42" i="5" s="1"/>
  <c r="Z43" i="5"/>
  <c r="AK43" i="5" s="1"/>
  <c r="Z44" i="5"/>
  <c r="AK44" i="5" s="1"/>
  <c r="Z45" i="5"/>
  <c r="AK45" i="5" s="1"/>
  <c r="Z46" i="5"/>
  <c r="AK46" i="5" s="1"/>
  <c r="Z47" i="5"/>
  <c r="AK47" i="5" s="1"/>
  <c r="Z48" i="5"/>
  <c r="AK48" i="5" s="1"/>
  <c r="Z49" i="5"/>
  <c r="AK49" i="5" s="1"/>
  <c r="Z50" i="5"/>
  <c r="AK50" i="5" s="1"/>
  <c r="Z51" i="5"/>
  <c r="AK51" i="5" s="1"/>
  <c r="Z52" i="5"/>
  <c r="AK52" i="5" s="1"/>
  <c r="Z53" i="5"/>
  <c r="AK53" i="5" s="1"/>
  <c r="Z54" i="5"/>
  <c r="AK54" i="5" s="1"/>
  <c r="Z55" i="5"/>
  <c r="AK55" i="5" s="1"/>
  <c r="Z56" i="5"/>
  <c r="AK56" i="5" s="1"/>
  <c r="Z57" i="5"/>
  <c r="AK57" i="5" s="1"/>
  <c r="Z58" i="5"/>
  <c r="AK58" i="5" s="1"/>
  <c r="Z59" i="5"/>
  <c r="AK59" i="5" s="1"/>
  <c r="Z60" i="5"/>
  <c r="AK60" i="5" s="1"/>
  <c r="Z61" i="5"/>
  <c r="AK61" i="5" s="1"/>
  <c r="Z62" i="5"/>
  <c r="AK62" i="5" s="1"/>
  <c r="Z63" i="5"/>
  <c r="AK63" i="5" s="1"/>
  <c r="Z64" i="5"/>
  <c r="AK64" i="5" s="1"/>
  <c r="Z65" i="5"/>
  <c r="AK65" i="5" s="1"/>
  <c r="Z66" i="5"/>
  <c r="AK66" i="5" s="1"/>
  <c r="Z67" i="5"/>
  <c r="AK67" i="5" s="1"/>
  <c r="Z68" i="5"/>
  <c r="AK68" i="5" s="1"/>
  <c r="Z69" i="5"/>
  <c r="AK69" i="5" s="1"/>
  <c r="Z70" i="5"/>
  <c r="AK70" i="5" s="1"/>
  <c r="Z71" i="5"/>
  <c r="AK71" i="5" s="1"/>
  <c r="Z72" i="5"/>
  <c r="AK72" i="5" s="1"/>
  <c r="Z73" i="5"/>
  <c r="AK73" i="5" s="1"/>
  <c r="Z74" i="5"/>
  <c r="AK74" i="5" s="1"/>
  <c r="Z75" i="5"/>
  <c r="AK75" i="5" s="1"/>
  <c r="Z76" i="5"/>
  <c r="AK76" i="5" s="1"/>
  <c r="Z77" i="5"/>
  <c r="AK77" i="5" s="1"/>
  <c r="Z78" i="5"/>
  <c r="AK78" i="5" s="1"/>
  <c r="Z79" i="5"/>
  <c r="AK79" i="5" s="1"/>
  <c r="Z80" i="5"/>
  <c r="AK80" i="5" s="1"/>
  <c r="Z81" i="5"/>
  <c r="AK81" i="5" s="1"/>
  <c r="Z82" i="5"/>
  <c r="AK82" i="5" s="1"/>
  <c r="Z83" i="5"/>
  <c r="AK83" i="5" s="1"/>
  <c r="Z84" i="5"/>
  <c r="AK84" i="5" s="1"/>
  <c r="Z85" i="5"/>
  <c r="AK85" i="5" s="1"/>
  <c r="Z86" i="5"/>
  <c r="AK86" i="5" s="1"/>
  <c r="Z87" i="5"/>
  <c r="AK87" i="5" s="1"/>
  <c r="Z88" i="5"/>
  <c r="AK88" i="5" s="1"/>
  <c r="Z89" i="5"/>
  <c r="AK89" i="5" s="1"/>
  <c r="Z90" i="5"/>
  <c r="AK90" i="5" s="1"/>
  <c r="Z91" i="5"/>
  <c r="AK91" i="5" s="1"/>
  <c r="Z92" i="5"/>
  <c r="AK92" i="5" s="1"/>
  <c r="Z93" i="5"/>
  <c r="AK93" i="5" s="1"/>
  <c r="Z94" i="5"/>
  <c r="AK94" i="5" s="1"/>
  <c r="Z95" i="5"/>
  <c r="AK95" i="5" s="1"/>
  <c r="Z96" i="5"/>
  <c r="Z97" i="5"/>
  <c r="AK97" i="5" s="1"/>
  <c r="Z98" i="5"/>
  <c r="AK98" i="5" s="1"/>
  <c r="Z99" i="5"/>
  <c r="AK99" i="5" s="1"/>
  <c r="Z100" i="5"/>
  <c r="AK100" i="5" s="1"/>
  <c r="Z101" i="5"/>
  <c r="AK101" i="5" s="1"/>
  <c r="Z102" i="5"/>
  <c r="AK102" i="5" s="1"/>
  <c r="Z103" i="5"/>
  <c r="AK103" i="5" s="1"/>
  <c r="Z104" i="5"/>
  <c r="AK104" i="5" s="1"/>
  <c r="Z105" i="5"/>
  <c r="AK105" i="5" s="1"/>
  <c r="Z106" i="5"/>
  <c r="AK106" i="5" s="1"/>
  <c r="Z107" i="5"/>
  <c r="AK107" i="5" s="1"/>
  <c r="Z108" i="5"/>
  <c r="AK108" i="5" s="1"/>
  <c r="Z109" i="5"/>
  <c r="AK109" i="5" s="1"/>
  <c r="Z110" i="5"/>
  <c r="AK110" i="5" s="1"/>
  <c r="Z111" i="5"/>
  <c r="AK111" i="5" s="1"/>
  <c r="Z112" i="5"/>
  <c r="AK112" i="5" s="1"/>
  <c r="Z113" i="5"/>
  <c r="AK113" i="5" s="1"/>
  <c r="Z114" i="5"/>
  <c r="Z115" i="5"/>
  <c r="AK115" i="5" s="1"/>
  <c r="Z116" i="5"/>
  <c r="AK116" i="5" s="1"/>
  <c r="Z117" i="5"/>
  <c r="AK117" i="5" s="1"/>
  <c r="Z118" i="5"/>
  <c r="AK118" i="5" s="1"/>
  <c r="Z119" i="5"/>
  <c r="AK119" i="5" s="1"/>
  <c r="Z120" i="5"/>
  <c r="AK120" i="5" s="1"/>
  <c r="Z121" i="5"/>
  <c r="AK121" i="5" s="1"/>
  <c r="Z122" i="5"/>
  <c r="AK122" i="5" s="1"/>
  <c r="Z123" i="5"/>
  <c r="AK123" i="5" s="1"/>
  <c r="Z124" i="5"/>
  <c r="AK124" i="5" s="1"/>
  <c r="Z125" i="5"/>
  <c r="AK125" i="5" s="1"/>
  <c r="Z126" i="5"/>
  <c r="AK126" i="5" s="1"/>
  <c r="Z127" i="5"/>
  <c r="AK127" i="5" s="1"/>
  <c r="Z128" i="5"/>
  <c r="Z129" i="5"/>
  <c r="AK129" i="5" s="1"/>
  <c r="Z130" i="5"/>
  <c r="AK130" i="5" s="1"/>
  <c r="Z131" i="5"/>
  <c r="AK131" i="5" s="1"/>
  <c r="Z132" i="5"/>
  <c r="AK132" i="5" s="1"/>
  <c r="Z133" i="5"/>
  <c r="AK133" i="5" s="1"/>
  <c r="Z134" i="5"/>
  <c r="AK134" i="5" s="1"/>
  <c r="Z135" i="5"/>
  <c r="AK135" i="5" s="1"/>
  <c r="Z136" i="5"/>
  <c r="AK136" i="5" s="1"/>
  <c r="Z137" i="5"/>
  <c r="AK137" i="5" s="1"/>
  <c r="Z138" i="5"/>
  <c r="AK138" i="5" s="1"/>
  <c r="Z139" i="5"/>
  <c r="AK139" i="5" s="1"/>
  <c r="Z140" i="5"/>
  <c r="AK140" i="5" s="1"/>
  <c r="Z141" i="5"/>
  <c r="AK141" i="5" s="1"/>
  <c r="Z142" i="5"/>
  <c r="AK142" i="5" s="1"/>
  <c r="Z143" i="5"/>
  <c r="AK143" i="5" s="1"/>
  <c r="Z144" i="5"/>
  <c r="AK144" i="5" s="1"/>
  <c r="Z145" i="5"/>
  <c r="AK145" i="5" s="1"/>
  <c r="Z146" i="5"/>
  <c r="AK146" i="5" s="1"/>
  <c r="Z147" i="5"/>
  <c r="AK147" i="5" s="1"/>
  <c r="Z148" i="5"/>
  <c r="AK148" i="5" s="1"/>
  <c r="Z149" i="5"/>
  <c r="AK149" i="5" s="1"/>
  <c r="Z150" i="5"/>
  <c r="AK150" i="5" s="1"/>
  <c r="Z151" i="5"/>
  <c r="AK151" i="5" s="1"/>
  <c r="Z152" i="5"/>
  <c r="AK152" i="5" s="1"/>
  <c r="Z153" i="5"/>
  <c r="AK153" i="5" s="1"/>
  <c r="Z154" i="5"/>
  <c r="AK154" i="5" s="1"/>
  <c r="Z155" i="5"/>
  <c r="AK155" i="5" s="1"/>
  <c r="Z156" i="5"/>
  <c r="AK156" i="5" s="1"/>
  <c r="Z157" i="5"/>
  <c r="AK157" i="5" s="1"/>
  <c r="Z158" i="5"/>
  <c r="AK158" i="5" s="1"/>
  <c r="Z159" i="5"/>
  <c r="AK159" i="5" s="1"/>
  <c r="Z160" i="5"/>
  <c r="AK160" i="5" s="1"/>
  <c r="Z161" i="5"/>
  <c r="AK161" i="5" s="1"/>
  <c r="Z162" i="5"/>
  <c r="AK162" i="5" s="1"/>
  <c r="Z163" i="5"/>
  <c r="AK163" i="5" s="1"/>
  <c r="Z164" i="5"/>
  <c r="AK164" i="5" s="1"/>
  <c r="Z165" i="5"/>
  <c r="AK165" i="5" s="1"/>
  <c r="Z166" i="5"/>
  <c r="AK166" i="5" s="1"/>
  <c r="Z167" i="5"/>
  <c r="AK167" i="5" s="1"/>
  <c r="Z168" i="5"/>
  <c r="AK168" i="5" s="1"/>
  <c r="Z169" i="5"/>
  <c r="AK169" i="5" s="1"/>
  <c r="Z170" i="5"/>
  <c r="AK170" i="5" s="1"/>
  <c r="Z171" i="5"/>
  <c r="AK171" i="5" s="1"/>
  <c r="Z172" i="5"/>
  <c r="AK172" i="5" s="1"/>
  <c r="Z173" i="5"/>
  <c r="AK173" i="5" s="1"/>
  <c r="Z174" i="5"/>
  <c r="AK174" i="5" s="1"/>
  <c r="Z175" i="5"/>
  <c r="AK175" i="5" s="1"/>
  <c r="Z176" i="5"/>
  <c r="AK176" i="5" s="1"/>
  <c r="Z177" i="5"/>
  <c r="AK177" i="5" s="1"/>
  <c r="Z178" i="5"/>
  <c r="Z179" i="5"/>
  <c r="AK179" i="5" s="1"/>
  <c r="Z180" i="5"/>
  <c r="AK180" i="5" s="1"/>
  <c r="Z181" i="5"/>
  <c r="AK181" i="5" s="1"/>
  <c r="Z182" i="5"/>
  <c r="AK182" i="5" s="1"/>
  <c r="Z183" i="5"/>
  <c r="AK183" i="5" s="1"/>
  <c r="Z184" i="5"/>
  <c r="AK184" i="5" s="1"/>
  <c r="Z185" i="5"/>
  <c r="AK185" i="5" s="1"/>
  <c r="Z186" i="5"/>
  <c r="AK186" i="5" s="1"/>
  <c r="Z187" i="5"/>
  <c r="AK187" i="5" s="1"/>
  <c r="Z188" i="5"/>
  <c r="AK188" i="5" s="1"/>
  <c r="Z189" i="5"/>
  <c r="AK189" i="5" s="1"/>
  <c r="Z190" i="5"/>
  <c r="AK190" i="5" s="1"/>
  <c r="Z191" i="5"/>
  <c r="AK191" i="5" s="1"/>
  <c r="Z192" i="5"/>
  <c r="Z193" i="5"/>
  <c r="AK193" i="5" s="1"/>
  <c r="Z194" i="5"/>
  <c r="AK194" i="5" s="1"/>
  <c r="Z195" i="5"/>
  <c r="AK195" i="5" s="1"/>
  <c r="Z196" i="5"/>
  <c r="AK196" i="5" s="1"/>
  <c r="Z197" i="5"/>
  <c r="AK197" i="5" s="1"/>
  <c r="Z198" i="5"/>
  <c r="AK198" i="5" s="1"/>
  <c r="Z199" i="5"/>
  <c r="AK199" i="5" s="1"/>
  <c r="Z200" i="5"/>
  <c r="AK200" i="5" s="1"/>
  <c r="Z201" i="5"/>
  <c r="AK201" i="5" s="1"/>
  <c r="Z202" i="5"/>
  <c r="AK202" i="5" s="1"/>
  <c r="Z203" i="5"/>
  <c r="AK203" i="5" s="1"/>
  <c r="Z204" i="5"/>
  <c r="AK204" i="5" s="1"/>
  <c r="Z205" i="5"/>
  <c r="AK205" i="5" s="1"/>
  <c r="Z206" i="5"/>
  <c r="AK206" i="5" s="1"/>
  <c r="Z207" i="5"/>
  <c r="AK207" i="5" s="1"/>
  <c r="Z208" i="5"/>
  <c r="AK208" i="5" s="1"/>
  <c r="Z209" i="5"/>
  <c r="AK209" i="5" s="1"/>
  <c r="Z210" i="5"/>
  <c r="Z211" i="5"/>
  <c r="AK211" i="5" s="1"/>
  <c r="Z212" i="5"/>
  <c r="AK212" i="5" s="1"/>
  <c r="Z213" i="5"/>
  <c r="AK213" i="5" s="1"/>
  <c r="Z214" i="5"/>
  <c r="AK214" i="5" s="1"/>
  <c r="Z215" i="5"/>
  <c r="AK215" i="5" s="1"/>
  <c r="Z216" i="5"/>
  <c r="AK216" i="5" s="1"/>
  <c r="Z217" i="5"/>
  <c r="AK217" i="5" s="1"/>
  <c r="Z218" i="5"/>
  <c r="AK218" i="5" s="1"/>
  <c r="Z219" i="5"/>
  <c r="AK219" i="5" s="1"/>
  <c r="Z220" i="5"/>
  <c r="AK220" i="5" s="1"/>
  <c r="Z221" i="5"/>
  <c r="AK221" i="5" s="1"/>
  <c r="Z222" i="5"/>
  <c r="AK222" i="5" s="1"/>
  <c r="Z223" i="5"/>
  <c r="AK223" i="5" s="1"/>
  <c r="Z224" i="5"/>
  <c r="AK224" i="5" s="1"/>
  <c r="Z225" i="5"/>
  <c r="AK225" i="5" s="1"/>
  <c r="Z226" i="5"/>
  <c r="AK226" i="5" s="1"/>
  <c r="Z227" i="5"/>
  <c r="AK227" i="5" s="1"/>
  <c r="Z228" i="5"/>
  <c r="AK228" i="5" s="1"/>
  <c r="Z229" i="5"/>
  <c r="AK229" i="5" s="1"/>
  <c r="Z230" i="5"/>
  <c r="AK230" i="5" s="1"/>
  <c r="Z231" i="5"/>
  <c r="AK231" i="5" s="1"/>
  <c r="Z232" i="5"/>
  <c r="AK232" i="5" s="1"/>
  <c r="Z233" i="5"/>
  <c r="AK233" i="5" s="1"/>
  <c r="Z234" i="5"/>
  <c r="AK234" i="5" s="1"/>
  <c r="Z235" i="5"/>
  <c r="AK235" i="5" s="1"/>
  <c r="Z236" i="5"/>
  <c r="AK236" i="5" s="1"/>
  <c r="Z237" i="5"/>
  <c r="AK237" i="5" s="1"/>
  <c r="Z238" i="5"/>
  <c r="AK238" i="5" s="1"/>
  <c r="Z239" i="5"/>
  <c r="AK239" i="5" s="1"/>
  <c r="Z240" i="5"/>
  <c r="AK240" i="5" s="1"/>
  <c r="Z241" i="5"/>
  <c r="AK241" i="5" s="1"/>
  <c r="Z242" i="5"/>
  <c r="AK242" i="5" s="1"/>
  <c r="Z243" i="5"/>
  <c r="AK243" i="5" s="1"/>
  <c r="Z244" i="5"/>
  <c r="AK244" i="5" s="1"/>
  <c r="Z245" i="5"/>
  <c r="AK245" i="5" s="1"/>
  <c r="Z246" i="5"/>
  <c r="AK246" i="5" s="1"/>
  <c r="Z247" i="5"/>
  <c r="AK247" i="5" s="1"/>
  <c r="Z248" i="5"/>
  <c r="AK248" i="5" s="1"/>
  <c r="Z249" i="5"/>
  <c r="AK249" i="5" s="1"/>
  <c r="Z250" i="5"/>
  <c r="AK250" i="5" s="1"/>
  <c r="Z251" i="5"/>
  <c r="AK251" i="5" s="1"/>
  <c r="Z252" i="5"/>
  <c r="AK252" i="5" s="1"/>
  <c r="Z253" i="5"/>
  <c r="AK253" i="5" s="1"/>
  <c r="Z254" i="5"/>
  <c r="AK254" i="5" s="1"/>
  <c r="Z255" i="5"/>
  <c r="AK255" i="5" s="1"/>
  <c r="Z256" i="5"/>
  <c r="AK256" i="5" s="1"/>
  <c r="Z257" i="5"/>
  <c r="AK257" i="5" s="1"/>
  <c r="Z258" i="5"/>
  <c r="AK258" i="5" s="1"/>
  <c r="Z259" i="5"/>
  <c r="AK259" i="5" s="1"/>
  <c r="Z260" i="5"/>
  <c r="AK260" i="5" s="1"/>
  <c r="Z261" i="5"/>
  <c r="AK261" i="5" s="1"/>
  <c r="Z262" i="5"/>
  <c r="AK262" i="5" s="1"/>
  <c r="Z263" i="5"/>
  <c r="AK263" i="5" s="1"/>
  <c r="Z264" i="5"/>
  <c r="AK264" i="5" s="1"/>
  <c r="Z265" i="5"/>
  <c r="AK265" i="5" s="1"/>
  <c r="Z266" i="5"/>
  <c r="AK266" i="5" s="1"/>
  <c r="Z267" i="5"/>
  <c r="AK267" i="5" s="1"/>
  <c r="Z268" i="5"/>
  <c r="AK268" i="5" s="1"/>
  <c r="Z269" i="5"/>
  <c r="AK269" i="5" s="1"/>
  <c r="Z270" i="5"/>
  <c r="AK270" i="5" s="1"/>
  <c r="Z271" i="5"/>
  <c r="AK271" i="5" s="1"/>
  <c r="Z272" i="5"/>
  <c r="AK272" i="5" s="1"/>
  <c r="Z273" i="5"/>
  <c r="AK273" i="5" s="1"/>
  <c r="Z274" i="5"/>
  <c r="Z275" i="5"/>
  <c r="AK275" i="5" s="1"/>
  <c r="Z276" i="5"/>
  <c r="AK276" i="5" s="1"/>
  <c r="Z277" i="5"/>
  <c r="AK277" i="5" s="1"/>
  <c r="Z278" i="5"/>
  <c r="AK278" i="5" s="1"/>
  <c r="Z279" i="5"/>
  <c r="AK279" i="5" s="1"/>
  <c r="Z280" i="5"/>
  <c r="AK280" i="5" s="1"/>
  <c r="Z281" i="5"/>
  <c r="AK281" i="5" s="1"/>
  <c r="Z282" i="5"/>
  <c r="AK282" i="5" s="1"/>
  <c r="Z283" i="5"/>
  <c r="AK283" i="5" s="1"/>
  <c r="Z284" i="5"/>
  <c r="AK284" i="5" s="1"/>
  <c r="Z285" i="5"/>
  <c r="AK285" i="5" s="1"/>
  <c r="Z286" i="5"/>
  <c r="AK286" i="5" s="1"/>
  <c r="Z287" i="5"/>
  <c r="AK287" i="5" s="1"/>
  <c r="Z288" i="5"/>
  <c r="Z289" i="5"/>
  <c r="AK289" i="5" s="1"/>
  <c r="Z290" i="5"/>
  <c r="AK290" i="5" s="1"/>
  <c r="Z291" i="5"/>
  <c r="AK291" i="5" s="1"/>
  <c r="Z292" i="5"/>
  <c r="AK292" i="5" s="1"/>
  <c r="Z293" i="5"/>
  <c r="AK293" i="5" s="1"/>
  <c r="Z294" i="5"/>
  <c r="AK294" i="5" s="1"/>
  <c r="Z295" i="5"/>
  <c r="AK295" i="5" s="1"/>
  <c r="Z296" i="5"/>
  <c r="AK296" i="5" s="1"/>
  <c r="Z297" i="5"/>
  <c r="AK297" i="5" s="1"/>
  <c r="Z298" i="5"/>
  <c r="AK298" i="5" s="1"/>
  <c r="Z299" i="5"/>
  <c r="AK299" i="5" s="1"/>
  <c r="Z300" i="5"/>
  <c r="AK300" i="5" s="1"/>
  <c r="Z301" i="5"/>
  <c r="AK301" i="5" s="1"/>
  <c r="Z302" i="5"/>
  <c r="AK302" i="5" s="1"/>
  <c r="Z303" i="5"/>
  <c r="AK303" i="5" s="1"/>
  <c r="Z304" i="5"/>
  <c r="AK304" i="5" s="1"/>
  <c r="Z305" i="5"/>
  <c r="AK305" i="5" s="1"/>
  <c r="Z306" i="5"/>
  <c r="AK306" i="5" s="1"/>
  <c r="Z307" i="5"/>
  <c r="AK307" i="5" s="1"/>
  <c r="Z308" i="5"/>
  <c r="AK308" i="5" s="1"/>
  <c r="Z309" i="5"/>
  <c r="AK309" i="5" s="1"/>
  <c r="Z310" i="5"/>
  <c r="AK310" i="5" s="1"/>
  <c r="Z311" i="5"/>
  <c r="AK311" i="5" s="1"/>
  <c r="Z312" i="5"/>
  <c r="AK312" i="5" s="1"/>
  <c r="Z313" i="5"/>
  <c r="AK313" i="5" s="1"/>
  <c r="Z314" i="5"/>
  <c r="AK314" i="5" s="1"/>
  <c r="Z315" i="5"/>
  <c r="AK315" i="5" s="1"/>
  <c r="Z316" i="5"/>
  <c r="AK316" i="5" s="1"/>
  <c r="Z317" i="5"/>
  <c r="AK317" i="5" s="1"/>
  <c r="Z318" i="5"/>
  <c r="AK318" i="5" s="1"/>
  <c r="Z319" i="5"/>
  <c r="AK319" i="5" s="1"/>
  <c r="Z320" i="5"/>
  <c r="AK320" i="5" s="1"/>
  <c r="Z321" i="5"/>
  <c r="AK321" i="5" s="1"/>
  <c r="Z322" i="5"/>
  <c r="AK322" i="5" s="1"/>
  <c r="Z323" i="5"/>
  <c r="AK323" i="5" s="1"/>
  <c r="Z324" i="5"/>
  <c r="AK324" i="5" s="1"/>
  <c r="Z325" i="5"/>
  <c r="AK325" i="5" s="1"/>
  <c r="Z326" i="5"/>
  <c r="AK326" i="5" s="1"/>
  <c r="Z327" i="5"/>
  <c r="AK327" i="5" s="1"/>
  <c r="Z328" i="5"/>
  <c r="AK328" i="5" s="1"/>
  <c r="Z329" i="5"/>
  <c r="AK329" i="5" s="1"/>
  <c r="Z330" i="5"/>
  <c r="AK330" i="5" s="1"/>
  <c r="Z331" i="5"/>
  <c r="AK331" i="5" s="1"/>
  <c r="Z332" i="5"/>
  <c r="AK332" i="5" s="1"/>
  <c r="Z333" i="5"/>
  <c r="AK333" i="5" s="1"/>
  <c r="Z334" i="5"/>
  <c r="AK334" i="5" s="1"/>
  <c r="Z335" i="5"/>
  <c r="AK335" i="5" s="1"/>
  <c r="Z336" i="5"/>
  <c r="AK336" i="5" s="1"/>
  <c r="Z337" i="5"/>
  <c r="AK337" i="5" s="1"/>
  <c r="Z338" i="5"/>
  <c r="AK338" i="5" s="1"/>
  <c r="Z339" i="5"/>
  <c r="AK339" i="5" s="1"/>
  <c r="Z340" i="5"/>
  <c r="AK340" i="5" s="1"/>
  <c r="Z341" i="5"/>
  <c r="AK341" i="5" s="1"/>
  <c r="Z342" i="5"/>
  <c r="AK342" i="5" s="1"/>
  <c r="Z343" i="5"/>
  <c r="AK343" i="5" s="1"/>
  <c r="Z344" i="5"/>
  <c r="AK344" i="5" s="1"/>
  <c r="Z345" i="5"/>
  <c r="AK345" i="5" s="1"/>
  <c r="Z346" i="5"/>
  <c r="AK346" i="5" s="1"/>
  <c r="Z347" i="5"/>
  <c r="AK347" i="5" s="1"/>
  <c r="Z348" i="5"/>
  <c r="AK348" i="5" s="1"/>
  <c r="Z349" i="5"/>
  <c r="AK349" i="5" s="1"/>
  <c r="Z350" i="5"/>
  <c r="AK350" i="5" s="1"/>
  <c r="Z351" i="5"/>
  <c r="AK351" i="5" s="1"/>
  <c r="Z352" i="5"/>
  <c r="Z353" i="5"/>
  <c r="AK353" i="5" s="1"/>
  <c r="Z354" i="5"/>
  <c r="AK354" i="5" s="1"/>
  <c r="Z355" i="5"/>
  <c r="AK355" i="5" s="1"/>
  <c r="Z356" i="5"/>
  <c r="AK356" i="5" s="1"/>
  <c r="Z357" i="5"/>
  <c r="AK357" i="5" s="1"/>
  <c r="Z358" i="5"/>
  <c r="AK358" i="5" s="1"/>
  <c r="Z359" i="5"/>
  <c r="AK359" i="5" s="1"/>
  <c r="Z360" i="5"/>
  <c r="AK360" i="5" s="1"/>
  <c r="Z361" i="5"/>
  <c r="AK361" i="5" s="1"/>
  <c r="Z362" i="5"/>
  <c r="AK362" i="5" s="1"/>
  <c r="Z363" i="5"/>
  <c r="AK363" i="5" s="1"/>
  <c r="Z364" i="5"/>
  <c r="AK364" i="5" s="1"/>
  <c r="Z365" i="5"/>
  <c r="AK365" i="5" s="1"/>
  <c r="Z366" i="5"/>
  <c r="AK366" i="5" s="1"/>
  <c r="Z367" i="5"/>
  <c r="AK367" i="5" s="1"/>
  <c r="Z368" i="5"/>
  <c r="AK368" i="5" s="1"/>
  <c r="Z369" i="5"/>
  <c r="AK369" i="5" s="1"/>
  <c r="Z370" i="5"/>
  <c r="Z371" i="5"/>
  <c r="AK371" i="5" s="1"/>
  <c r="Z372" i="5"/>
  <c r="AK372" i="5" s="1"/>
  <c r="Z373" i="5"/>
  <c r="AK373" i="5" s="1"/>
  <c r="Z374" i="5"/>
  <c r="AK374" i="5" s="1"/>
  <c r="Z375" i="5"/>
  <c r="AK375" i="5" s="1"/>
  <c r="Z376" i="5"/>
  <c r="AK376" i="5" s="1"/>
  <c r="Z377" i="5"/>
  <c r="AK377" i="5" s="1"/>
  <c r="Z378" i="5"/>
  <c r="AK378" i="5" s="1"/>
  <c r="Z379" i="5"/>
  <c r="AK379" i="5" s="1"/>
  <c r="Z380" i="5"/>
  <c r="AK380" i="5" s="1"/>
  <c r="Z381" i="5"/>
  <c r="AK381" i="5" s="1"/>
  <c r="Z382" i="5"/>
  <c r="AK382" i="5" s="1"/>
  <c r="Z383" i="5"/>
  <c r="AK383" i="5" s="1"/>
  <c r="Z384" i="5"/>
  <c r="Z385" i="5"/>
  <c r="AK385" i="5" s="1"/>
  <c r="Z386" i="5"/>
  <c r="AK386" i="5" s="1"/>
  <c r="Z387" i="5"/>
  <c r="AK387" i="5" s="1"/>
  <c r="Z388" i="5"/>
  <c r="AK388" i="5" s="1"/>
  <c r="Z389" i="5"/>
  <c r="AK389" i="5" s="1"/>
  <c r="Z390" i="5"/>
  <c r="AK390" i="5" s="1"/>
  <c r="Z391" i="5"/>
  <c r="AK391" i="5" s="1"/>
  <c r="Z392" i="5"/>
  <c r="AK392" i="5" s="1"/>
  <c r="Z393" i="5"/>
  <c r="AK393" i="5" s="1"/>
  <c r="Z394" i="5"/>
  <c r="AK394" i="5" s="1"/>
  <c r="Z395" i="5"/>
  <c r="AK395" i="5" s="1"/>
  <c r="Z396" i="5"/>
  <c r="AK396" i="5" s="1"/>
  <c r="Z397" i="5"/>
  <c r="AK397" i="5" s="1"/>
  <c r="Z398" i="5"/>
  <c r="AK398" i="5" s="1"/>
  <c r="Z399" i="5"/>
  <c r="AK399" i="5" s="1"/>
  <c r="Z400" i="5"/>
  <c r="AK400" i="5" s="1"/>
  <c r="Z401" i="5"/>
  <c r="AK401" i="5" s="1"/>
  <c r="Z402" i="5"/>
  <c r="AK402" i="5" s="1"/>
  <c r="Z403" i="5"/>
  <c r="AK403" i="5" s="1"/>
  <c r="Z404" i="5"/>
  <c r="AK404" i="5" s="1"/>
  <c r="Z405" i="5"/>
  <c r="AK405" i="5" s="1"/>
  <c r="Z406" i="5"/>
  <c r="AK406" i="5" s="1"/>
  <c r="Z407" i="5"/>
  <c r="AK407" i="5" s="1"/>
  <c r="Z408" i="5"/>
  <c r="AK408" i="5" s="1"/>
  <c r="Z409" i="5"/>
  <c r="AK409" i="5" s="1"/>
  <c r="Z410" i="5"/>
  <c r="AK410" i="5" s="1"/>
  <c r="Z411" i="5"/>
  <c r="AK411" i="5" s="1"/>
  <c r="Z412" i="5"/>
  <c r="AK412" i="5" s="1"/>
  <c r="Z413" i="5"/>
  <c r="AK413" i="5" s="1"/>
  <c r="Z414" i="5"/>
  <c r="AK414" i="5" s="1"/>
  <c r="Z415" i="5"/>
  <c r="AK415" i="5" s="1"/>
  <c r="Z416" i="5"/>
  <c r="AK416" i="5" s="1"/>
  <c r="Z417" i="5"/>
  <c r="AK417" i="5" s="1"/>
  <c r="Z418" i="5"/>
  <c r="AK418" i="5" s="1"/>
  <c r="Z419" i="5"/>
  <c r="AK419" i="5" s="1"/>
  <c r="Z420" i="5"/>
  <c r="AK420" i="5" s="1"/>
  <c r="Z421" i="5"/>
  <c r="AK421" i="5" s="1"/>
  <c r="Z422" i="5"/>
  <c r="AK422" i="5" s="1"/>
  <c r="Z423" i="5"/>
  <c r="AK423" i="5" s="1"/>
  <c r="Z424" i="5"/>
  <c r="AK424" i="5" s="1"/>
  <c r="Z425" i="5"/>
  <c r="AK425" i="5" s="1"/>
  <c r="Z426" i="5"/>
  <c r="AK426" i="5" s="1"/>
  <c r="Z427" i="5"/>
  <c r="AK427" i="5" s="1"/>
  <c r="Z428" i="5"/>
  <c r="AK428" i="5" s="1"/>
  <c r="Z429" i="5"/>
  <c r="AK429" i="5" s="1"/>
  <c r="Z430" i="5"/>
  <c r="AK430" i="5" s="1"/>
  <c r="Z431" i="5"/>
  <c r="AK431" i="5" s="1"/>
  <c r="Z432" i="5"/>
  <c r="Z433" i="5"/>
  <c r="AK433" i="5" s="1"/>
  <c r="Z434" i="5"/>
  <c r="AK434" i="5" s="1"/>
  <c r="Z435" i="5"/>
  <c r="AK435" i="5" s="1"/>
  <c r="Z436" i="5"/>
  <c r="AK436" i="5" s="1"/>
  <c r="Z437" i="5"/>
  <c r="AK437" i="5" s="1"/>
  <c r="Z438" i="5"/>
  <c r="AK438" i="5" s="1"/>
  <c r="Z439" i="5"/>
  <c r="AK439" i="5" s="1"/>
  <c r="Z440" i="5"/>
  <c r="AK440" i="5" s="1"/>
  <c r="Z441" i="5"/>
  <c r="AK441" i="5" s="1"/>
  <c r="Z442" i="5"/>
  <c r="AK442" i="5" s="1"/>
  <c r="Z443" i="5"/>
  <c r="AK443" i="5" s="1"/>
  <c r="Z444" i="5"/>
  <c r="AK444" i="5" s="1"/>
  <c r="Z445" i="5"/>
  <c r="AK445" i="5" s="1"/>
  <c r="Z446" i="5"/>
  <c r="AK446" i="5" s="1"/>
  <c r="Z447" i="5"/>
  <c r="AK447" i="5" s="1"/>
  <c r="Z448" i="5"/>
  <c r="Z449" i="5"/>
  <c r="AK449" i="5" s="1"/>
  <c r="Z450" i="5"/>
  <c r="AK450" i="5" s="1"/>
  <c r="Z451" i="5"/>
  <c r="AK451" i="5" s="1"/>
  <c r="Z452" i="5"/>
  <c r="AK452" i="5" s="1"/>
  <c r="Z453" i="5"/>
  <c r="AK453" i="5" s="1"/>
  <c r="Z454" i="5"/>
  <c r="AK454" i="5" s="1"/>
  <c r="Z455" i="5"/>
  <c r="AK455" i="5" s="1"/>
  <c r="Z456" i="5"/>
  <c r="AK456" i="5" s="1"/>
  <c r="Z457" i="5"/>
  <c r="AK457" i="5" s="1"/>
  <c r="Z458" i="5"/>
  <c r="AK458" i="5" s="1"/>
  <c r="Z459" i="5"/>
  <c r="AK459" i="5" s="1"/>
  <c r="Z460" i="5"/>
  <c r="AK460" i="5" s="1"/>
  <c r="Z461" i="5"/>
  <c r="AK461" i="5" s="1"/>
  <c r="Z3" i="5"/>
  <c r="AK3" i="5" s="1"/>
  <c r="AK464" i="5" l="1"/>
  <c r="AK463" i="5"/>
  <c r="Z464" i="5"/>
  <c r="Z465" i="5"/>
  <c r="Z463" i="5"/>
  <c r="E170" i="1" l="1"/>
  <c r="E150" i="1"/>
  <c r="E149" i="1"/>
  <c r="E160" i="1"/>
  <c r="E144" i="1"/>
  <c r="E153" i="1"/>
  <c r="E142" i="1"/>
  <c r="E139" i="1"/>
  <c r="E98" i="1"/>
  <c r="E425" i="1"/>
  <c r="E426" i="1"/>
  <c r="E427" i="1"/>
  <c r="E428" i="1"/>
  <c r="E429" i="1"/>
  <c r="E430" i="1"/>
  <c r="E431" i="1"/>
  <c r="E432" i="1"/>
  <c r="E433" i="1"/>
  <c r="E329" i="1"/>
  <c r="E353" i="1"/>
  <c r="E373" i="1"/>
  <c r="E362" i="1"/>
  <c r="E360" i="1"/>
  <c r="E357" i="1"/>
  <c r="E369" i="1"/>
  <c r="E334" i="1"/>
  <c r="E366" i="1"/>
  <c r="E132" i="1"/>
  <c r="E141" i="1"/>
  <c r="E95" i="1"/>
  <c r="E109" i="1"/>
  <c r="E91" i="1"/>
  <c r="E117" i="1"/>
  <c r="E134" i="1"/>
  <c r="E156" i="1"/>
  <c r="E129" i="1"/>
  <c r="E181" i="1"/>
  <c r="E201" i="1"/>
  <c r="E188" i="1"/>
  <c r="E197" i="1"/>
  <c r="E186" i="1"/>
  <c r="E200" i="1"/>
  <c r="E183" i="1"/>
  <c r="E207" i="1"/>
  <c r="E189" i="1"/>
  <c r="E238" i="1"/>
  <c r="E252" i="1"/>
  <c r="E244" i="1"/>
  <c r="E257" i="1"/>
  <c r="E253" i="1"/>
  <c r="E243" i="1"/>
  <c r="E236" i="1"/>
  <c r="E260" i="1"/>
  <c r="E259" i="1"/>
  <c r="E365" i="1"/>
  <c r="E379" i="1"/>
  <c r="E371" i="1"/>
  <c r="E385" i="1"/>
  <c r="E378" i="1"/>
  <c r="E377" i="1"/>
  <c r="E368" i="1"/>
  <c r="E388" i="1"/>
  <c r="E372" i="1"/>
  <c r="E434" i="1"/>
  <c r="E422" i="1"/>
  <c r="E435" i="1"/>
  <c r="E421" i="1"/>
  <c r="E423" i="1"/>
  <c r="E419" i="1"/>
  <c r="E417" i="1"/>
  <c r="E436" i="1"/>
  <c r="E424" i="1"/>
  <c r="E437" i="1"/>
  <c r="E438" i="1"/>
  <c r="E439" i="1"/>
  <c r="E440" i="1"/>
  <c r="E441" i="1"/>
  <c r="E442" i="1"/>
  <c r="E443" i="1"/>
  <c r="E444" i="1"/>
  <c r="E445" i="1"/>
  <c r="E215" i="1"/>
  <c r="E225" i="1"/>
  <c r="E220" i="1"/>
  <c r="E219" i="1"/>
  <c r="E194" i="1"/>
  <c r="E212" i="1"/>
  <c r="E206" i="1"/>
  <c r="E192" i="1"/>
  <c r="E184" i="1"/>
  <c r="E13" i="1"/>
  <c r="E19" i="1"/>
  <c r="E25" i="1"/>
  <c r="E33" i="1"/>
  <c r="E23" i="1"/>
  <c r="E26" i="1"/>
  <c r="E30" i="1"/>
  <c r="E49" i="1"/>
  <c r="E40" i="1"/>
  <c r="E409" i="1"/>
  <c r="E400" i="1"/>
  <c r="E395" i="1"/>
  <c r="E383" i="1"/>
  <c r="E374" i="1"/>
  <c r="E380" i="1"/>
  <c r="E375" i="1"/>
  <c r="E367" i="1"/>
  <c r="E333" i="1"/>
  <c r="E415" i="1"/>
  <c r="E320" i="1"/>
  <c r="E343" i="1"/>
  <c r="E361" i="1"/>
  <c r="E277" i="1"/>
  <c r="E354" i="1"/>
  <c r="E324" i="1"/>
  <c r="E376" i="1"/>
  <c r="E293" i="1"/>
  <c r="E54" i="1"/>
  <c r="E74" i="1"/>
  <c r="E59" i="1"/>
  <c r="E71" i="1"/>
  <c r="E69" i="1"/>
  <c r="E57" i="1"/>
  <c r="E76" i="1"/>
  <c r="E89" i="1"/>
  <c r="E52" i="1"/>
  <c r="E107" i="1"/>
  <c r="E106" i="1"/>
  <c r="E165" i="1"/>
  <c r="E169" i="1"/>
  <c r="E124" i="1"/>
  <c r="E145" i="1"/>
  <c r="E154" i="1"/>
  <c r="E158" i="1"/>
  <c r="E131" i="1"/>
  <c r="E73" i="1"/>
  <c r="E108" i="1"/>
  <c r="E86" i="1"/>
  <c r="E79" i="1"/>
  <c r="E48" i="1"/>
  <c r="E137" i="1"/>
  <c r="E100" i="1"/>
  <c r="E176" i="1"/>
  <c r="E126" i="1"/>
  <c r="E77" i="1"/>
  <c r="E103" i="1"/>
  <c r="E68" i="1"/>
  <c r="E67" i="1"/>
  <c r="E36" i="1"/>
  <c r="E66" i="1"/>
  <c r="E75" i="1"/>
  <c r="E120" i="1"/>
  <c r="E115" i="1"/>
  <c r="E12" i="1"/>
  <c r="E38" i="1"/>
  <c r="E16" i="1"/>
  <c r="E44" i="1"/>
  <c r="E34" i="1"/>
  <c r="E15" i="1"/>
  <c r="E11" i="1"/>
  <c r="E29" i="1"/>
  <c r="E37" i="1"/>
  <c r="E187" i="1"/>
  <c r="E171" i="1"/>
  <c r="E191" i="1"/>
  <c r="E208" i="1"/>
  <c r="E177" i="1"/>
  <c r="E182" i="1"/>
  <c r="E214" i="1"/>
  <c r="E229" i="1"/>
  <c r="E227" i="1"/>
  <c r="E384" i="1"/>
  <c r="E370" i="1"/>
  <c r="E340" i="1"/>
  <c r="E399" i="1"/>
  <c r="E364" i="1"/>
  <c r="E393" i="1"/>
  <c r="E326" i="1"/>
  <c r="E382" i="1"/>
  <c r="E352" i="1"/>
  <c r="E282" i="1"/>
  <c r="E273" i="1"/>
  <c r="E267" i="1"/>
  <c r="E279" i="1"/>
  <c r="E265" i="1"/>
  <c r="E268" i="1"/>
  <c r="E261" i="1"/>
  <c r="E270" i="1"/>
  <c r="E281" i="1"/>
  <c r="E306" i="1"/>
  <c r="E301" i="1"/>
  <c r="E290" i="1"/>
  <c r="E303" i="1"/>
  <c r="E274" i="1"/>
  <c r="E294" i="1"/>
  <c r="E297" i="1"/>
  <c r="E317" i="1"/>
  <c r="E288" i="1"/>
  <c r="E151" i="1"/>
  <c r="E167" i="1"/>
  <c r="E121" i="1"/>
  <c r="E159" i="1"/>
  <c r="E102" i="1"/>
  <c r="E113" i="1"/>
  <c r="E119" i="1"/>
  <c r="E138" i="1"/>
  <c r="E111" i="1"/>
  <c r="E228" i="1"/>
  <c r="E226" i="1"/>
  <c r="E222" i="1"/>
  <c r="E224" i="1"/>
  <c r="E204" i="1"/>
  <c r="E235" i="1"/>
  <c r="E202" i="1"/>
  <c r="E246" i="1"/>
  <c r="E221" i="1"/>
  <c r="E162" i="1"/>
  <c r="E178" i="1"/>
  <c r="E152" i="1"/>
  <c r="E166" i="1"/>
  <c r="E83" i="1"/>
  <c r="E82" i="1"/>
  <c r="E62" i="1"/>
  <c r="E60" i="1"/>
  <c r="E94" i="1"/>
  <c r="E21" i="1"/>
  <c r="E43" i="1"/>
  <c r="E45" i="1"/>
  <c r="E20" i="1"/>
  <c r="E17" i="1"/>
  <c r="E14" i="1"/>
  <c r="E28" i="1"/>
  <c r="E50" i="1"/>
  <c r="E42" i="1"/>
  <c r="E355" i="1"/>
  <c r="E289" i="1"/>
  <c r="E359" i="1"/>
  <c r="E323" i="1"/>
  <c r="E266" i="1"/>
  <c r="E321" i="1"/>
  <c r="E275" i="1"/>
  <c r="E397" i="1"/>
  <c r="E284" i="1"/>
  <c r="E233" i="1"/>
  <c r="E232" i="1"/>
  <c r="E185" i="1"/>
  <c r="E218" i="1"/>
  <c r="E175" i="1"/>
  <c r="E195" i="1"/>
  <c r="E190" i="1"/>
  <c r="E180" i="1"/>
  <c r="E161" i="1"/>
  <c r="E348" i="1"/>
  <c r="E356" i="1"/>
  <c r="E358" i="1"/>
  <c r="E341" i="1"/>
  <c r="E345" i="1"/>
  <c r="E276" i="1"/>
  <c r="E308" i="1"/>
  <c r="E322" i="1"/>
  <c r="E304" i="1"/>
  <c r="E411" i="1"/>
  <c r="E401" i="1"/>
  <c r="E389" i="1"/>
  <c r="E394" i="1"/>
  <c r="E398" i="1"/>
  <c r="E408" i="1"/>
  <c r="E387" i="1"/>
  <c r="E412" i="1"/>
  <c r="E392" i="1"/>
  <c r="E296" i="1"/>
  <c r="E319" i="1"/>
  <c r="E307" i="1"/>
  <c r="E316" i="1"/>
  <c r="E292" i="1"/>
  <c r="E305" i="1"/>
  <c r="E286" i="1"/>
  <c r="E311" i="1"/>
  <c r="E291" i="1"/>
  <c r="E337" i="1"/>
  <c r="E325" i="1"/>
  <c r="E300" i="1"/>
  <c r="E346" i="1"/>
  <c r="E298" i="1"/>
  <c r="E330" i="1"/>
  <c r="E349" i="1"/>
  <c r="E332" i="1"/>
  <c r="E331" i="1"/>
  <c r="E123" i="1"/>
  <c r="E110" i="1"/>
  <c r="E92" i="1"/>
  <c r="E135" i="1"/>
  <c r="E97" i="1"/>
  <c r="E105" i="1"/>
  <c r="E112" i="1"/>
  <c r="E127" i="1"/>
  <c r="E128" i="1"/>
  <c r="E78" i="1"/>
  <c r="E81" i="1"/>
  <c r="E99" i="1"/>
  <c r="E61" i="1"/>
  <c r="E63" i="1"/>
  <c r="E56" i="1"/>
  <c r="E41" i="1"/>
  <c r="E72" i="1"/>
  <c r="E47" i="1"/>
  <c r="E344" i="1"/>
  <c r="E386" i="1"/>
  <c r="E446" i="1"/>
  <c r="E347" i="1"/>
  <c r="E327" i="1"/>
  <c r="E258" i="1"/>
  <c r="E299" i="1"/>
  <c r="E447" i="1"/>
  <c r="E448" i="1"/>
  <c r="E116" i="1"/>
  <c r="E125" i="1"/>
  <c r="E88" i="1"/>
  <c r="E93" i="1"/>
  <c r="E80" i="1"/>
  <c r="E65" i="1"/>
  <c r="E84" i="1"/>
  <c r="E96" i="1"/>
  <c r="E101" i="1"/>
  <c r="E114" i="1"/>
  <c r="E146" i="1"/>
  <c r="E133" i="1"/>
  <c r="E217" i="1"/>
  <c r="E155" i="1"/>
  <c r="E148" i="1"/>
  <c r="E143" i="1"/>
  <c r="E230" i="1"/>
  <c r="E209" i="1"/>
  <c r="E295" i="1"/>
  <c r="E310" i="1"/>
  <c r="E328" i="1"/>
  <c r="E338" i="1"/>
  <c r="E302" i="1"/>
  <c r="E309" i="1"/>
  <c r="E318" i="1"/>
  <c r="E314" i="1"/>
  <c r="E264" i="1"/>
  <c r="E136" i="1"/>
  <c r="E164" i="1"/>
  <c r="E130" i="1"/>
  <c r="E163" i="1"/>
  <c r="E118" i="1"/>
  <c r="E140" i="1"/>
  <c r="E104" i="1"/>
  <c r="E147" i="1"/>
  <c r="E122" i="1"/>
  <c r="E414" i="1"/>
  <c r="E403" i="1"/>
  <c r="E402" i="1"/>
  <c r="E418" i="1"/>
  <c r="E413" i="1"/>
  <c r="E416" i="1"/>
  <c r="E396" i="1"/>
  <c r="E420" i="1"/>
  <c r="E410" i="1"/>
  <c r="E240" i="1"/>
  <c r="E245" i="1"/>
  <c r="E241" i="1"/>
  <c r="E247" i="1"/>
  <c r="E250" i="1"/>
  <c r="E248" i="1"/>
  <c r="E234" i="1"/>
  <c r="E254" i="1"/>
  <c r="E256" i="1"/>
  <c r="E312" i="1"/>
  <c r="E263" i="1"/>
  <c r="E280" i="1"/>
  <c r="E239" i="1"/>
  <c r="E249" i="1"/>
  <c r="E237" i="1"/>
  <c r="E213" i="1"/>
  <c r="E251" i="1"/>
  <c r="E262" i="1"/>
  <c r="E58" i="1"/>
  <c r="E55" i="1"/>
  <c r="E51" i="1"/>
  <c r="E53" i="1"/>
  <c r="E46" i="1"/>
  <c r="E18" i="1"/>
  <c r="E24" i="1"/>
  <c r="E39" i="1"/>
  <c r="E27" i="1"/>
  <c r="E2" i="1"/>
  <c r="E6" i="1"/>
  <c r="E5" i="1"/>
  <c r="E8" i="1"/>
  <c r="E3" i="1"/>
  <c r="E4" i="1"/>
  <c r="E7" i="1"/>
  <c r="E10" i="1"/>
  <c r="E9" i="1"/>
  <c r="E363" i="1"/>
  <c r="E336" i="1"/>
  <c r="E342" i="1"/>
  <c r="E350" i="1"/>
  <c r="E315" i="1"/>
  <c r="E335" i="1"/>
  <c r="E351" i="1"/>
  <c r="E339" i="1"/>
  <c r="E381" i="1"/>
  <c r="E449" i="1"/>
  <c r="E450" i="1"/>
  <c r="E451" i="1"/>
  <c r="E452" i="1"/>
  <c r="E453" i="1"/>
  <c r="E454" i="1"/>
  <c r="E404" i="1"/>
  <c r="E455" i="1"/>
  <c r="E456" i="1"/>
  <c r="E64" i="1"/>
  <c r="E85" i="1"/>
  <c r="E31" i="1"/>
  <c r="E70" i="1"/>
  <c r="E35" i="1"/>
  <c r="E22" i="1"/>
  <c r="E32" i="1"/>
  <c r="E87" i="1"/>
  <c r="E90" i="1"/>
  <c r="E271" i="1"/>
  <c r="E313" i="1"/>
  <c r="E283" i="1"/>
  <c r="E287" i="1"/>
  <c r="E269" i="1"/>
  <c r="E278" i="1"/>
  <c r="E272" i="1"/>
  <c r="E285" i="1"/>
  <c r="E255" i="1"/>
  <c r="E211" i="1"/>
  <c r="E216" i="1"/>
  <c r="E231" i="1"/>
  <c r="E223" i="1"/>
  <c r="E196" i="1"/>
  <c r="E210" i="1"/>
  <c r="E199" i="1"/>
  <c r="E242" i="1"/>
  <c r="E198" i="1"/>
  <c r="E179" i="1"/>
  <c r="E203" i="1"/>
  <c r="E193" i="1"/>
  <c r="E174" i="1"/>
  <c r="E157" i="1"/>
  <c r="E173" i="1"/>
  <c r="E172" i="1"/>
  <c r="E205" i="1"/>
  <c r="E168" i="1"/>
  <c r="E406" i="1"/>
  <c r="E407" i="1"/>
  <c r="E391" i="1"/>
  <c r="E457" i="1"/>
  <c r="E405" i="1"/>
  <c r="E458" i="1"/>
  <c r="E459" i="1"/>
  <c r="E460" i="1"/>
  <c r="E390" i="1"/>
  <c r="G170" i="1"/>
  <c r="G150" i="1"/>
  <c r="G149" i="1"/>
  <c r="G160" i="1"/>
  <c r="G144" i="1"/>
  <c r="G153" i="1"/>
  <c r="G142" i="1"/>
  <c r="G139" i="1"/>
  <c r="G98" i="1"/>
  <c r="G425" i="1"/>
  <c r="G426" i="1"/>
  <c r="G427" i="1"/>
  <c r="G428" i="1"/>
  <c r="G429" i="1"/>
  <c r="G430" i="1"/>
  <c r="G431" i="1"/>
  <c r="G432" i="1"/>
  <c r="G433" i="1"/>
  <c r="G329" i="1"/>
  <c r="G353" i="1"/>
  <c r="G373" i="1"/>
  <c r="G362" i="1"/>
  <c r="G360" i="1"/>
  <c r="G357" i="1"/>
  <c r="G369" i="1"/>
  <c r="G334" i="1"/>
  <c r="G366" i="1"/>
  <c r="G132" i="1"/>
  <c r="G141" i="1"/>
  <c r="G95" i="1"/>
  <c r="G109" i="1"/>
  <c r="G91" i="1"/>
  <c r="G117" i="1"/>
  <c r="G134" i="1"/>
  <c r="G156" i="1"/>
  <c r="G129" i="1"/>
  <c r="G181" i="1"/>
  <c r="G201" i="1"/>
  <c r="G188" i="1"/>
  <c r="G197" i="1"/>
  <c r="G186" i="1"/>
  <c r="G200" i="1"/>
  <c r="G183" i="1"/>
  <c r="G207" i="1"/>
  <c r="G189" i="1"/>
  <c r="G238" i="1"/>
  <c r="G252" i="1"/>
  <c r="G244" i="1"/>
  <c r="G257" i="1"/>
  <c r="G253" i="1"/>
  <c r="G243" i="1"/>
  <c r="G236" i="1"/>
  <c r="G260" i="1"/>
  <c r="G259" i="1"/>
  <c r="G365" i="1"/>
  <c r="G379" i="1"/>
  <c r="G371" i="1"/>
  <c r="G385" i="1"/>
  <c r="G378" i="1"/>
  <c r="G377" i="1"/>
  <c r="G368" i="1"/>
  <c r="G388" i="1"/>
  <c r="G372" i="1"/>
  <c r="G434" i="1"/>
  <c r="G422" i="1"/>
  <c r="G435" i="1"/>
  <c r="G421" i="1"/>
  <c r="G423" i="1"/>
  <c r="G419" i="1"/>
  <c r="G417" i="1"/>
  <c r="G436" i="1"/>
  <c r="G424" i="1"/>
  <c r="G437" i="1"/>
  <c r="G438" i="1"/>
  <c r="G439" i="1"/>
  <c r="G440" i="1"/>
  <c r="G441" i="1"/>
  <c r="G442" i="1"/>
  <c r="G443" i="1"/>
  <c r="G444" i="1"/>
  <c r="G445" i="1"/>
  <c r="G215" i="1"/>
  <c r="G225" i="1"/>
  <c r="G220" i="1"/>
  <c r="G219" i="1"/>
  <c r="G194" i="1"/>
  <c r="G212" i="1"/>
  <c r="G206" i="1"/>
  <c r="G192" i="1"/>
  <c r="G184" i="1"/>
  <c r="G13" i="1"/>
  <c r="G19" i="1"/>
  <c r="G25" i="1"/>
  <c r="G33" i="1"/>
  <c r="G23" i="1"/>
  <c r="G26" i="1"/>
  <c r="G30" i="1"/>
  <c r="G49" i="1"/>
  <c r="G40" i="1"/>
  <c r="G409" i="1"/>
  <c r="G400" i="1"/>
  <c r="G395" i="1"/>
  <c r="G383" i="1"/>
  <c r="G374" i="1"/>
  <c r="G380" i="1"/>
  <c r="G375" i="1"/>
  <c r="G367" i="1"/>
  <c r="G333" i="1"/>
  <c r="G415" i="1"/>
  <c r="G320" i="1"/>
  <c r="G343" i="1"/>
  <c r="G361" i="1"/>
  <c r="G277" i="1"/>
  <c r="G354" i="1"/>
  <c r="G324" i="1"/>
  <c r="G376" i="1"/>
  <c r="G293" i="1"/>
  <c r="G54" i="1"/>
  <c r="G74" i="1"/>
  <c r="G59" i="1"/>
  <c r="G71" i="1"/>
  <c r="G69" i="1"/>
  <c r="G57" i="1"/>
  <c r="G76" i="1"/>
  <c r="G89" i="1"/>
  <c r="G52" i="1"/>
  <c r="G107" i="1"/>
  <c r="G106" i="1"/>
  <c r="G165" i="1"/>
  <c r="G169" i="1"/>
  <c r="G124" i="1"/>
  <c r="G145" i="1"/>
  <c r="G154" i="1"/>
  <c r="G158" i="1"/>
  <c r="G131" i="1"/>
  <c r="G73" i="1"/>
  <c r="G108" i="1"/>
  <c r="G86" i="1"/>
  <c r="G79" i="1"/>
  <c r="G48" i="1"/>
  <c r="G137" i="1"/>
  <c r="G100" i="1"/>
  <c r="G176" i="1"/>
  <c r="G126" i="1"/>
  <c r="G77" i="1"/>
  <c r="G103" i="1"/>
  <c r="G68" i="1"/>
  <c r="G67" i="1"/>
  <c r="G36" i="1"/>
  <c r="G66" i="1"/>
  <c r="G75" i="1"/>
  <c r="G120" i="1"/>
  <c r="G115" i="1"/>
  <c r="G12" i="1"/>
  <c r="G38" i="1"/>
  <c r="G16" i="1"/>
  <c r="G44" i="1"/>
  <c r="G34" i="1"/>
  <c r="G15" i="1"/>
  <c r="G11" i="1"/>
  <c r="G29" i="1"/>
  <c r="G37" i="1"/>
  <c r="G187" i="1"/>
  <c r="G171" i="1"/>
  <c r="G191" i="1"/>
  <c r="G208" i="1"/>
  <c r="G177" i="1"/>
  <c r="G182" i="1"/>
  <c r="G214" i="1"/>
  <c r="G229" i="1"/>
  <c r="G227" i="1"/>
  <c r="G384" i="1"/>
  <c r="G370" i="1"/>
  <c r="G340" i="1"/>
  <c r="G399" i="1"/>
  <c r="G364" i="1"/>
  <c r="G393" i="1"/>
  <c r="G326" i="1"/>
  <c r="G382" i="1"/>
  <c r="G352" i="1"/>
  <c r="G282" i="1"/>
  <c r="G273" i="1"/>
  <c r="G267" i="1"/>
  <c r="G279" i="1"/>
  <c r="G265" i="1"/>
  <c r="G268" i="1"/>
  <c r="G261" i="1"/>
  <c r="G270" i="1"/>
  <c r="G281" i="1"/>
  <c r="G306" i="1"/>
  <c r="G301" i="1"/>
  <c r="G290" i="1"/>
  <c r="G303" i="1"/>
  <c r="G274" i="1"/>
  <c r="G294" i="1"/>
  <c r="G297" i="1"/>
  <c r="G317" i="1"/>
  <c r="G288" i="1"/>
  <c r="G151" i="1"/>
  <c r="G167" i="1"/>
  <c r="G121" i="1"/>
  <c r="G159" i="1"/>
  <c r="G102" i="1"/>
  <c r="G113" i="1"/>
  <c r="G119" i="1"/>
  <c r="G138" i="1"/>
  <c r="G111" i="1"/>
  <c r="G228" i="1"/>
  <c r="G226" i="1"/>
  <c r="G222" i="1"/>
  <c r="G224" i="1"/>
  <c r="G204" i="1"/>
  <c r="G235" i="1"/>
  <c r="G202" i="1"/>
  <c r="G246" i="1"/>
  <c r="G221" i="1"/>
  <c r="G162" i="1"/>
  <c r="G178" i="1"/>
  <c r="G152" i="1"/>
  <c r="G166" i="1"/>
  <c r="G83" i="1"/>
  <c r="G82" i="1"/>
  <c r="G62" i="1"/>
  <c r="G60" i="1"/>
  <c r="G94" i="1"/>
  <c r="G21" i="1"/>
  <c r="G43" i="1"/>
  <c r="G45" i="1"/>
  <c r="G20" i="1"/>
  <c r="G17" i="1"/>
  <c r="G14" i="1"/>
  <c r="G28" i="1"/>
  <c r="G50" i="1"/>
  <c r="G42" i="1"/>
  <c r="G355" i="1"/>
  <c r="G289" i="1"/>
  <c r="G359" i="1"/>
  <c r="G323" i="1"/>
  <c r="G266" i="1"/>
  <c r="G321" i="1"/>
  <c r="G275" i="1"/>
  <c r="G397" i="1"/>
  <c r="G284" i="1"/>
  <c r="G233" i="1"/>
  <c r="G232" i="1"/>
  <c r="G185" i="1"/>
  <c r="G218" i="1"/>
  <c r="G175" i="1"/>
  <c r="G195" i="1"/>
  <c r="G190" i="1"/>
  <c r="G180" i="1"/>
  <c r="G161" i="1"/>
  <c r="G348" i="1"/>
  <c r="G356" i="1"/>
  <c r="G358" i="1"/>
  <c r="G341" i="1"/>
  <c r="G345" i="1"/>
  <c r="G276" i="1"/>
  <c r="G308" i="1"/>
  <c r="G322" i="1"/>
  <c r="G304" i="1"/>
  <c r="G411" i="1"/>
  <c r="G401" i="1"/>
  <c r="G389" i="1"/>
  <c r="G394" i="1"/>
  <c r="G398" i="1"/>
  <c r="G408" i="1"/>
  <c r="G387" i="1"/>
  <c r="G412" i="1"/>
  <c r="G392" i="1"/>
  <c r="G296" i="1"/>
  <c r="G319" i="1"/>
  <c r="G307" i="1"/>
  <c r="G316" i="1"/>
  <c r="G292" i="1"/>
  <c r="G305" i="1"/>
  <c r="G286" i="1"/>
  <c r="G311" i="1"/>
  <c r="G291" i="1"/>
  <c r="G337" i="1"/>
  <c r="G325" i="1"/>
  <c r="G300" i="1"/>
  <c r="G346" i="1"/>
  <c r="G298" i="1"/>
  <c r="G330" i="1"/>
  <c r="G349" i="1"/>
  <c r="G332" i="1"/>
  <c r="G331" i="1"/>
  <c r="G123" i="1"/>
  <c r="G110" i="1"/>
  <c r="G92" i="1"/>
  <c r="G135" i="1"/>
  <c r="G97" i="1"/>
  <c r="G105" i="1"/>
  <c r="G112" i="1"/>
  <c r="G127" i="1"/>
  <c r="G128" i="1"/>
  <c r="G78" i="1"/>
  <c r="G81" i="1"/>
  <c r="G99" i="1"/>
  <c r="G61" i="1"/>
  <c r="G63" i="1"/>
  <c r="G56" i="1"/>
  <c r="G41" i="1"/>
  <c r="G72" i="1"/>
  <c r="G47" i="1"/>
  <c r="G344" i="1"/>
  <c r="G386" i="1"/>
  <c r="G446" i="1"/>
  <c r="G347" i="1"/>
  <c r="G327" i="1"/>
  <c r="G258" i="1"/>
  <c r="G299" i="1"/>
  <c r="G447" i="1"/>
  <c r="G448" i="1"/>
  <c r="G116" i="1"/>
  <c r="G125" i="1"/>
  <c r="G88" i="1"/>
  <c r="G93" i="1"/>
  <c r="G80" i="1"/>
  <c r="G65" i="1"/>
  <c r="G84" i="1"/>
  <c r="G96" i="1"/>
  <c r="G101" i="1"/>
  <c r="G114" i="1"/>
  <c r="G146" i="1"/>
  <c r="G133" i="1"/>
  <c r="G217" i="1"/>
  <c r="G155" i="1"/>
  <c r="G148" i="1"/>
  <c r="G143" i="1"/>
  <c r="G230" i="1"/>
  <c r="G209" i="1"/>
  <c r="G295" i="1"/>
  <c r="G310" i="1"/>
  <c r="G328" i="1"/>
  <c r="G338" i="1"/>
  <c r="G302" i="1"/>
  <c r="G309" i="1"/>
  <c r="G318" i="1"/>
  <c r="G314" i="1"/>
  <c r="G264" i="1"/>
  <c r="G136" i="1"/>
  <c r="G164" i="1"/>
  <c r="G130" i="1"/>
  <c r="G163" i="1"/>
  <c r="G118" i="1"/>
  <c r="G140" i="1"/>
  <c r="G104" i="1"/>
  <c r="G147" i="1"/>
  <c r="G122" i="1"/>
  <c r="G414" i="1"/>
  <c r="G403" i="1"/>
  <c r="G402" i="1"/>
  <c r="G418" i="1"/>
  <c r="G413" i="1"/>
  <c r="G416" i="1"/>
  <c r="G396" i="1"/>
  <c r="G420" i="1"/>
  <c r="G410" i="1"/>
  <c r="G240" i="1"/>
  <c r="G245" i="1"/>
  <c r="G241" i="1"/>
  <c r="G247" i="1"/>
  <c r="G250" i="1"/>
  <c r="G248" i="1"/>
  <c r="G234" i="1"/>
  <c r="G254" i="1"/>
  <c r="G256" i="1"/>
  <c r="G312" i="1"/>
  <c r="G263" i="1"/>
  <c r="G280" i="1"/>
  <c r="G239" i="1"/>
  <c r="G249" i="1"/>
  <c r="G237" i="1"/>
  <c r="G213" i="1"/>
  <c r="G251" i="1"/>
  <c r="G262" i="1"/>
  <c r="G58" i="1"/>
  <c r="G55" i="1"/>
  <c r="G51" i="1"/>
  <c r="G53" i="1"/>
  <c r="G46" i="1"/>
  <c r="G18" i="1"/>
  <c r="G24" i="1"/>
  <c r="G39" i="1"/>
  <c r="G27" i="1"/>
  <c r="G2" i="1"/>
  <c r="G6" i="1"/>
  <c r="G5" i="1"/>
  <c r="G8" i="1"/>
  <c r="G3" i="1"/>
  <c r="G4" i="1"/>
  <c r="G7" i="1"/>
  <c r="G10" i="1"/>
  <c r="G9" i="1"/>
  <c r="G363" i="1"/>
  <c r="G336" i="1"/>
  <c r="G342" i="1"/>
  <c r="G350" i="1"/>
  <c r="G315" i="1"/>
  <c r="G335" i="1"/>
  <c r="G351" i="1"/>
  <c r="G339" i="1"/>
  <c r="G381" i="1"/>
  <c r="G449" i="1"/>
  <c r="G450" i="1"/>
  <c r="G451" i="1"/>
  <c r="G452" i="1"/>
  <c r="G453" i="1"/>
  <c r="G454" i="1"/>
  <c r="G404" i="1"/>
  <c r="G455" i="1"/>
  <c r="G456" i="1"/>
  <c r="G64" i="1"/>
  <c r="G85" i="1"/>
  <c r="G31" i="1"/>
  <c r="G70" i="1"/>
  <c r="G35" i="1"/>
  <c r="G22" i="1"/>
  <c r="G32" i="1"/>
  <c r="G87" i="1"/>
  <c r="G90" i="1"/>
  <c r="G271" i="1"/>
  <c r="G313" i="1"/>
  <c r="G283" i="1"/>
  <c r="G287" i="1"/>
  <c r="G269" i="1"/>
  <c r="G278" i="1"/>
  <c r="G272" i="1"/>
  <c r="G285" i="1"/>
  <c r="G255" i="1"/>
  <c r="G211" i="1"/>
  <c r="G216" i="1"/>
  <c r="G231" i="1"/>
  <c r="G223" i="1"/>
  <c r="G196" i="1"/>
  <c r="G210" i="1"/>
  <c r="G199" i="1"/>
  <c r="G242" i="1"/>
  <c r="G198" i="1"/>
  <c r="G179" i="1"/>
  <c r="G203" i="1"/>
  <c r="G193" i="1"/>
  <c r="G174" i="1"/>
  <c r="G157" i="1"/>
  <c r="G173" i="1"/>
  <c r="G172" i="1"/>
  <c r="G205" i="1"/>
  <c r="G168" i="1"/>
  <c r="G406" i="1"/>
  <c r="G407" i="1"/>
  <c r="G391" i="1"/>
  <c r="G457" i="1"/>
  <c r="G405" i="1"/>
  <c r="G458" i="1"/>
  <c r="G459" i="1"/>
  <c r="G460" i="1"/>
  <c r="G390" i="1"/>
</calcChain>
</file>

<file path=xl/sharedStrings.xml><?xml version="1.0" encoding="utf-8"?>
<sst xmlns="http://schemas.openxmlformats.org/spreadsheetml/2006/main" count="1396" uniqueCount="171">
  <si>
    <t>State</t>
  </si>
  <si>
    <t>Year</t>
  </si>
  <si>
    <t>Total population</t>
  </si>
  <si>
    <t>Male Total population</t>
  </si>
  <si>
    <t>Male TP %</t>
  </si>
  <si>
    <t>Female Total population</t>
  </si>
  <si>
    <t>Female TP %</t>
  </si>
  <si>
    <t>Deaths Total</t>
  </si>
  <si>
    <t>TD%</t>
  </si>
  <si>
    <t>Under 5 years</t>
  </si>
  <si>
    <t>Deaths Under 5</t>
  </si>
  <si>
    <t>Deaths Under 5%</t>
  </si>
  <si>
    <t>75-84 years</t>
  </si>
  <si>
    <t>Deaths 75-84</t>
  </si>
  <si>
    <t>Deaths 75-84 %</t>
  </si>
  <si>
    <t>65-74 years</t>
  </si>
  <si>
    <t>Deaths 65-74</t>
  </si>
  <si>
    <t>Deaths 65-74 %</t>
  </si>
  <si>
    <t>55-64 years</t>
  </si>
  <si>
    <t>Deaths 55-64</t>
  </si>
  <si>
    <t>Deaths 55-64 %</t>
  </si>
  <si>
    <t>45-54 years</t>
  </si>
  <si>
    <t>Deaths 45-54</t>
  </si>
  <si>
    <t>Deaths 45-54 %</t>
  </si>
  <si>
    <t>35-44 years</t>
  </si>
  <si>
    <t>Deaths 35-44</t>
  </si>
  <si>
    <t>Deaths 35-44 %</t>
  </si>
  <si>
    <t>25-34 years</t>
  </si>
  <si>
    <t>Deaths 25-34</t>
  </si>
  <si>
    <t>Deaths 25-34 %</t>
  </si>
  <si>
    <t>15-24 years</t>
  </si>
  <si>
    <t>Deaths 15-24</t>
  </si>
  <si>
    <t>Deaths 15-24 %</t>
  </si>
  <si>
    <t>5-14 years</t>
  </si>
  <si>
    <t>Deaths 5-14</t>
  </si>
  <si>
    <t>Deaths 5-14 %</t>
  </si>
  <si>
    <t>85+ years</t>
  </si>
  <si>
    <t>Deaths 85+</t>
  </si>
  <si>
    <t>Deaths 85+ %</t>
  </si>
  <si>
    <t>Texas</t>
  </si>
  <si>
    <t>Kentucky</t>
  </si>
  <si>
    <t>Georgia</t>
  </si>
  <si>
    <t>Missouri</t>
  </si>
  <si>
    <t>Tennessee</t>
  </si>
  <si>
    <t>Virginia</t>
  </si>
  <si>
    <t>Kansas</t>
  </si>
  <si>
    <t>North Carolina</t>
  </si>
  <si>
    <t>Iowa</t>
  </si>
  <si>
    <t>Illinois</t>
  </si>
  <si>
    <t>Mississippi</t>
  </si>
  <si>
    <t>Ohio</t>
  </si>
  <si>
    <t>Arkansas</t>
  </si>
  <si>
    <t>New York</t>
  </si>
  <si>
    <t>Alabama</t>
  </si>
  <si>
    <t>Michigan</t>
  </si>
  <si>
    <t>Pennsylvania</t>
  </si>
  <si>
    <t>Indiana</t>
  </si>
  <si>
    <t>Oklahoma</t>
  </si>
  <si>
    <t>Wisconsin</t>
  </si>
  <si>
    <t>Nebraska</t>
  </si>
  <si>
    <t>Louisiana</t>
  </si>
  <si>
    <t>California</t>
  </si>
  <si>
    <t>Florida</t>
  </si>
  <si>
    <t>West Virginia</t>
  </si>
  <si>
    <t>Minnesota</t>
  </si>
  <si>
    <t>South Dakota</t>
  </si>
  <si>
    <t>South Carolina</t>
  </si>
  <si>
    <t>Colorado</t>
  </si>
  <si>
    <t>Washington</t>
  </si>
  <si>
    <t>North Dakota</t>
  </si>
  <si>
    <t>Maryland</t>
  </si>
  <si>
    <t>Oregon</t>
  </si>
  <si>
    <t>Montana</t>
  </si>
  <si>
    <t>Massachusetts</t>
  </si>
  <si>
    <t>Nevada</t>
  </si>
  <si>
    <t>Idaho</t>
  </si>
  <si>
    <t>New Jersey</t>
  </si>
  <si>
    <t>New Mexico</t>
  </si>
  <si>
    <t>Utah</t>
  </si>
  <si>
    <t>Maine</t>
  </si>
  <si>
    <t>Arizona</t>
  </si>
  <si>
    <t>Hawaii</t>
  </si>
  <si>
    <t>Connecticut</t>
  </si>
  <si>
    <t>New Hampshire</t>
  </si>
  <si>
    <t>Wyoming</t>
  </si>
  <si>
    <t>Rhode Island</t>
  </si>
  <si>
    <t>Vermont</t>
  </si>
  <si>
    <t>Delaware</t>
  </si>
  <si>
    <t>Alaska</t>
  </si>
  <si>
    <t>District of Columbia</t>
  </si>
  <si>
    <t>Population</t>
  </si>
  <si>
    <t>Influenza Deaths</t>
  </si>
  <si>
    <t>Influenza Death Rate</t>
  </si>
  <si>
    <t>Total Deaths</t>
  </si>
  <si>
    <t>Deaths Total Population %</t>
  </si>
  <si>
    <t>Mean</t>
  </si>
  <si>
    <t>Median</t>
  </si>
  <si>
    <t>Mode</t>
  </si>
  <si>
    <t>Variance</t>
  </si>
  <si>
    <t>1 Standard Deviation</t>
  </si>
  <si>
    <t>Lower</t>
  </si>
  <si>
    <t>Upper</t>
  </si>
  <si>
    <t>2 Standard Deivations</t>
  </si>
  <si>
    <t>Count of outliers</t>
  </si>
  <si>
    <t>Outlier Percentage</t>
  </si>
  <si>
    <t>Hypothesis</t>
  </si>
  <si>
    <t>States with larger proportions of vulnerable populations (65+ years) have higher death rates due to Influenza.</t>
  </si>
  <si>
    <t>Independent variable</t>
  </si>
  <si>
    <t>Sum of 65+ Population</t>
  </si>
  <si>
    <t>Dependent variable</t>
  </si>
  <si>
    <t>Sum of 65+ Deaths</t>
  </si>
  <si>
    <t>Null hypothesis</t>
  </si>
  <si>
    <t>There is no difference in the means of the 65+ population and 65+ deaths.</t>
  </si>
  <si>
    <t>Alternative hypothesis</t>
  </si>
  <si>
    <t>There is a significant difference between the means of the 65+ population and 65+ deaths.</t>
  </si>
  <si>
    <t>Type of test</t>
  </si>
  <si>
    <t>Two-tailed t-test (unequal variances)</t>
  </si>
  <si>
    <t>Alpha</t>
  </si>
  <si>
    <t>0.05</t>
  </si>
  <si>
    <t>Correl</t>
  </si>
  <si>
    <t>Results interpretation and next steps</t>
  </si>
  <si>
    <r>
      <rPr>
        <b/>
        <sz val="11"/>
        <color theme="1"/>
        <rFont val="Aptos Narrow"/>
        <family val="2"/>
        <scheme val="minor"/>
      </rPr>
      <t>Interpretation:</t>
    </r>
    <r>
      <rPr>
        <sz val="11"/>
        <color theme="1"/>
        <rFont val="Aptos Narrow"/>
        <family val="2"/>
        <charset val="238"/>
        <scheme val="minor"/>
      </rPr>
      <t xml:space="preserve">
</t>
    </r>
    <r>
      <rPr>
        <i/>
        <sz val="11"/>
        <color theme="1"/>
        <rFont val="Aptos Narrow"/>
        <family val="2"/>
        <scheme val="minor"/>
      </rPr>
      <t xml:space="preserve">The p-value (0.0586) is greater than the chosen alpha (0.05), indicating that the results are not statistically significant at the 95% confidence level.
The t-statistic (1.934) does not exceed the critical t-value (±2.007) for a two-tailed test, further supporting that we fail to reject the null hypothesis.
Correlation (0.403) indicates a moderate relationship, the lack of statistical significance means the observed difference could be due to chance.
</t>
    </r>
    <r>
      <rPr>
        <b/>
        <sz val="11"/>
        <color theme="1"/>
        <rFont val="Aptos Narrow"/>
        <family val="2"/>
        <scheme val="minor"/>
      </rPr>
      <t>Conclusion:</t>
    </r>
    <r>
      <rPr>
        <sz val="11"/>
        <color theme="1"/>
        <rFont val="Aptos Narrow"/>
        <family val="2"/>
        <charset val="238"/>
        <scheme val="minor"/>
      </rPr>
      <t xml:space="preserve">
</t>
    </r>
    <r>
      <rPr>
        <i/>
        <sz val="11"/>
        <color theme="1"/>
        <rFont val="Aptos Narrow"/>
        <family val="2"/>
        <scheme val="minor"/>
      </rPr>
      <t>The null hypothesis is not rejected. There is no significant evidence to suggest that states with larger proportions of populations aged 65+ have higher death rates due to Influenza.</t>
    </r>
    <r>
      <rPr>
        <sz val="11"/>
        <color theme="1"/>
        <rFont val="Aptos Narrow"/>
        <family val="2"/>
        <charset val="238"/>
        <scheme val="minor"/>
      </rPr>
      <t xml:space="preserve">
</t>
    </r>
    <r>
      <rPr>
        <b/>
        <sz val="11"/>
        <color theme="1"/>
        <rFont val="Aptos Narrow"/>
        <family val="2"/>
        <scheme val="minor"/>
      </rPr>
      <t>Next Steps:</t>
    </r>
    <r>
      <rPr>
        <sz val="11"/>
        <color theme="1"/>
        <rFont val="Aptos Narrow"/>
        <family val="2"/>
        <charset val="238"/>
        <scheme val="minor"/>
      </rPr>
      <t xml:space="preserve">
</t>
    </r>
    <r>
      <rPr>
        <i/>
        <sz val="11"/>
        <color theme="1"/>
        <rFont val="Aptos Narrow"/>
        <family val="2"/>
        <scheme val="minor"/>
      </rPr>
      <t>Consider using additional variables, such as healthcare quality or vaccination rates, to further investigate death rate variations.
Explore subgroup analyses, such as regional trends or age brackets (e.g., 85+ population).
Repeat the t-test with a larger dataset or adjust the alpha to 0.1 for a more lenient significance level.</t>
    </r>
  </si>
  <si>
    <t>States with larger proportions of deaths among older populations (65+ years) have higher death rates compared to younger populations (&lt;65 years).</t>
  </si>
  <si>
    <t>Sum of &lt;65 Deaths</t>
  </si>
  <si>
    <t>There is no difference in the means of deaths between the 65+ population and the &lt;65 population.</t>
  </si>
  <si>
    <t>There is a significant difference in the means of deaths between the 65+ population and the &lt;65 population.</t>
  </si>
  <si>
    <r>
      <rPr>
        <b/>
        <sz val="11"/>
        <color theme="1"/>
        <rFont val="Aptos Narrow"/>
        <family val="2"/>
        <scheme val="minor"/>
      </rPr>
      <t>Interpretation:</t>
    </r>
    <r>
      <rPr>
        <sz val="11"/>
        <color theme="1"/>
        <rFont val="Aptos Narrow"/>
        <family val="2"/>
        <charset val="238"/>
        <scheme val="minor"/>
      </rPr>
      <t xml:space="preserve">
</t>
    </r>
    <r>
      <rPr>
        <i/>
        <sz val="11"/>
        <color theme="1"/>
        <rFont val="Aptos Narrow"/>
        <family val="2"/>
        <scheme val="minor"/>
      </rPr>
      <t xml:space="preserve">The p-value (3.61 × 10⁻⁶) is much smaller than the alpha (0.05), indicating that the results are statistically significant at the 95% confidence level.
The absolute value of the t-statistic (5.183) exceeds the critical t-value (2.007), further supporting that we reject the null hypothesis.
</t>
    </r>
    <r>
      <rPr>
        <sz val="11"/>
        <color theme="1"/>
        <rFont val="Aptos Narrow"/>
        <family val="2"/>
        <charset val="238"/>
        <scheme val="minor"/>
      </rPr>
      <t xml:space="preserve">The high correlation (0.949) suggests that the factors influencing death rates in the older age group may also strongly influence death rates in the younger age group.
</t>
    </r>
    <r>
      <rPr>
        <b/>
        <sz val="11"/>
        <color theme="1"/>
        <rFont val="Aptos Narrow"/>
        <family val="2"/>
        <scheme val="minor"/>
      </rPr>
      <t>Conclusion:</t>
    </r>
    <r>
      <rPr>
        <sz val="11"/>
        <color theme="1"/>
        <rFont val="Aptos Narrow"/>
        <family val="2"/>
        <charset val="238"/>
        <scheme val="minor"/>
      </rPr>
      <t xml:space="preserve">
</t>
    </r>
    <r>
      <rPr>
        <i/>
        <sz val="11"/>
        <color theme="1"/>
        <rFont val="Aptos Narrow"/>
        <family val="2"/>
        <scheme val="minor"/>
      </rPr>
      <t>There is a significant difference in death rates between the older population (65+) and the younger population (&lt;65). This suggests that deaths among the older population differ significantly from those among the younger population.</t>
    </r>
    <r>
      <rPr>
        <sz val="11"/>
        <color theme="1"/>
        <rFont val="Aptos Narrow"/>
        <family val="2"/>
        <charset val="238"/>
        <scheme val="minor"/>
      </rPr>
      <t xml:space="preserve">
</t>
    </r>
    <r>
      <rPr>
        <b/>
        <sz val="11"/>
        <color theme="1"/>
        <rFont val="Aptos Narrow"/>
        <family val="2"/>
        <scheme val="minor"/>
      </rPr>
      <t>Next Steps:</t>
    </r>
    <r>
      <rPr>
        <sz val="11"/>
        <color theme="1"/>
        <rFont val="Aptos Narrow"/>
        <family val="2"/>
        <charset val="238"/>
        <scheme val="minor"/>
      </rPr>
      <t xml:space="preserve">
</t>
    </r>
    <r>
      <rPr>
        <i/>
        <sz val="11"/>
        <color theme="1"/>
        <rFont val="Aptos Narrow"/>
        <family val="2"/>
        <scheme val="minor"/>
      </rPr>
      <t>Investigate additional factors, such as age-specific health interventions, healthcare access, and vaccination coverage, to understand the observed differences.
Explore the regional distribution of deaths to see if specific areas contribute disproportionately to the observed differences.
Perform a regression analysis with more variables to examine potential contributors to the disparities.
Consider time-based trends (e.g., year-over-year changes) to assess whether the differences are increasing, decreasing, or stable.</t>
    </r>
  </si>
  <si>
    <t>The percentage of deaths among older populations (65+ years) relative to the total population is significantly higher compared to younger populations (&lt;65 years)</t>
  </si>
  <si>
    <t>Percentage of 65+ deaths relative to the total population (Average of 65+ Deaths % to TP)</t>
  </si>
  <si>
    <t>Percentage of &lt;65 deaths relative to the total population (Average of 65&lt; Deaths % to TP)</t>
  </si>
  <si>
    <t>The percentage of deaths in the 65+ population is equal to the percentage of deaths in the &lt;65 population relative to the total population.</t>
  </si>
  <si>
    <t>The percentage of deaths in the 65+ population is significantly different from the percentage of deaths in the &lt;65 population relative to the total population.</t>
  </si>
  <si>
    <r>
      <rPr>
        <b/>
        <sz val="11"/>
        <color theme="1"/>
        <rFont val="Aptos Narrow"/>
        <family val="2"/>
        <scheme val="minor"/>
      </rPr>
      <t>Interpretation:</t>
    </r>
    <r>
      <rPr>
        <sz val="11"/>
        <color theme="1"/>
        <rFont val="Aptos Narrow"/>
        <family val="2"/>
        <charset val="238"/>
        <scheme val="minor"/>
      </rPr>
      <t xml:space="preserve">
</t>
    </r>
    <r>
      <rPr>
        <i/>
        <sz val="11"/>
        <color theme="1"/>
        <rFont val="Aptos Narrow"/>
        <family val="2"/>
        <scheme val="minor"/>
      </rPr>
      <t xml:space="preserve">The p-value (1.89 × 10⁻¹⁰) is far smaller than the alpha (0.05), indicating that the results are statistically significant at the 95% confidence level.
The absolute value of the t-statistic (7.962) greatly exceeds the critical t-value (2.009), further supporting rejection of the null hypothesis.
Correlation  0.795 – strong positive correlation between the percentages of deaths in the 65+ and &lt;65 age groups relative to the total population.
</t>
    </r>
    <r>
      <rPr>
        <sz val="11"/>
        <color theme="1"/>
        <rFont val="Aptos Narrow"/>
        <family val="2"/>
        <charset val="238"/>
        <scheme val="minor"/>
      </rPr>
      <t xml:space="preserve">
</t>
    </r>
    <r>
      <rPr>
        <b/>
        <sz val="11"/>
        <color theme="1"/>
        <rFont val="Aptos Narrow"/>
        <family val="2"/>
        <scheme val="minor"/>
      </rPr>
      <t>Conclusion:</t>
    </r>
    <r>
      <rPr>
        <sz val="11"/>
        <color theme="1"/>
        <rFont val="Aptos Narrow"/>
        <family val="2"/>
        <charset val="238"/>
        <scheme val="minor"/>
      </rPr>
      <t xml:space="preserve">
</t>
    </r>
    <r>
      <rPr>
        <i/>
        <sz val="11"/>
        <color theme="1"/>
        <rFont val="Aptos Narrow"/>
        <family val="2"/>
        <scheme val="minor"/>
      </rPr>
      <t>There is a significant difference in the percentage of deaths relative to the total population between the older age group (65+ years) and the younger age group (&lt;65 years). Specifically, the percentage of deaths in the 65+ group is much higher.</t>
    </r>
    <r>
      <rPr>
        <sz val="11"/>
        <color theme="1"/>
        <rFont val="Aptos Narrow"/>
        <family val="2"/>
        <charset val="238"/>
        <scheme val="minor"/>
      </rPr>
      <t xml:space="preserve">
</t>
    </r>
    <r>
      <rPr>
        <b/>
        <sz val="11"/>
        <color theme="1"/>
        <rFont val="Aptos Narrow"/>
        <family val="2"/>
        <scheme val="minor"/>
      </rPr>
      <t>Next Steps:</t>
    </r>
    <r>
      <rPr>
        <sz val="11"/>
        <color theme="1"/>
        <rFont val="Aptos Narrow"/>
        <family val="2"/>
        <charset val="238"/>
        <scheme val="minor"/>
      </rPr>
      <t xml:space="preserve">
</t>
    </r>
    <r>
      <rPr>
        <i/>
        <sz val="11"/>
        <color theme="1"/>
        <rFont val="Aptos Narrow"/>
        <family val="2"/>
        <scheme val="minor"/>
      </rPr>
      <t>Investigate healthcare access and preventative measures (e.g., flu vaccinations) targeting the older population.
Perform regional analyses to identify specific states contributing most to the differences.
Expand the analysis to include time trends to observe changes in the death rate percentages over the years.
Evaluate socioeconomic factors and how they might contribute to these disparities in death rates.</t>
    </r>
  </si>
  <si>
    <t>Sum of 65-74 years</t>
  </si>
  <si>
    <t>Sum of 75-84 years</t>
  </si>
  <si>
    <t>Sum of 85+ years</t>
  </si>
  <si>
    <t>Sum of Deaths 65-74</t>
  </si>
  <si>
    <t>Sum of Deaths 75-84</t>
  </si>
  <si>
    <t>Sum of Deaths 85+</t>
  </si>
  <si>
    <t>t-Test: Two-Sample Assuming Unequal Variances</t>
  </si>
  <si>
    <t>Sum of Deaths 55-64</t>
  </si>
  <si>
    <t>Sum of Deaths 45-54</t>
  </si>
  <si>
    <t>Sum of Deaths 35-44</t>
  </si>
  <si>
    <t>Sum of Deaths 25-34</t>
  </si>
  <si>
    <t>Sum of Deaths 15-24</t>
  </si>
  <si>
    <t>Sum of Deaths 5-14</t>
  </si>
  <si>
    <t>Sum of Deaths Under 5</t>
  </si>
  <si>
    <t>Sum of 65&lt; Deaths</t>
  </si>
  <si>
    <t>Average of Deaths Under 5%</t>
  </si>
  <si>
    <t>Average of Deaths 5-14 %</t>
  </si>
  <si>
    <t>Average of Deaths 15-24 %</t>
  </si>
  <si>
    <t>Average of Deaths 25-34 %</t>
  </si>
  <si>
    <t>Average of Deaths 35-44 %</t>
  </si>
  <si>
    <t>Average of Deaths 45-54 %</t>
  </si>
  <si>
    <t>Average of Deaths 55-64 %</t>
  </si>
  <si>
    <t>Average of 65&lt; Deaths % to TP</t>
  </si>
  <si>
    <t>Average of Deaths 65-74 %</t>
  </si>
  <si>
    <t>Average of Deaths 75-84 %</t>
  </si>
  <si>
    <t>Average of Deaths 85+ %</t>
  </si>
  <si>
    <t>Average of 65+ Deaths % to TP</t>
  </si>
  <si>
    <t>Observations</t>
  </si>
  <si>
    <t>Hypothesized Mean Difference</t>
  </si>
  <si>
    <t>df</t>
  </si>
  <si>
    <t>t Stat</t>
  </si>
  <si>
    <t>P(T&lt;=t) one-tail</t>
  </si>
  <si>
    <t>t Critical one-tail</t>
  </si>
  <si>
    <t>P(T&lt;=t) two-tail</t>
  </si>
  <si>
    <t>t Critical two-tail</t>
  </si>
  <si>
    <t>CORREL</t>
  </si>
  <si>
    <t>Standard Deviation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</si>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</sst>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00"/>
  </numFmts>
  <fonts count="12">
    <font>
      <sz val="11"/>
      <color theme="1"/>
      <name val="Aptos Narrow"/>
      <family val="2"/>
      <charset val="238"/>
      <scheme val="minor"/>
    </font>
    <font>
      <sz val="11"/>
      <color theme="1"/>
      <name val="Aptos Narrow"/>
      <family val="2"/>
      <charset val="238"/>
      <scheme val="minor"/>
    </font>
    <font>
      <b/>
      <sz val="11"/>
      <color theme="0"/>
      <name val="Aptos Narrow"/>
      <family val="2"/>
      <charset val="238"/>
      <scheme val="minor"/>
    </font>
    <font>
      <b/>
      <sz val="11"/>
      <color rgb="FF7030A0"/>
      <name val="Aptos Narrow"/>
      <family val="2"/>
      <scheme val="minor"/>
    </font>
    <font>
      <b/>
      <sz val="11"/>
      <color theme="1"/>
      <name val="Aptos Narrow"/>
      <family val="2"/>
      <scheme val="minor"/>
    </font>
    <font>
      <b/>
      <sz val="11"/>
      <color rgb="FF7030A0"/>
      <name val="Aptos Narrow"/>
      <family val="2"/>
      <charset val="238"/>
      <scheme val="minor"/>
    </font>
    <font>
      <b/>
      <sz val="12"/>
      <color rgb="FFFFFFFF"/>
      <name val="Aptos Narrow"/>
      <family val="2"/>
      <scheme val="minor"/>
    </font>
    <font>
      <b/>
      <sz val="11"/>
      <color theme="1"/>
      <name val="Aptos Narrow"/>
      <family val="2"/>
      <charset val="238"/>
      <scheme val="minor"/>
    </font>
    <font>
      <i/>
      <sz val="11"/>
      <color theme="1"/>
      <name val="Aptos Narrow"/>
      <family val="2"/>
      <charset val="238"/>
      <scheme val="minor"/>
    </font>
    <font>
      <sz val="12"/>
      <color theme="1"/>
      <name val="Aptos Narrow"/>
      <family val="2"/>
      <scheme val="minor"/>
    </font>
    <font>
      <i/>
      <sz val="11"/>
      <color theme="1"/>
      <name val="Aptos Narrow"/>
      <family val="2"/>
      <scheme val="minor"/>
    </font>
    <font>
      <sz val="11"/>
      <color theme="1"/>
      <name val="Aptos Narrow"/>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8" tint="0.79998168889431442"/>
        <bgColor theme="7"/>
      </patternFill>
    </fill>
    <fill>
      <patternFill patternType="solid">
        <fgColor theme="7" tint="0.79998168889431442"/>
        <bgColor indexed="64"/>
      </patternFill>
    </fill>
    <fill>
      <patternFill patternType="solid">
        <fgColor rgb="FF28B8BC"/>
        <bgColor theme="7"/>
      </patternFill>
    </fill>
    <fill>
      <patternFill patternType="solid">
        <fgColor rgb="FF28B8BC"/>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5" tint="0.79998168889431442"/>
        <bgColor theme="4" tint="0.79998168889431442"/>
      </patternFill>
    </fill>
    <fill>
      <patternFill patternType="solid">
        <fgColor theme="8" tint="0.79998168889431442"/>
        <bgColor theme="8" tint="0.79998168889431442"/>
      </patternFill>
    </fill>
    <fill>
      <patternFill patternType="solid">
        <fgColor theme="6" tint="0.79998168889431442"/>
        <bgColor theme="6" tint="0.79998168889431442"/>
      </patternFill>
    </fill>
  </fills>
  <borders count="37">
    <border>
      <left/>
      <right/>
      <top/>
      <bottom/>
      <diagonal/>
    </border>
    <border>
      <left/>
      <right/>
      <top style="thin">
        <color theme="7"/>
      </top>
      <bottom/>
      <diagonal/>
    </border>
    <border>
      <left/>
      <right style="thin">
        <color theme="7"/>
      </right>
      <top style="thin">
        <color theme="7"/>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theme="7"/>
      </top>
      <bottom/>
      <diagonal/>
    </border>
    <border>
      <left style="medium">
        <color indexed="64"/>
      </left>
      <right/>
      <top style="thin">
        <color theme="7"/>
      </top>
      <bottom style="medium">
        <color indexed="64"/>
      </bottom>
      <diagonal/>
    </border>
    <border>
      <left/>
      <right/>
      <top style="thin">
        <color theme="7"/>
      </top>
      <bottom style="medium">
        <color indexed="64"/>
      </bottom>
      <diagonal/>
    </border>
    <border>
      <left/>
      <right style="medium">
        <color indexed="64"/>
      </right>
      <top style="thin">
        <color theme="7"/>
      </top>
      <bottom style="medium">
        <color indexed="64"/>
      </bottom>
      <diagonal/>
    </border>
    <border>
      <left/>
      <right style="thin">
        <color theme="7"/>
      </right>
      <top style="medium">
        <color indexed="64"/>
      </top>
      <bottom/>
      <diagonal/>
    </border>
    <border>
      <left/>
      <right style="thin">
        <color theme="7"/>
      </right>
      <top style="thin">
        <color theme="7"/>
      </top>
      <bottom style="medium">
        <color indexed="64"/>
      </bottom>
      <diagonal/>
    </border>
    <border>
      <left/>
      <right/>
      <top/>
      <bottom style="thin">
        <color theme="4" tint="0.39997558519241921"/>
      </bottom>
      <diagonal/>
    </border>
    <border>
      <left/>
      <right/>
      <top style="thin">
        <color theme="4" tint="0.39997558519241921"/>
      </top>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8" tint="0.39997558519241921"/>
      </bottom>
      <diagonal/>
    </border>
    <border>
      <left/>
      <right/>
      <top/>
      <bottom style="thin">
        <color theme="6" tint="0.39997558519241921"/>
      </bottom>
      <diagonal/>
    </border>
    <border>
      <left style="medium">
        <color indexed="64"/>
      </left>
      <right/>
      <top style="medium">
        <color indexed="64"/>
      </top>
      <bottom style="thin">
        <color theme="8" tint="0.39997558519241921"/>
      </bottom>
      <diagonal/>
    </border>
    <border>
      <left/>
      <right style="medium">
        <color indexed="64"/>
      </right>
      <top style="medium">
        <color indexed="64"/>
      </top>
      <bottom style="thin">
        <color theme="8" tint="0.39997558519241921"/>
      </bottom>
      <diagonal/>
    </border>
    <border>
      <left style="medium">
        <color indexed="64"/>
      </left>
      <right/>
      <top style="medium">
        <color indexed="64"/>
      </top>
      <bottom style="thin">
        <color theme="6" tint="0.39997558519241921"/>
      </bottom>
      <diagonal/>
    </border>
    <border>
      <left/>
      <right style="medium">
        <color indexed="64"/>
      </right>
      <top style="medium">
        <color indexed="64"/>
      </top>
      <bottom style="thin">
        <color theme="6" tint="0.39997558519241921"/>
      </bottom>
      <diagonal/>
    </border>
    <border>
      <left style="medium">
        <color indexed="64"/>
      </left>
      <right/>
      <top style="medium">
        <color indexed="64"/>
      </top>
      <bottom style="thin">
        <color theme="4" tint="0.39997558519241921"/>
      </bottom>
      <diagonal/>
    </border>
    <border>
      <left/>
      <right style="medium">
        <color indexed="64"/>
      </right>
      <top style="medium">
        <color indexed="64"/>
      </top>
      <bottom style="thin">
        <color theme="4" tint="0.3999755851924192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9" fillId="0" borderId="0"/>
  </cellStyleXfs>
  <cellXfs count="90">
    <xf numFmtId="0" fontId="0" fillId="0" borderId="0" xfId="0"/>
    <xf numFmtId="164" fontId="0" fillId="0" borderId="0" xfId="1" applyNumberFormat="1" applyFont="1"/>
    <xf numFmtId="165" fontId="0" fillId="0" borderId="0" xfId="2" applyNumberFormat="1" applyFont="1"/>
    <xf numFmtId="10" fontId="0" fillId="0" borderId="0" xfId="2" applyNumberFormat="1" applyFont="1"/>
    <xf numFmtId="164" fontId="4" fillId="2" borderId="3" xfId="1" applyNumberFormat="1" applyFont="1" applyFill="1" applyBorder="1"/>
    <xf numFmtId="164" fontId="4" fillId="2" borderId="4" xfId="1" applyNumberFormat="1" applyFont="1" applyFill="1" applyBorder="1"/>
    <xf numFmtId="0" fontId="4" fillId="3" borderId="3" xfId="0" applyFont="1" applyFill="1" applyBorder="1"/>
    <xf numFmtId="0" fontId="4" fillId="3" borderId="5" xfId="0" applyFont="1" applyFill="1" applyBorder="1"/>
    <xf numFmtId="164" fontId="0" fillId="0" borderId="0" xfId="1" applyNumberFormat="1" applyFont="1" applyBorder="1"/>
    <xf numFmtId="164" fontId="0" fillId="0" borderId="9" xfId="1" applyNumberFormat="1" applyFont="1" applyBorder="1"/>
    <xf numFmtId="164" fontId="0" fillId="0" borderId="10" xfId="1" applyNumberFormat="1" applyFont="1" applyBorder="1"/>
    <xf numFmtId="164" fontId="0" fillId="0" borderId="11" xfId="1" applyNumberFormat="1" applyFont="1" applyBorder="1"/>
    <xf numFmtId="164" fontId="0" fillId="0" borderId="12" xfId="1" applyNumberFormat="1" applyFont="1" applyBorder="1"/>
    <xf numFmtId="164" fontId="0" fillId="0" borderId="13" xfId="1" applyNumberFormat="1" applyFont="1" applyBorder="1"/>
    <xf numFmtId="0" fontId="0" fillId="0" borderId="9" xfId="0" applyBorder="1"/>
    <xf numFmtId="0" fontId="0" fillId="0" borderId="10" xfId="0" applyBorder="1"/>
    <xf numFmtId="0" fontId="0" fillId="0" borderId="11" xfId="0" applyBorder="1"/>
    <xf numFmtId="0" fontId="0" fillId="0" borderId="13" xfId="0" applyBorder="1"/>
    <xf numFmtId="164" fontId="5" fillId="5" borderId="6" xfId="1" applyNumberFormat="1" applyFont="1" applyFill="1" applyBorder="1"/>
    <xf numFmtId="164" fontId="5" fillId="5" borderId="8" xfId="1" applyNumberFormat="1" applyFont="1" applyFill="1" applyBorder="1"/>
    <xf numFmtId="164" fontId="5" fillId="5" borderId="7" xfId="1" applyNumberFormat="1" applyFont="1" applyFill="1" applyBorder="1"/>
    <xf numFmtId="164" fontId="0" fillId="0" borderId="6" xfId="1" applyNumberFormat="1" applyFont="1" applyBorder="1"/>
    <xf numFmtId="164" fontId="0" fillId="0" borderId="8" xfId="1" applyNumberFormat="1" applyFont="1" applyBorder="1"/>
    <xf numFmtId="164" fontId="0" fillId="0" borderId="7" xfId="1" applyNumberFormat="1" applyFont="1" applyBorder="1"/>
    <xf numFmtId="10" fontId="0" fillId="0" borderId="1" xfId="2" applyNumberFormat="1" applyFont="1" applyBorder="1"/>
    <xf numFmtId="10" fontId="0" fillId="0" borderId="2" xfId="2" applyNumberFormat="1" applyFont="1" applyBorder="1"/>
    <xf numFmtId="10" fontId="2" fillId="7" borderId="15" xfId="2" applyNumberFormat="1" applyFont="1" applyFill="1" applyBorder="1"/>
    <xf numFmtId="10" fontId="2" fillId="7" borderId="16" xfId="2" applyNumberFormat="1" applyFont="1" applyFill="1" applyBorder="1"/>
    <xf numFmtId="10" fontId="2" fillId="7" borderId="17" xfId="2" applyNumberFormat="1" applyFont="1" applyFill="1" applyBorder="1"/>
    <xf numFmtId="10" fontId="0" fillId="0" borderId="6" xfId="2" applyNumberFormat="1" applyFont="1" applyBorder="1"/>
    <xf numFmtId="10" fontId="0" fillId="0" borderId="8" xfId="2" applyNumberFormat="1" applyFont="1" applyBorder="1"/>
    <xf numFmtId="10" fontId="0" fillId="0" borderId="18" xfId="2" applyNumberFormat="1" applyFont="1" applyBorder="1"/>
    <xf numFmtId="10" fontId="0" fillId="0" borderId="7" xfId="2" applyNumberFormat="1" applyFont="1" applyBorder="1"/>
    <xf numFmtId="10" fontId="0" fillId="0" borderId="14" xfId="2" applyNumberFormat="1" applyFont="1" applyBorder="1"/>
    <xf numFmtId="10" fontId="0" fillId="0" borderId="10" xfId="2" applyNumberFormat="1" applyFont="1" applyBorder="1"/>
    <xf numFmtId="10" fontId="0" fillId="0" borderId="15" xfId="2" applyNumberFormat="1" applyFont="1" applyBorder="1"/>
    <xf numFmtId="10" fontId="0" fillId="0" borderId="16" xfId="2" applyNumberFormat="1" applyFont="1" applyBorder="1"/>
    <xf numFmtId="10" fontId="0" fillId="0" borderId="19" xfId="2" applyNumberFormat="1" applyFont="1" applyBorder="1"/>
    <xf numFmtId="10" fontId="0" fillId="0" borderId="13" xfId="2" applyNumberFormat="1" applyFont="1" applyBorder="1"/>
    <xf numFmtId="10" fontId="0" fillId="0" borderId="11" xfId="2" applyNumberFormat="1" applyFont="1" applyBorder="1"/>
    <xf numFmtId="10" fontId="0" fillId="0" borderId="12" xfId="2" applyNumberFormat="1" applyFont="1" applyBorder="1"/>
    <xf numFmtId="164" fontId="0" fillId="0" borderId="0" xfId="0" applyNumberFormat="1"/>
    <xf numFmtId="0" fontId="7" fillId="9" borderId="20" xfId="0" applyFont="1" applyFill="1" applyBorder="1"/>
    <xf numFmtId="0" fontId="0" fillId="0" borderId="0" xfId="0" pivotButton="1"/>
    <xf numFmtId="164" fontId="7" fillId="9" borderId="21" xfId="0" applyNumberFormat="1" applyFont="1" applyFill="1" applyBorder="1"/>
    <xf numFmtId="0" fontId="0" fillId="10" borderId="0" xfId="0" applyFill="1"/>
    <xf numFmtId="0" fontId="7" fillId="11" borderId="20" xfId="0" applyFont="1" applyFill="1" applyBorder="1"/>
    <xf numFmtId="164" fontId="0" fillId="10" borderId="0" xfId="0" applyNumberFormat="1" applyFill="1"/>
    <xf numFmtId="164" fontId="7" fillId="11" borderId="21" xfId="0" applyNumberFormat="1" applyFont="1" applyFill="1" applyBorder="1"/>
    <xf numFmtId="0" fontId="0" fillId="0" borderId="12" xfId="0" applyBorder="1"/>
    <xf numFmtId="0" fontId="8" fillId="0" borderId="22" xfId="0" applyFont="1" applyBorder="1" applyAlignment="1">
      <alignment horizontal="center"/>
    </xf>
    <xf numFmtId="0" fontId="0" fillId="0" borderId="0" xfId="0" applyFill="1" applyBorder="1" applyAlignment="1"/>
    <xf numFmtId="0" fontId="0" fillId="0" borderId="12" xfId="0" applyFill="1" applyBorder="1" applyAlignment="1"/>
    <xf numFmtId="0" fontId="8" fillId="0" borderId="22" xfId="0" applyFont="1" applyFill="1" applyBorder="1" applyAlignment="1">
      <alignment horizontal="center"/>
    </xf>
    <xf numFmtId="10" fontId="0" fillId="0" borderId="0" xfId="0" applyNumberFormat="1"/>
    <xf numFmtId="0" fontId="4" fillId="0" borderId="23" xfId="0" applyFont="1" applyBorder="1" applyAlignment="1">
      <alignment horizontal="left" vertical="center"/>
    </xf>
    <xf numFmtId="0" fontId="0" fillId="0" borderId="24" xfId="0" applyBorder="1" applyAlignment="1">
      <alignment horizontal="left" vertical="center"/>
    </xf>
    <xf numFmtId="0" fontId="4" fillId="0" borderId="25" xfId="0" applyFont="1" applyBorder="1" applyAlignment="1">
      <alignment horizontal="left" vertical="center"/>
    </xf>
    <xf numFmtId="0" fontId="7" fillId="12" borderId="27" xfId="0" applyFont="1" applyFill="1" applyBorder="1"/>
    <xf numFmtId="165" fontId="7" fillId="12" borderId="27" xfId="2" applyNumberFormat="1" applyFont="1" applyFill="1" applyBorder="1"/>
    <xf numFmtId="10" fontId="7" fillId="12" borderId="27" xfId="2" applyNumberFormat="1" applyFont="1" applyFill="1" applyBorder="1"/>
    <xf numFmtId="0" fontId="7" fillId="13" borderId="28" xfId="0" applyFont="1" applyFill="1" applyBorder="1"/>
    <xf numFmtId="164" fontId="7" fillId="13" borderId="28" xfId="1" applyNumberFormat="1" applyFont="1" applyFill="1" applyBorder="1"/>
    <xf numFmtId="0" fontId="7" fillId="10" borderId="20" xfId="0" applyFont="1" applyFill="1" applyBorder="1"/>
    <xf numFmtId="0" fontId="7" fillId="12" borderId="29" xfId="0" applyFont="1" applyFill="1" applyBorder="1"/>
    <xf numFmtId="0" fontId="7" fillId="12" borderId="30" xfId="0" applyFont="1" applyFill="1" applyBorder="1"/>
    <xf numFmtId="0" fontId="7" fillId="13" borderId="31" xfId="0" applyFont="1" applyFill="1" applyBorder="1"/>
    <xf numFmtId="0" fontId="7" fillId="13" borderId="32" xfId="0" applyFont="1" applyFill="1" applyBorder="1"/>
    <xf numFmtId="0" fontId="7" fillId="10" borderId="33" xfId="0" applyFont="1" applyFill="1" applyBorder="1"/>
    <xf numFmtId="0" fontId="7" fillId="10" borderId="34" xfId="0" applyFont="1" applyFill="1" applyBorder="1"/>
    <xf numFmtId="0" fontId="0" fillId="0" borderId="0" xfId="0" applyNumberFormat="1"/>
    <xf numFmtId="0" fontId="4" fillId="0" borderId="35" xfId="0" applyFont="1" applyBorder="1" applyAlignment="1">
      <alignment horizontal="left" vertical="center"/>
    </xf>
    <xf numFmtId="166" fontId="0" fillId="0" borderId="36" xfId="0" applyNumberFormat="1" applyBorder="1" applyAlignment="1">
      <alignment horizontal="left" vertical="center"/>
    </xf>
    <xf numFmtId="0" fontId="11" fillId="0" borderId="26" xfId="0" applyFont="1" applyBorder="1" applyAlignment="1">
      <alignment horizontal="left" vertical="center" wrapText="1"/>
    </xf>
    <xf numFmtId="164" fontId="4" fillId="2" borderId="3" xfId="1" applyNumberFormat="1" applyFont="1" applyFill="1" applyBorder="1" applyAlignment="1">
      <alignment horizontal="center"/>
    </xf>
    <xf numFmtId="164" fontId="4" fillId="2" borderId="4" xfId="1" applyNumberFormat="1" applyFont="1" applyFill="1" applyBorder="1" applyAlignment="1">
      <alignment horizontal="center"/>
    </xf>
    <xf numFmtId="0" fontId="4" fillId="3" borderId="3" xfId="0" applyFont="1" applyFill="1" applyBorder="1" applyAlignment="1">
      <alignment horizontal="center"/>
    </xf>
    <xf numFmtId="0" fontId="4" fillId="3" borderId="5" xfId="0" applyFont="1" applyFill="1" applyBorder="1" applyAlignment="1">
      <alignment horizontal="center"/>
    </xf>
    <xf numFmtId="0" fontId="6" fillId="8" borderId="3" xfId="0" applyFont="1" applyFill="1" applyBorder="1" applyAlignment="1">
      <alignment horizontal="center"/>
    </xf>
    <xf numFmtId="0" fontId="6" fillId="8" borderId="4" xfId="0" applyFont="1" applyFill="1" applyBorder="1" applyAlignment="1">
      <alignment horizontal="center"/>
    </xf>
    <xf numFmtId="0" fontId="6" fillId="8" borderId="5" xfId="0" applyFont="1" applyFill="1" applyBorder="1" applyAlignment="1">
      <alignment horizontal="center"/>
    </xf>
    <xf numFmtId="164" fontId="3" fillId="4" borderId="6" xfId="1" applyNumberFormat="1" applyFont="1" applyFill="1" applyBorder="1" applyAlignment="1">
      <alignment horizontal="center"/>
    </xf>
    <xf numFmtId="164" fontId="3" fillId="4" borderId="8" xfId="1" applyNumberFormat="1" applyFont="1" applyFill="1" applyBorder="1" applyAlignment="1">
      <alignment horizontal="center"/>
    </xf>
    <xf numFmtId="164" fontId="3" fillId="4" borderId="7" xfId="1" applyNumberFormat="1" applyFont="1" applyFill="1" applyBorder="1" applyAlignment="1">
      <alignment horizontal="center"/>
    </xf>
    <xf numFmtId="0" fontId="4" fillId="6" borderId="6" xfId="0" applyFont="1" applyFill="1" applyBorder="1" applyAlignment="1">
      <alignment horizontal="center"/>
    </xf>
    <xf numFmtId="0" fontId="4" fillId="6" borderId="7"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4" fillId="6" borderId="13" xfId="0" applyFont="1" applyFill="1" applyBorder="1" applyAlignment="1">
      <alignment horizontal="center"/>
    </xf>
  </cellXfs>
  <cellStyles count="4">
    <cellStyle name="Dziesiętny" xfId="1" builtinId="3"/>
    <cellStyle name="Normal 2" xfId="3" xr:uid="{FB15F938-80EF-4B82-8653-32FD32E8A513}"/>
    <cellStyle name="Normalny" xfId="0" builtinId="0"/>
    <cellStyle name="Procentowy" xfId="2" builtinId="5"/>
  </cellStyles>
  <dxfs count="45">
    <dxf>
      <numFmt numFmtId="14" formatCode="0.00%"/>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4" formatCode="0.00%"/>
    </dxf>
    <dxf>
      <numFmt numFmtId="164" formatCode="_-* #,##0_-;\-* #,##0_-;_-* &quot;-&quot;??_-;_-@_-"/>
    </dxf>
    <dxf>
      <numFmt numFmtId="164" formatCode="_-* #,##0_-;\-* #,##0_-;_-* &quot;-&quot;??_-;_-@_-"/>
    </dxf>
    <dxf>
      <numFmt numFmtId="165" formatCode="0.0%"/>
    </dxf>
    <dxf>
      <numFmt numFmtId="164" formatCode="_-* #,##0_-;\-* #,##0_-;_-* &quot;-&quot;??_-;_-@_-"/>
    </dxf>
    <dxf>
      <font>
        <b val="0"/>
        <i val="0"/>
        <strike val="0"/>
        <condense val="0"/>
        <extend val="0"/>
        <outline val="0"/>
        <shadow val="0"/>
        <u val="none"/>
        <vertAlign val="baseline"/>
        <sz val="11"/>
        <color theme="1"/>
        <name val="Aptos Narrow"/>
        <family val="2"/>
        <charset val="238"/>
        <scheme val="minor"/>
      </font>
      <numFmt numFmtId="165" formatCode="0.0%"/>
    </dxf>
    <dxf>
      <numFmt numFmtId="164" formatCode="_-* #,##0_-;\-* #,##0_-;_-* &quot;-&quot;??_-;_-@_-"/>
    </dxf>
    <dxf>
      <font>
        <b val="0"/>
        <i val="0"/>
        <strike val="0"/>
        <condense val="0"/>
        <extend val="0"/>
        <outline val="0"/>
        <shadow val="0"/>
        <u val="none"/>
        <vertAlign val="baseline"/>
        <sz val="11"/>
        <color theme="1"/>
        <name val="Aptos Narrow"/>
        <family val="2"/>
        <charset val="238"/>
        <scheme val="minor"/>
      </font>
      <numFmt numFmtId="165" formatCode="0.0%"/>
    </dxf>
    <dxf>
      <numFmt numFmtId="164" formatCode="_-* #,##0_-;\-* #,##0_-;_-* &quot;-&quot;??_-;_-@_-"/>
    </dxf>
    <dxf>
      <numFmt numFmtId="164" formatCode="_-* #,##0_-;\-* #,##0_-;_-* &quot;-&quot;??_-;_-@_-"/>
    </dxf>
    <dxf>
      <font>
        <b/>
      </font>
      <fill>
        <patternFill patternType="solid">
          <fgColor theme="8" tint="0.79998168889431442"/>
          <bgColor theme="8" tint="0.79998168889431442"/>
        </patternFill>
      </fill>
    </dxf>
    <dxf>
      <font>
        <b/>
      </font>
      <fill>
        <patternFill patternType="solid">
          <fgColor theme="8" tint="0.79998168889431442"/>
          <bgColor theme="8" tint="0.79998168889431442"/>
        </patternFill>
      </fill>
    </dxf>
    <dxf>
      <font>
        <b/>
      </font>
      <fill>
        <patternFill patternType="solid">
          <fgColor theme="8" tint="0.79998168889431442"/>
          <bgColor theme="8" tint="0.79998168889431442"/>
        </patternFill>
      </fill>
    </dxf>
    <dxf>
      <font>
        <b/>
      </font>
      <fill>
        <patternFill patternType="solid">
          <fgColor theme="8" tint="0.79998168889431442"/>
          <bgColor theme="8"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FFFFFF"/>
      <color rgb="FF28B8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bigniew Wiercinski" refreshedDate="45621.532366782405" createdVersion="8" refreshedVersion="8" minRefreshableVersion="3" recordCount="459" xr:uid="{41D882BE-66D8-437A-9646-812C1B5FBBDB}">
  <cacheSource type="worksheet">
    <worksheetSource ref="A2:AK461" sheet="Tab 1"/>
  </cacheSource>
  <cacheFields count="37">
    <cacheField name="State" numFmtId="0">
      <sharedItems count="51">
        <s v="Texas"/>
        <s v="Kentucky"/>
        <s v="Georgia"/>
        <s v="Missouri"/>
        <s v="Tennessee"/>
        <s v="Virginia"/>
        <s v="Kansas"/>
        <s v="North Carolina"/>
        <s v="Iowa"/>
        <s v="Illinois"/>
        <s v="Mississippi"/>
        <s v="Ohio"/>
        <s v="Arkansas"/>
        <s v="New York"/>
        <s v="Alabama"/>
        <s v="Michigan"/>
        <s v="Pennsylvania"/>
        <s v="Indiana"/>
        <s v="Oklahoma"/>
        <s v="Wisconsin"/>
        <s v="Nebraska"/>
        <s v="Louisiana"/>
        <s v="California"/>
        <s v="Florida"/>
        <s v="West Virginia"/>
        <s v="Minnesota"/>
        <s v="South Dakota"/>
        <s v="South Carolina"/>
        <s v="Colorado"/>
        <s v="Washington"/>
        <s v="North Dakota"/>
        <s v="Maryland"/>
        <s v="Oregon"/>
        <s v="Montana"/>
        <s v="Massachusetts"/>
        <s v="Nevada"/>
        <s v="Idaho"/>
        <s v="New Jersey"/>
        <s v="New Mexico"/>
        <s v="Utah"/>
        <s v="Maine"/>
        <s v="Arizona"/>
        <s v="Hawaii"/>
        <s v="Connecticut"/>
        <s v="New Hampshire"/>
        <s v="Wyoming"/>
        <s v="Rhode Island"/>
        <s v="Vermont"/>
        <s v="Delaware"/>
        <s v="Alaska"/>
        <s v="District of Columbia"/>
      </sharedItems>
    </cacheField>
    <cacheField name="Year" numFmtId="0">
      <sharedItems containsSemiMixedTypes="0" containsString="0" containsNumber="1" containsInteger="1" minValue="2009" maxValue="2017"/>
    </cacheField>
    <cacheField name="Total population" numFmtId="164">
      <sharedItems containsSemiMixedTypes="0" containsString="0" containsNumber="1" minValue="9814.567164179105" maxValue="672391"/>
    </cacheField>
    <cacheField name="Male Total population" numFmtId="164">
      <sharedItems containsSemiMixedTypes="0" containsString="0" containsNumber="1" minValue="4969.8208955223881" maxValue="332531.70689655171"/>
    </cacheField>
    <cacheField name="Female Total population" numFmtId="164">
      <sharedItems containsSemiMixedTypes="0" containsString="0" containsNumber="1" minValue="4844.746268656716" maxValue="353345"/>
    </cacheField>
    <cacheField name="Under 5 years" numFmtId="164">
      <sharedItems containsSemiMixedTypes="0" containsString="0" containsNumber="1" minValue="674.92537313432831" maxValue="45878.762711864409"/>
    </cacheField>
    <cacheField name="5-14 years" numFmtId="164">
      <sharedItems containsSemiMixedTypes="0" containsString="0" containsNumber="1" minValue="1295.9814814814815" maxValue="88937.508771929832"/>
    </cacheField>
    <cacheField name="15-24 years" numFmtId="164">
      <sharedItems containsSemiMixedTypes="0" containsString="0" containsNumber="1" minValue="1407.2835820895523" maxValue="101163"/>
    </cacheField>
    <cacheField name="25-34 years" numFmtId="164">
      <sharedItems containsSemiMixedTypes="0" containsString="0" containsNumber="1" minValue="1239.4477611940299" maxValue="156390"/>
    </cacheField>
    <cacheField name="35-44 years" numFmtId="164">
      <sharedItems containsSemiMixedTypes="0" containsString="0" containsNumber="1" minValue="1111.0298507462687" maxValue="95604"/>
    </cacheField>
    <cacheField name="45-54 years" numFmtId="164">
      <sharedItems containsSemiMixedTypes="0" containsString="0" containsNumber="1" minValue="1258" maxValue="90233.862068965522"/>
    </cacheField>
    <cacheField name="55-64 years" numFmtId="164">
      <sharedItems containsSemiMixedTypes="0" containsString="0" containsNumber="1" minValue="1228.537037037037" maxValue="78109.172413793101"/>
    </cacheField>
    <cacheField name="65-74 years" numFmtId="164">
      <sharedItems containsSemiMixedTypes="0" containsString="0" containsNumber="1" minValue="749.7962962962963" maxValue="53141.166666666664"/>
    </cacheField>
    <cacheField name="75-84 years" numFmtId="164">
      <sharedItems containsSemiMixedTypes="0" containsString="0" containsNumber="1" minValue="483.5" maxValue="27645.75"/>
    </cacheField>
    <cacheField name="85+ years" numFmtId="164">
      <sharedItems containsSemiMixedTypes="0" containsString="0" containsNumber="1" minValue="156.96875" maxValue="11819"/>
    </cacheField>
    <cacheField name="Deaths Under 5" numFmtId="164">
      <sharedItems containsSemiMixedTypes="0" containsString="0" containsNumber="1" containsInteger="1" minValue="0" maxValue="0"/>
    </cacheField>
    <cacheField name="Deaths 5-14" numFmtId="164">
      <sharedItems containsSemiMixedTypes="0" containsString="0" containsNumber="1" containsInteger="1" minValue="0" maxValue="10"/>
    </cacheField>
    <cacheField name="Deaths 15-24" numFmtId="164">
      <sharedItems containsSemiMixedTypes="0" containsString="0" containsNumber="1" containsInteger="1" minValue="0" maxValue="11"/>
    </cacheField>
    <cacheField name="Deaths 25-34" numFmtId="164">
      <sharedItems containsSemiMixedTypes="0" containsString="0" containsNumber="1" containsInteger="1" minValue="0" maxValue="93"/>
    </cacheField>
    <cacheField name="Deaths 35-44" numFmtId="164">
      <sharedItems containsSemiMixedTypes="0" containsString="0" containsNumber="1" containsInteger="1" minValue="0" maxValue="168"/>
    </cacheField>
    <cacheField name="Deaths 45-54" numFmtId="164">
      <sharedItems containsSemiMixedTypes="0" containsString="0" containsNumber="1" containsInteger="1" minValue="0" maxValue="346"/>
    </cacheField>
    <cacheField name="Deaths 55-64" numFmtId="164">
      <sharedItems containsSemiMixedTypes="0" containsString="0" containsNumber="1" containsInteger="1" minValue="0" maxValue="589"/>
    </cacheField>
    <cacheField name="Deaths 65-74" numFmtId="164">
      <sharedItems containsSemiMixedTypes="0" containsString="0" containsNumber="1" containsInteger="1" minValue="0" maxValue="930"/>
    </cacheField>
    <cacheField name="Deaths 75-84" numFmtId="164">
      <sharedItems containsSemiMixedTypes="0" containsString="0" containsNumber="1" containsInteger="1" minValue="0" maxValue="1633"/>
    </cacheField>
    <cacheField name="Deaths 85+" numFmtId="164">
      <sharedItems containsSemiMixedTypes="0" containsString="0" containsNumber="1" containsInteger="1" minValue="0" maxValue="3264"/>
    </cacheField>
    <cacheField name="Total Deaths" numFmtId="164">
      <sharedItems containsSemiMixedTypes="0" containsString="0" containsNumber="1" containsInteger="1" minValue="0" maxValue="6387"/>
    </cacheField>
    <cacheField name="Deaths Under 5%" numFmtId="10">
      <sharedItems containsSemiMixedTypes="0" containsString="0" containsNumber="1" containsInteger="1" minValue="0" maxValue="0"/>
    </cacheField>
    <cacheField name="Deaths 5-14 %" numFmtId="10">
      <sharedItems containsSemiMixedTypes="0" containsString="0" containsNumber="1" minValue="0" maxValue="1.1516505103763712E-4"/>
    </cacheField>
    <cacheField name="Deaths 15-24 %" numFmtId="10">
      <sharedItems containsSemiMixedTypes="0" containsString="0" containsNumber="1" minValue="0" maxValue="1.2286689161341647E-4"/>
    </cacheField>
    <cacheField name="Deaths 25-34 %" numFmtId="10">
      <sharedItems containsSemiMixedTypes="0" containsString="0" containsNumber="1" minValue="0" maxValue="2.6189750598518309E-3"/>
    </cacheField>
    <cacheField name="Deaths 35-44 %" numFmtId="10">
      <sharedItems containsSemiMixedTypes="0" containsString="0" containsNumber="1" minValue="0" maxValue="6.2335931797922713E-3"/>
    </cacheField>
    <cacheField name="Deaths 45-54 %" numFmtId="10">
      <sharedItems containsSemiMixedTypes="0" containsString="0" containsNumber="1" minValue="0" maxValue="1.6973545782961813E-2"/>
    </cacheField>
    <cacheField name="Deaths 55-64 %" numFmtId="10">
      <sharedItems containsSemiMixedTypes="0" containsString="0" containsNumber="1" minValue="0" maxValue="4.0302811230901257E-2"/>
    </cacheField>
    <cacheField name="Deaths 65-74 %" numFmtId="10">
      <sharedItems containsSemiMixedTypes="0" containsString="0" containsNumber="1" minValue="0" maxValue="7.9922855469209547E-2"/>
    </cacheField>
    <cacheField name="Deaths 75-84 %" numFmtId="10">
      <sharedItems containsSemiMixedTypes="0" containsString="0" containsNumber="1" minValue="0" maxValue="0.25787593936196895"/>
    </cacheField>
    <cacheField name="Deaths 85+ %" numFmtId="10">
      <sharedItems containsSemiMixedTypes="0" containsString="0" containsNumber="1" minValue="0" maxValue="1.0709915535065846"/>
    </cacheField>
    <cacheField name="Deaths Total Population %" numFmtId="10">
      <sharedItems containsSemiMixedTypes="0" containsString="0" containsNumber="1" minValue="0" maxValue="3.2719655708417686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n v="2009"/>
    <n v="96822.534693877547"/>
    <n v="48294.224489795917"/>
    <n v="48528.31020408163"/>
    <n v="8105.0571428571429"/>
    <n v="14559.293877551021"/>
    <n v="14320.971428571429"/>
    <n v="14216.995918367347"/>
    <n v="13796.216326530612"/>
    <n v="13020.261224489795"/>
    <n v="9113.224489795919"/>
    <n v="5246.25306122449"/>
    <n v="3303.9142857142856"/>
    <n v="1197.0693877551021"/>
    <n v="0"/>
    <n v="0"/>
    <n v="0"/>
    <n v="32"/>
    <n v="86"/>
    <n v="221"/>
    <n v="317"/>
    <n v="415"/>
    <n v="852"/>
    <n v="1245"/>
    <n v="3168"/>
    <n v="0"/>
    <n v="0"/>
    <n v="0"/>
    <n v="2.2508271215481096E-3"/>
    <n v="6.2335931797922713E-3"/>
    <n v="1.6973545782961813E-2"/>
    <n v="3.4784614419950372E-2"/>
    <n v="7.910407583410356E-2"/>
    <n v="0.25787593936196895"/>
    <n v="1.0400399615387237"/>
    <n v="3.2719655708417686E-2"/>
  </r>
  <r>
    <x v="0"/>
    <n v="2013"/>
    <n v="100722.76470588235"/>
    <n v="49993.427450980394"/>
    <n v="50729.337254901962"/>
    <n v="7591.9176470588236"/>
    <n v="15148.894117647058"/>
    <n v="14779.23137254902"/>
    <n v="14470.431372549019"/>
    <n v="13785.533333333333"/>
    <n v="13506.988235294117"/>
    <n v="10649.36862745098"/>
    <n v="6173.5372549019612"/>
    <n v="3341.3607843137256"/>
    <n v="1270.8745098039215"/>
    <n v="0"/>
    <n v="0"/>
    <n v="0"/>
    <n v="15"/>
    <n v="42"/>
    <n v="165"/>
    <n v="365"/>
    <n v="490"/>
    <n v="841"/>
    <n v="1277"/>
    <n v="3195"/>
    <n v="0"/>
    <n v="0"/>
    <n v="0"/>
    <n v="1.0365966026731998E-3"/>
    <n v="3.0466721152125659E-3"/>
    <n v="1.2215898698190219E-2"/>
    <n v="3.4274332382403967E-2"/>
    <n v="7.9371028272474789E-2"/>
    <n v="0.25169386195831916"/>
    <n v="1.0048199016888171"/>
    <n v="3.1720733732137192E-2"/>
  </r>
  <r>
    <x v="0"/>
    <n v="2014"/>
    <n v="105739.29268292683"/>
    <n v="52478.020325203252"/>
    <n v="53261.272357723574"/>
    <n v="7861.5487804878048"/>
    <n v="15863.780487804877"/>
    <n v="15437.963414634147"/>
    <n v="15273.150406504064"/>
    <n v="14417.223577235773"/>
    <n v="14014.268292682927"/>
    <n v="11363.971544715447"/>
    <n v="6668.9308943089427"/>
    <n v="3526.4430894308944"/>
    <n v="1349.4105691056911"/>
    <n v="0"/>
    <n v="0"/>
    <n v="0"/>
    <n v="40"/>
    <n v="66"/>
    <n v="195"/>
    <n v="458"/>
    <n v="533"/>
    <n v="829"/>
    <n v="1190"/>
    <n v="3311"/>
    <n v="0"/>
    <n v="0"/>
    <n v="0"/>
    <n v="2.6189750598518309E-3"/>
    <n v="4.5778578411041215E-3"/>
    <n v="1.3914390386104753E-2"/>
    <n v="4.0302811230901257E-2"/>
    <n v="7.9922855469209547E-2"/>
    <n v="0.23508106581518262"/>
    <n v="0.88186651805214555"/>
    <n v="3.1312863137154409E-2"/>
  </r>
  <r>
    <x v="0"/>
    <n v="2011"/>
    <n v="96952.21875"/>
    <n v="48078.11328125"/>
    <n v="48874.10546875"/>
    <n v="7519.66796875"/>
    <n v="14583.65625"/>
    <n v="14386.265625"/>
    <n v="13891.41015625"/>
    <n v="13510.7578125"/>
    <n v="13232.296875"/>
    <n v="9840.15625"/>
    <n v="5611.171875"/>
    <n v="3186.375"/>
    <n v="1181.1484375"/>
    <n v="0"/>
    <n v="0"/>
    <n v="0"/>
    <n v="0"/>
    <n v="14"/>
    <n v="101"/>
    <n v="280"/>
    <n v="405"/>
    <n v="803"/>
    <n v="1265"/>
    <n v="2868"/>
    <n v="0"/>
    <n v="0"/>
    <n v="0"/>
    <n v="0"/>
    <n v="1.0362113061524467E-3"/>
    <n v="7.6328396312526055E-3"/>
    <n v="2.84548327167061E-2"/>
    <n v="7.2177436197318409E-2"/>
    <n v="0.25201051351457376"/>
    <n v="1.0709915535065846"/>
    <n v="2.958158190680912E-2"/>
  </r>
  <r>
    <x v="0"/>
    <n v="2010"/>
    <n v="99066.352459016387"/>
    <n v="49118.12295081967"/>
    <n v="49948.229508196724"/>
    <n v="7769.3934426229507"/>
    <n v="14925.118852459016"/>
    <n v="14794.110655737704"/>
    <n v="14205.836065573771"/>
    <n v="13995.340163934427"/>
    <n v="13553.491803278688"/>
    <n v="9791.5122950819677"/>
    <n v="5600.3647540983602"/>
    <n v="3265.9426229508199"/>
    <n v="1186.127049180328"/>
    <n v="0"/>
    <n v="0"/>
    <n v="0"/>
    <n v="0"/>
    <n v="22"/>
    <n v="131"/>
    <n v="266"/>
    <n v="390"/>
    <n v="826"/>
    <n v="1219"/>
    <n v="2854"/>
    <n v="0"/>
    <n v="0"/>
    <n v="0"/>
    <n v="0"/>
    <n v="1.5719517884026386E-3"/>
    <n v="9.665405926486792E-3"/>
    <n v="2.7166385741414549E-2"/>
    <n v="6.9638321274448606E-2"/>
    <n v="0.25291320006525364"/>
    <n v="1.0277145275815005"/>
    <n v="2.880897427994733E-2"/>
  </r>
  <r>
    <x v="0"/>
    <n v="2015"/>
    <n v="107290.58847736625"/>
    <n v="53165.234567901236"/>
    <n v="54125.353909465019"/>
    <n v="7887.707818930041"/>
    <n v="15991.432098765432"/>
    <n v="15656.028806584362"/>
    <n v="15510.506172839507"/>
    <n v="14560.925925925925"/>
    <n v="13994.366255144032"/>
    <n v="11684.382716049382"/>
    <n v="7000.6707818930045"/>
    <n v="3600.2962962962961"/>
    <n v="1378.7283950617284"/>
    <n v="0"/>
    <n v="0"/>
    <n v="0"/>
    <n v="10"/>
    <n v="10"/>
    <n v="157"/>
    <n v="318"/>
    <n v="496"/>
    <n v="826"/>
    <n v="1253"/>
    <n v="3070"/>
    <n v="0"/>
    <n v="0"/>
    <n v="0"/>
    <n v="6.4472428485351627E-4"/>
    <n v="6.8676951252082564E-4"/>
    <n v="1.1218800275595912E-2"/>
    <n v="2.7215815137859443E-2"/>
    <n v="7.0850353552246309E-2"/>
    <n v="0.2294255616821661"/>
    <n v="0.9088084386220977"/>
    <n v="2.8613879777979214E-2"/>
  </r>
  <r>
    <x v="0"/>
    <n v="2012"/>
    <n v="103035.66666666667"/>
    <n v="51117.893004115227"/>
    <n v="51917.773662551437"/>
    <n v="7878.3827160493829"/>
    <n v="15486.95061728395"/>
    <n v="15205.909465020575"/>
    <n v="14818.04938271605"/>
    <n v="14217.831275720164"/>
    <n v="13962.111111111111"/>
    <n v="10693.633744855968"/>
    <n v="6119.6460905349795"/>
    <n v="3387.3991769547324"/>
    <n v="1284.9465020576131"/>
    <n v="0"/>
    <n v="0"/>
    <n v="0"/>
    <n v="0"/>
    <n v="24"/>
    <n v="106"/>
    <n v="250"/>
    <n v="440"/>
    <n v="784"/>
    <n v="1211"/>
    <n v="2815"/>
    <n v="0"/>
    <n v="0"/>
    <n v="0"/>
    <n v="0"/>
    <n v="1.6880211569949403E-3"/>
    <n v="7.5919751072346586E-3"/>
    <n v="2.3378395591700456E-2"/>
    <n v="7.1899582670398379E-2"/>
    <n v="0.23144600297884438"/>
    <n v="0.94245168811370672"/>
    <n v="2.7320636543332891E-2"/>
  </r>
  <r>
    <x v="0"/>
    <n v="2017"/>
    <n v="110438.49593495936"/>
    <n v="54797.39430894309"/>
    <n v="55641.101626016258"/>
    <n v="7953.1504065040654"/>
    <n v="16228.008130081302"/>
    <n v="15852.914634146342"/>
    <n v="16071.650406504064"/>
    <n v="14909.073170731708"/>
    <n v="14102.341463414634"/>
    <n v="12284.682926829268"/>
    <n v="7757.8617886178863"/>
    <n v="3817.4268292682927"/>
    <n v="1461.3861788617887"/>
    <n v="0"/>
    <n v="0"/>
    <n v="0"/>
    <n v="0"/>
    <n v="21"/>
    <n v="147"/>
    <n v="326"/>
    <n v="518"/>
    <n v="741"/>
    <n v="1031"/>
    <n v="2784"/>
    <n v="0"/>
    <n v="0"/>
    <n v="0"/>
    <n v="0"/>
    <n v="1.4085382611995969E-3"/>
    <n v="1.0423800925637673E-2"/>
    <n v="2.6537111453485602E-2"/>
    <n v="6.6770975574738239E-2"/>
    <n v="0.19410981091208801"/>
    <n v="0.70549456051582604"/>
    <n v="2.5208601189566939E-2"/>
  </r>
  <r>
    <x v="0"/>
    <n v="2016"/>
    <n v="109693.79752066116"/>
    <n v="54392.24380165289"/>
    <n v="55301.553719008261"/>
    <n v="8003.2314049586776"/>
    <n v="16271.128099173553"/>
    <n v="15881.830578512398"/>
    <n v="15923.96694214876"/>
    <n v="14839.971074380166"/>
    <n v="14122.400826446281"/>
    <n v="12052.280991735537"/>
    <n v="7435.2851239669426"/>
    <n v="3731.6900826446281"/>
    <n v="1434.909090909091"/>
    <n v="0"/>
    <n v="0"/>
    <n v="0"/>
    <n v="0"/>
    <n v="24"/>
    <n v="90"/>
    <n v="320"/>
    <n v="518"/>
    <n v="716"/>
    <n v="1026"/>
    <n v="2694"/>
    <n v="0"/>
    <n v="0"/>
    <n v="0"/>
    <n v="0"/>
    <n v="1.6172538261502258E-3"/>
    <n v="6.3728540993866784E-3"/>
    <n v="2.6550990656410159E-2"/>
    <n v="6.9667805788681286E-2"/>
    <n v="0.1918701671743798"/>
    <n v="0.71502787633046117"/>
    <n v="2.4559273731886044E-2"/>
  </r>
  <r>
    <x v="1"/>
    <n v="2015"/>
    <n v="35391.251851851855"/>
    <n v="17435.807407407407"/>
    <n v="17955.444444444445"/>
    <n v="2223.7703703703705"/>
    <n v="4594.9851851851854"/>
    <n v="4825.7555555555555"/>
    <n v="4474.9777777777781"/>
    <n v="4487.7037037037035"/>
    <n v="4959.0074074074073"/>
    <n v="4632.9925925925927"/>
    <n v="3021.4296296296297"/>
    <n v="1551.9481481481482"/>
    <n v="623.85185185185185"/>
    <n v="0"/>
    <n v="0"/>
    <n v="0"/>
    <n v="0"/>
    <n v="0"/>
    <n v="0"/>
    <n v="56"/>
    <n v="161"/>
    <n v="228"/>
    <n v="390"/>
    <n v="835"/>
    <n v="0"/>
    <n v="0"/>
    <n v="0"/>
    <n v="0"/>
    <n v="0"/>
    <n v="0"/>
    <n v="1.2087219843505677E-2"/>
    <n v="5.3286033346980705E-2"/>
    <n v="0.14691212478461957"/>
    <n v="0.62514842080265975"/>
    <n v="2.3593401089492923E-2"/>
  </r>
  <r>
    <x v="1"/>
    <n v="2009"/>
    <n v="35108.032520325207"/>
    <n v="17209"/>
    <n v="17899.032520325203"/>
    <n v="2340.6504065040649"/>
    <n v="4564.0813008130081"/>
    <n v="4859.747967479675"/>
    <n v="4665.9349593495936"/>
    <n v="4956.0569105691056"/>
    <n v="5160.9918699186992"/>
    <n v="4015.9186991869919"/>
    <n v="2461.9349593495936"/>
    <n v="1528.8455284552845"/>
    <n v="559.34146341463418"/>
    <n v="0"/>
    <n v="0"/>
    <n v="0"/>
    <n v="0"/>
    <n v="0"/>
    <n v="0"/>
    <n v="34"/>
    <n v="128"/>
    <n v="268"/>
    <n v="398"/>
    <n v="828"/>
    <n v="0"/>
    <n v="0"/>
    <n v="0"/>
    <n v="0"/>
    <n v="0"/>
    <n v="0"/>
    <n v="8.4663068519995627E-3"/>
    <n v="5.1991625332708097E-2"/>
    <n v="0.17529566919084491"/>
    <n v="0.7115510399860463"/>
    <n v="2.3584346389124575E-2"/>
  </r>
  <r>
    <x v="2"/>
    <n v="2009"/>
    <n v="56471.104651162794"/>
    <n v="27742.889534883721"/>
    <n v="28728.215116279069"/>
    <n v="4300.6511627906975"/>
    <n v="8097.9651162790697"/>
    <n v="8241.4244186046508"/>
    <n v="8003.4534883720926"/>
    <n v="8530.8895348837214"/>
    <n v="7879.8662790697672"/>
    <n v="5720.1220930232557"/>
    <n v="3183.2616279069766"/>
    <n v="1833.5290697674418"/>
    <n v="677.20348837209303"/>
    <n v="0"/>
    <n v="0"/>
    <n v="0"/>
    <n v="0"/>
    <n v="10"/>
    <n v="31"/>
    <n v="116"/>
    <n v="189"/>
    <n v="410"/>
    <n v="562"/>
    <n v="1318"/>
    <n v="0"/>
    <n v="0"/>
    <n v="0"/>
    <n v="0"/>
    <n v="1.1722107007843588E-3"/>
    <n v="3.9340769122365874E-3"/>
    <n v="2.0279287419665989E-2"/>
    <n v="5.9373065142706856E-2"/>
    <n v="0.22361248957563729"/>
    <n v="0.82988349831300057"/>
    <n v="2.3339369897961808E-2"/>
  </r>
  <r>
    <x v="3"/>
    <n v="2014"/>
    <n v="51738.598360655735"/>
    <n v="25337.27049180328"/>
    <n v="26401.327868852459"/>
    <n v="3253.2786885245901"/>
    <n v="6740.2049180327867"/>
    <n v="7190.122950819672"/>
    <n v="6751.7377049180332"/>
    <n v="6306.0245901639346"/>
    <n v="7327.1639344262294"/>
    <n v="6593.2540983606559"/>
    <n v="4172.7131147540986"/>
    <n v="2374.5655737704919"/>
    <n v="1027.622950819672"/>
    <n v="0"/>
    <n v="0"/>
    <n v="0"/>
    <n v="0"/>
    <n v="12"/>
    <n v="15"/>
    <n v="60"/>
    <n v="149"/>
    <n v="355"/>
    <n v="586"/>
    <n v="1177"/>
    <n v="0"/>
    <n v="0"/>
    <n v="0"/>
    <n v="0"/>
    <n v="1.9029421513384935E-3"/>
    <n v="2.0471767977680178E-3"/>
    <n v="9.1002104734471522E-3"/>
    <n v="3.5708182159266584E-2"/>
    <n v="0.1495010303869215"/>
    <n v="0.57024806572545272"/>
    <n v="2.2748973441364846E-2"/>
  </r>
  <r>
    <x v="1"/>
    <n v="2014"/>
    <n v="37857.353448275862"/>
    <n v="18633.956896551725"/>
    <n v="19223.396551724138"/>
    <n v="2391.9224137931033"/>
    <n v="4929.3793103448279"/>
    <n v="5150.0603448275861"/>
    <n v="4878.9741379310344"/>
    <n v="4879.0172413793107"/>
    <n v="5394.8620689655172"/>
    <n v="4886.9655172413795"/>
    <n v="3074.25"/>
    <n v="1630.4310344827586"/>
    <n v="651.44827586206895"/>
    <n v="0"/>
    <n v="0"/>
    <n v="0"/>
    <n v="0"/>
    <n v="0"/>
    <n v="12"/>
    <n v="63"/>
    <n v="154"/>
    <n v="257"/>
    <n v="374"/>
    <n v="860"/>
    <n v="0"/>
    <n v="0"/>
    <n v="0"/>
    <n v="0"/>
    <n v="0"/>
    <n v="2.2243386108110525E-3"/>
    <n v="1.2891435345253383E-2"/>
    <n v="5.0093518744409204E-2"/>
    <n v="0.15762702902765294"/>
    <n v="0.57410544145670128"/>
    <n v="2.2716854763104602E-2"/>
  </r>
  <r>
    <x v="1"/>
    <n v="2011"/>
    <n v="35496.719008264459"/>
    <n v="17449.512396694216"/>
    <n v="18047.206611570247"/>
    <n v="2296.2975206611573"/>
    <n v="4665.4628099173551"/>
    <n v="4788.818181818182"/>
    <n v="4603.0578512396696"/>
    <n v="4821.3471074380168"/>
    <n v="5250.1322314049585"/>
    <n v="4347.7438016528922"/>
    <n v="2642.3057851239669"/>
    <n v="1509.7190082644629"/>
    <n v="591.75206611570252"/>
    <n v="0"/>
    <n v="0"/>
    <n v="0"/>
    <n v="0"/>
    <n v="0"/>
    <n v="24"/>
    <n v="33"/>
    <n v="101"/>
    <n v="256"/>
    <n v="386"/>
    <n v="800"/>
    <n v="0"/>
    <n v="0"/>
    <n v="0"/>
    <n v="0"/>
    <n v="0"/>
    <n v="4.5713134340575447E-3"/>
    <n v="7.5901436481731772E-3"/>
    <n v="3.8224190617385891E-2"/>
    <n v="0.16956797827848211"/>
    <n v="0.65230021507779112"/>
    <n v="2.2537294216227181E-2"/>
  </r>
  <r>
    <x v="3"/>
    <n v="2013"/>
    <n v="52601.80909090909"/>
    <n v="25809.345454545455"/>
    <n v="26792.463636363635"/>
    <n v="3335.5181818181818"/>
    <n v="6890.5727272727272"/>
    <n v="7330.6545454545458"/>
    <n v="6951.3727272727274"/>
    <n v="6529.3545454545456"/>
    <n v="7610.6090909090908"/>
    <n v="6501.9363636363632"/>
    <n v="4056.9454545454546"/>
    <n v="2383.8545454545456"/>
    <n v="1017.5"/>
    <n v="0"/>
    <n v="0"/>
    <n v="0"/>
    <n v="0"/>
    <n v="0"/>
    <n v="10"/>
    <n v="45"/>
    <n v="165"/>
    <n v="318"/>
    <n v="647"/>
    <n v="1185"/>
    <n v="0"/>
    <n v="0"/>
    <n v="0"/>
    <n v="0"/>
    <n v="0"/>
    <n v="1.3139552801292931E-3"/>
    <n v="6.9210151381476574E-3"/>
    <n v="4.0670992954842874E-2"/>
    <n v="0.1333974006955885"/>
    <n v="0.63587223587223585"/>
    <n v="2.2527742305440929E-2"/>
  </r>
  <r>
    <x v="4"/>
    <n v="2014"/>
    <n v="66498.306122448979"/>
    <n v="32397.234693877552"/>
    <n v="34101.071428571428"/>
    <n v="4163.2346938775509"/>
    <n v="8651.6020408163258"/>
    <n v="9033.1122448979586"/>
    <n v="8644.7959183673465"/>
    <n v="8657.0102040816328"/>
    <n v="9305.4897959183672"/>
    <n v="8423.5204081632655"/>
    <n v="5538.2244897959181"/>
    <n v="2959.295918367347"/>
    <n v="1110.6938775510205"/>
    <n v="0"/>
    <n v="0"/>
    <n v="0"/>
    <n v="0"/>
    <n v="16"/>
    <n v="59"/>
    <n v="162"/>
    <n v="257"/>
    <n v="409"/>
    <n v="582"/>
    <n v="1485"/>
    <n v="0"/>
    <n v="0"/>
    <n v="0"/>
    <n v="0"/>
    <n v="1.8482131385794455E-3"/>
    <n v="6.3403433128129327E-3"/>
    <n v="1.9231864131652746E-2"/>
    <n v="4.6404763922718917E-2"/>
    <n v="0.13820855071014548"/>
    <n v="0.5239967661325885"/>
    <n v="2.2331395889476392E-2"/>
  </r>
  <r>
    <x v="2"/>
    <n v="2010"/>
    <n v="57823.897590361448"/>
    <n v="28265.481927710844"/>
    <n v="29558.415662650601"/>
    <n v="4192.8132530120483"/>
    <n v="8261.1626506024095"/>
    <n v="8376.1807228915659"/>
    <n v="8033.7831325301204"/>
    <n v="8657.9939759036151"/>
    <n v="8210.295180722891"/>
    <n v="6122.825301204819"/>
    <n v="3445.9096385542171"/>
    <n v="1854.6867469879519"/>
    <n v="674.3373493975904"/>
    <n v="0"/>
    <n v="0"/>
    <n v="0"/>
    <n v="0"/>
    <n v="0"/>
    <n v="22"/>
    <n v="91"/>
    <n v="223"/>
    <n v="392"/>
    <n v="557"/>
    <n v="1285"/>
    <n v="0"/>
    <n v="0"/>
    <n v="0"/>
    <n v="0"/>
    <n v="0"/>
    <n v="2.6795626120305906E-3"/>
    <n v="1.4862419801867199E-2"/>
    <n v="6.4714407338192129E-2"/>
    <n v="0.21135644638460688"/>
    <n v="0.82599606932285152"/>
    <n v="2.2222645887747874E-2"/>
  </r>
  <r>
    <x v="3"/>
    <n v="2012"/>
    <n v="48977.827868852459"/>
    <n v="23977.655737704918"/>
    <n v="25000.172131147541"/>
    <n v="3166.311475409836"/>
    <n v="6454.3360655737706"/>
    <n v="6822.8934426229507"/>
    <n v="6350.9016393442625"/>
    <n v="6152.1967213114758"/>
    <n v="7178.1803278688521"/>
    <n v="5952.5327868852455"/>
    <n v="3721.9508196721313"/>
    <n v="2231.8196721311474"/>
    <n v="946.25409836065569"/>
    <n v="0"/>
    <n v="0"/>
    <n v="0"/>
    <n v="0"/>
    <n v="0"/>
    <n v="0"/>
    <n v="69"/>
    <n v="129"/>
    <n v="317"/>
    <n v="573"/>
    <n v="1088"/>
    <n v="0"/>
    <n v="0"/>
    <n v="0"/>
    <n v="0"/>
    <n v="0"/>
    <n v="0"/>
    <n v="1.159170431652596E-2"/>
    <n v="3.465924356608336E-2"/>
    <n v="0.142036565031842"/>
    <n v="0.60554559392947171"/>
    <n v="2.2214133360779677E-2"/>
  </r>
  <r>
    <x v="3"/>
    <n v="2009"/>
    <n v="53071.146788990824"/>
    <n v="25870.880733944956"/>
    <n v="27200.266055045871"/>
    <n v="3558.5871559633028"/>
    <n v="7027.8715596330276"/>
    <n v="7559.8532110091746"/>
    <n v="6824.1743119266057"/>
    <n v="7208.2752293577978"/>
    <n v="7851.7889908256884"/>
    <n v="5904.6238532110092"/>
    <n v="3666.6330275229357"/>
    <n v="2471.4587155963304"/>
    <n v="994.62385321100919"/>
    <n v="0"/>
    <n v="0"/>
    <n v="0"/>
    <n v="0"/>
    <n v="0"/>
    <n v="10"/>
    <n v="60"/>
    <n v="142"/>
    <n v="346"/>
    <n v="620"/>
    <n v="1178"/>
    <n v="0"/>
    <n v="0"/>
    <n v="0"/>
    <n v="0"/>
    <n v="0"/>
    <n v="1.2735951019168189E-3"/>
    <n v="1.0161527896035451E-2"/>
    <n v="3.8727628026612421E-2"/>
    <n v="0.13999829243213344"/>
    <n v="0.62335122770121942"/>
    <n v="2.2196618525762976E-2"/>
  </r>
  <r>
    <x v="5"/>
    <n v="2014"/>
    <n v="61942.381679389313"/>
    <n v="30492.167938931299"/>
    <n v="31450.213740458013"/>
    <n v="3854.5496183206105"/>
    <n v="7875.2442748091607"/>
    <n v="8553.5954198473282"/>
    <n v="8561.8473282442756"/>
    <n v="8316.5725190839694"/>
    <n v="9086.8396946564881"/>
    <n v="7655.7709923664124"/>
    <n v="4676.2442748091607"/>
    <n v="2372.2824427480914"/>
    <n v="988.60305343511448"/>
    <n v="0"/>
    <n v="0"/>
    <n v="0"/>
    <n v="0"/>
    <n v="11"/>
    <n v="29"/>
    <n v="104"/>
    <n v="237"/>
    <n v="372"/>
    <n v="620"/>
    <n v="1373"/>
    <n v="0"/>
    <n v="0"/>
    <n v="0"/>
    <n v="0"/>
    <n v="1.3226602635591034E-3"/>
    <n v="3.1914285906301876E-3"/>
    <n v="1.3584523375072041E-2"/>
    <n v="5.0681697976453992E-2"/>
    <n v="0.1568110075329264"/>
    <n v="0.62714756731296384"/>
    <n v="2.2165760546738092E-2"/>
  </r>
  <r>
    <x v="2"/>
    <n v="2013"/>
    <n v="60013.99401197605"/>
    <n v="29319.736526946108"/>
    <n v="30694.257485029939"/>
    <n v="4140.8802395209577"/>
    <n v="8541.7904191616763"/>
    <n v="8663.4491017964065"/>
    <n v="8161.5449101796403"/>
    <n v="8459.4610778443111"/>
    <n v="8502.4730538922158"/>
    <n v="6779.6407185628741"/>
    <n v="4018.7185628742513"/>
    <n v="2009.0718562874251"/>
    <n v="746.95209580838321"/>
    <n v="0"/>
    <n v="0"/>
    <n v="0"/>
    <n v="0"/>
    <n v="17"/>
    <n v="42"/>
    <n v="113"/>
    <n v="222"/>
    <n v="398"/>
    <n v="531"/>
    <n v="1323"/>
    <n v="0"/>
    <n v="0"/>
    <n v="0"/>
    <n v="0"/>
    <n v="2.0095842800818275E-3"/>
    <n v="4.9397392657155757E-3"/>
    <n v="1.6667549902844022E-2"/>
    <n v="5.5241489675560182E-2"/>
    <n v="0.19810142616574519"/>
    <n v="0.7108889619291171"/>
    <n v="2.2044858399792384E-2"/>
  </r>
  <r>
    <x v="4"/>
    <n v="2015"/>
    <n v="70315.65217391304"/>
    <n v="34276.17391304348"/>
    <n v="36039.478260869568"/>
    <n v="4353.195652173913"/>
    <n v="9091.7391304347821"/>
    <n v="9480.6304347826081"/>
    <n v="9214.7717391304341"/>
    <n v="9105.9456521739139"/>
    <n v="9769.0543478260861"/>
    <n v="9031.8804347826081"/>
    <n v="6010.945652173913"/>
    <n v="3082.8260869565215"/>
    <n v="1162.6630434782608"/>
    <n v="0"/>
    <n v="0"/>
    <n v="0"/>
    <n v="0"/>
    <n v="0"/>
    <n v="32"/>
    <n v="80"/>
    <n v="308"/>
    <n v="485"/>
    <n v="645"/>
    <n v="1550"/>
    <n v="0"/>
    <n v="0"/>
    <n v="0"/>
    <n v="0"/>
    <n v="0"/>
    <n v="3.2756497057589797E-3"/>
    <n v="8.8575131809664562E-3"/>
    <n v="5.1239857723319959E-2"/>
    <n v="0.15732317890134689"/>
    <n v="0.55476090309914461"/>
    <n v="2.2043456216069155E-2"/>
  </r>
  <r>
    <x v="2"/>
    <n v="2011"/>
    <n v="59797.720496894413"/>
    <n v="29228.695652173912"/>
    <n v="30569.024844720498"/>
    <n v="4289.95652173913"/>
    <n v="8540"/>
    <n v="8645.4782608695659"/>
    <n v="8258.7950310559008"/>
    <n v="8794.434782608696"/>
    <n v="8522.1925465838503"/>
    <n v="6466.8633540372675"/>
    <n v="3659.0745341614906"/>
    <n v="1931.6770186335405"/>
    <n v="704.54037267080741"/>
    <n v="0"/>
    <n v="0"/>
    <n v="0"/>
    <n v="0"/>
    <n v="0"/>
    <n v="12"/>
    <n v="130"/>
    <n v="253"/>
    <n v="376"/>
    <n v="544"/>
    <n v="1315"/>
    <n v="0"/>
    <n v="0"/>
    <n v="0"/>
    <n v="0"/>
    <n v="0"/>
    <n v="1.4080883451536472E-3"/>
    <n v="2.0102481355020577E-2"/>
    <n v="6.914316656793032E-2"/>
    <n v="0.19464951768488745"/>
    <n v="0.77213460165210568"/>
    <n v="2.1990804817857468E-2"/>
  </r>
  <r>
    <x v="2"/>
    <n v="2014"/>
    <n v="62929.782051282054"/>
    <n v="30749.564102564102"/>
    <n v="32180.217948717949"/>
    <n v="4274.6025641025644"/>
    <n v="8927.8782051282051"/>
    <n v="9021.3333333333339"/>
    <n v="8614.4358974358965"/>
    <n v="8798.6730769230762"/>
    <n v="8871.4230769230762"/>
    <n v="7200.2307692307695"/>
    <n v="4315.2435897435898"/>
    <n v="2115.9230769230771"/>
    <n v="778.48717948717945"/>
    <n v="0"/>
    <n v="0"/>
    <n v="0"/>
    <n v="0"/>
    <n v="14"/>
    <n v="47"/>
    <n v="187"/>
    <n v="257"/>
    <n v="348"/>
    <n v="528"/>
    <n v="1381"/>
    <n v="0"/>
    <n v="0"/>
    <n v="0"/>
    <n v="0"/>
    <n v="1.5911490150394183E-3"/>
    <n v="5.2979098835066792E-3"/>
    <n v="2.5971389805882289E-2"/>
    <n v="5.9556313486180477E-2"/>
    <n v="0.16446722652415746"/>
    <n v="0.67823852969269793"/>
    <n v="2.1945094277850994E-2"/>
  </r>
  <r>
    <x v="4"/>
    <n v="2017"/>
    <n v="70304.275510204083"/>
    <n v="34355.908163265303"/>
    <n v="35948.367346938772"/>
    <n v="4287.5102040816328"/>
    <n v="8927.9489795918362"/>
    <n v="9399.6938775510207"/>
    <n v="9333.5306122448983"/>
    <n v="8907.5"/>
    <n v="9507.0816326530621"/>
    <n v="9130.8061224489793"/>
    <n v="6430.5816326530612"/>
    <n v="3180.591836734694"/>
    <n v="1199.0306122448981"/>
    <n v="0"/>
    <n v="0"/>
    <n v="0"/>
    <n v="0"/>
    <n v="0"/>
    <n v="48"/>
    <n v="157"/>
    <n v="337"/>
    <n v="439"/>
    <n v="545"/>
    <n v="1526"/>
    <n v="0"/>
    <n v="0"/>
    <n v="0"/>
    <n v="0"/>
    <n v="0"/>
    <n v="5.0488679759663575E-3"/>
    <n v="1.7194538783821087E-2"/>
    <n v="5.2405835000801336E-2"/>
    <n v="0.13802462640119603"/>
    <n v="0.45453384962342025"/>
    <n v="2.1705650032315799E-2"/>
  </r>
  <r>
    <x v="3"/>
    <n v="2015"/>
    <n v="55137.157407407409"/>
    <n v="27055.666666666668"/>
    <n v="28081.490740740741"/>
    <n v="3429.9259259259261"/>
    <n v="7122.1481481481478"/>
    <n v="7561.1574074074078"/>
    <n v="7309.6111111111113"/>
    <n v="6736.2037037037035"/>
    <n v="7667.4907407407409"/>
    <n v="7119.4444444444443"/>
    <n v="4562.8518518518522"/>
    <n v="2546.8148148148148"/>
    <n v="1099.287037037037"/>
    <n v="0"/>
    <n v="0"/>
    <n v="0"/>
    <n v="0"/>
    <n v="0"/>
    <n v="0"/>
    <n v="36"/>
    <n v="159"/>
    <n v="327"/>
    <n v="663"/>
    <n v="1185"/>
    <n v="0"/>
    <n v="0"/>
    <n v="0"/>
    <n v="0"/>
    <n v="0"/>
    <n v="0"/>
    <n v="5.0565743269605935E-3"/>
    <n v="3.4846627758792825E-2"/>
    <n v="0.12839567215403408"/>
    <n v="0.60311818266047867"/>
    <n v="2.1491858770376165E-2"/>
  </r>
  <r>
    <x v="1"/>
    <n v="2016"/>
    <n v="34638.856060606064"/>
    <n v="17105.121212121212"/>
    <n v="17533.734848484848"/>
    <n v="2139.9469696969695"/>
    <n v="4438.704545454545"/>
    <n v="4776.416666666667"/>
    <n v="4443.287878787879"/>
    <n v="4352.325757575758"/>
    <n v="4756.424242424242"/>
    <n v="4531.545454545455"/>
    <n v="3043.848484848485"/>
    <n v="1543.9848484848485"/>
    <n v="621.219696969697"/>
    <n v="0"/>
    <n v="0"/>
    <n v="0"/>
    <n v="0"/>
    <n v="0"/>
    <n v="0"/>
    <n v="53"/>
    <n v="160"/>
    <n v="213"/>
    <n v="318"/>
    <n v="744"/>
    <n v="0"/>
    <n v="0"/>
    <n v="0"/>
    <n v="0"/>
    <n v="0"/>
    <n v="0"/>
    <n v="1.1695789114690953E-2"/>
    <n v="5.2565034296693777E-2"/>
    <n v="0.13795472164705652"/>
    <n v="0.51189619638784889"/>
    <n v="2.1478769353648872E-2"/>
  </r>
  <r>
    <x v="2"/>
    <n v="2015"/>
    <n v="62092.602409638552"/>
    <n v="30317.614457831325"/>
    <n v="31774.98795180723"/>
    <n v="4117"/>
    <n v="8733.174698795181"/>
    <n v="8798.7650602409631"/>
    <n v="8425.1506024096379"/>
    <n v="8528.4939759036151"/>
    <n v="8698.8734939759033"/>
    <n v="7293.0722891566265"/>
    <n v="4542.6445783132531"/>
    <n v="2184.6506024096384"/>
    <n v="786.3795180722891"/>
    <n v="0"/>
    <n v="0"/>
    <n v="0"/>
    <n v="0"/>
    <n v="0"/>
    <n v="11"/>
    <n v="162"/>
    <n v="241"/>
    <n v="419"/>
    <n v="499"/>
    <n v="1332"/>
    <n v="0"/>
    <n v="0"/>
    <n v="0"/>
    <n v="0"/>
    <n v="0"/>
    <n v="1.2645315520012632E-3"/>
    <n v="2.2212860859868667E-2"/>
    <n v="5.3052796855501877E-2"/>
    <n v="0.19179268279231881"/>
    <n v="0.63455365829369004"/>
    <n v="2.1451830786741764E-2"/>
  </r>
  <r>
    <x v="5"/>
    <n v="2011"/>
    <n v="60387.198473282442"/>
    <n v="29666.236641221374"/>
    <n v="30720.961832061068"/>
    <n v="3885.06106870229"/>
    <n v="7771.8854961832058"/>
    <n v="8528.3206106870221"/>
    <n v="8182.7480916030536"/>
    <n v="8599.9236641221378"/>
    <n v="9111.9770992366412"/>
    <n v="7080.2290076335876"/>
    <n v="4058.1908396946565"/>
    <n v="2307.2442748091603"/>
    <n v="894.04580152671758"/>
    <n v="0"/>
    <n v="0"/>
    <n v="0"/>
    <n v="0"/>
    <n v="0"/>
    <n v="24"/>
    <n v="57"/>
    <n v="197"/>
    <n v="346"/>
    <n v="661"/>
    <n v="1285"/>
    <n v="0"/>
    <n v="0"/>
    <n v="0"/>
    <n v="0"/>
    <n v="0"/>
    <n v="2.6338959962937799E-3"/>
    <n v="8.0505870556651683E-3"/>
    <n v="4.8543798895081668E-2"/>
    <n v="0.14996244818014287"/>
    <n v="0.73933572404371584"/>
    <n v="2.1279344504920725E-2"/>
  </r>
  <r>
    <x v="5"/>
    <n v="2015"/>
    <n v="61653.096296296295"/>
    <n v="30329.340740740739"/>
    <n v="31323.755555555555"/>
    <n v="3846.0740740740739"/>
    <n v="7805.614814814815"/>
    <n v="8525.9629629629635"/>
    <n v="8613.6888888888898"/>
    <n v="8169.2"/>
    <n v="8859.9481481481489"/>
    <n v="7657.5925925925922"/>
    <n v="4785.1777777777779"/>
    <n v="2397.2962962962961"/>
    <n v="1025.3111111111111"/>
    <n v="0"/>
    <n v="0"/>
    <n v="0"/>
    <n v="0"/>
    <n v="0"/>
    <n v="0"/>
    <n v="101"/>
    <n v="224"/>
    <n v="350"/>
    <n v="632"/>
    <n v="1307"/>
    <n v="0"/>
    <n v="0"/>
    <n v="0"/>
    <n v="0"/>
    <n v="0"/>
    <n v="0"/>
    <n v="1.3189523832555441E-2"/>
    <n v="4.6811217974021629E-2"/>
    <n v="0.14599780617053162"/>
    <n v="0.61639827477838705"/>
    <n v="2.1199259704958496E-2"/>
  </r>
  <r>
    <x v="2"/>
    <n v="2012"/>
    <n v="59256.565476190473"/>
    <n v="28976.892857142859"/>
    <n v="30279.672619047618"/>
    <n v="4172.833333333333"/>
    <n v="8410.3214285714294"/>
    <n v="8539.5"/>
    <n v="8156.8869047619046"/>
    <n v="8534.4523809523816"/>
    <n v="8446.1845238095229"/>
    <n v="6568.6607142857147"/>
    <n v="3791.9285714285716"/>
    <n v="1950.9821428571429"/>
    <n v="725.85119047619048"/>
    <n v="0"/>
    <n v="0"/>
    <n v="0"/>
    <n v="0"/>
    <n v="0"/>
    <n v="13"/>
    <n v="109"/>
    <n v="156"/>
    <n v="419"/>
    <n v="533"/>
    <n v="1230"/>
    <n v="0"/>
    <n v="0"/>
    <n v="0"/>
    <n v="0"/>
    <n v="0"/>
    <n v="1.5391565224928982E-3"/>
    <n v="1.6593945819570743E-2"/>
    <n v="4.1140015446342791E-2"/>
    <n v="0.21476362637865543"/>
    <n v="0.73431029251371538"/>
    <n v="2.075719357198012E-2"/>
  </r>
  <r>
    <x v="1"/>
    <n v="2013"/>
    <n v="36528.533333333333"/>
    <n v="17971.958333333332"/>
    <n v="18556.575000000001"/>
    <n v="2342.9666666666667"/>
    <n v="4773.625"/>
    <n v="4969.4666666666662"/>
    <n v="4740.6000000000004"/>
    <n v="4757.7"/>
    <n v="5282.5249999999996"/>
    <n v="4642.3166666666666"/>
    <n v="2870.2666666666669"/>
    <n v="1559.7666666666667"/>
    <n v="615.4"/>
    <n v="0"/>
    <n v="0"/>
    <n v="0"/>
    <n v="0"/>
    <n v="0"/>
    <n v="0"/>
    <n v="21"/>
    <n v="135"/>
    <n v="224"/>
    <n v="377"/>
    <n v="757"/>
    <n v="0"/>
    <n v="0"/>
    <n v="0"/>
    <n v="0"/>
    <n v="0"/>
    <n v="0"/>
    <n v="4.5236035169222266E-3"/>
    <n v="4.7033957355878661E-2"/>
    <n v="0.14361122390101083"/>
    <n v="0.61260968475788102"/>
    <n v="2.0723525718707569E-2"/>
  </r>
  <r>
    <x v="5"/>
    <n v="2013"/>
    <n v="61655.847328244272"/>
    <n v="30292.832061068701"/>
    <n v="31363.015267175571"/>
    <n v="3924.5190839694656"/>
    <n v="7938.5496183206105"/>
    <n v="8485.7633587786258"/>
    <n v="8487.1526717557244"/>
    <n v="8420.1374045801531"/>
    <n v="9177.3740458015272"/>
    <n v="7473.7557251908393"/>
    <n v="4446.1908396946565"/>
    <n v="2362.6870229007632"/>
    <n v="955.48091603053433"/>
    <n v="0"/>
    <n v="0"/>
    <n v="0"/>
    <n v="0"/>
    <n v="0"/>
    <n v="10"/>
    <n v="36"/>
    <n v="195"/>
    <n v="382"/>
    <n v="649"/>
    <n v="1272"/>
    <n v="0"/>
    <n v="0"/>
    <n v="0"/>
    <n v="0"/>
    <n v="0"/>
    <n v="1.0896363110071566E-3"/>
    <n v="4.8168553166193766E-3"/>
    <n v="4.3857766576072495E-2"/>
    <n v="0.16168032257230738"/>
    <n v="0.6792391026460437"/>
    <n v="2.0630646647804684E-2"/>
  </r>
  <r>
    <x v="6"/>
    <n v="2013"/>
    <n v="26607.35185185185"/>
    <n v="13212.009259259259"/>
    <n v="13395.342592592593"/>
    <n v="1855.5462962962963"/>
    <n v="3705.8240740740739"/>
    <n v="3788.4722222222222"/>
    <n v="3500.1574074074074"/>
    <n v="3223.5833333333335"/>
    <n v="3678.3981481481483"/>
    <n v="3229.9907407407409"/>
    <n v="1896.787037037037"/>
    <n v="1168.9351851851852"/>
    <n v="560.11111111111109"/>
    <n v="0"/>
    <n v="0"/>
    <n v="0"/>
    <n v="0"/>
    <n v="0"/>
    <n v="0"/>
    <n v="11"/>
    <n v="13"/>
    <n v="121"/>
    <n v="403"/>
    <n v="548"/>
    <n v="0"/>
    <n v="0"/>
    <n v="0"/>
    <n v="0"/>
    <n v="0"/>
    <n v="0"/>
    <n v="3.4055825180097409E-3"/>
    <n v="6.853695088673342E-3"/>
    <n v="0.1035130104162541"/>
    <n v="0.71950009918666935"/>
    <n v="2.0595811377668524E-2"/>
  </r>
  <r>
    <x v="1"/>
    <n v="2017"/>
    <n v="37203.495867768594"/>
    <n v="18369.471074380166"/>
    <n v="18834.024793388431"/>
    <n v="2289.2809917355371"/>
    <n v="4780.1239669421484"/>
    <n v="5011.1983471074382"/>
    <n v="4783.5289256198348"/>
    <n v="4652.6942148760327"/>
    <n v="5034.3305785123966"/>
    <n v="4912.363636363636"/>
    <n v="3379.0082644628101"/>
    <n v="1688.3057851239669"/>
    <n v="672.6611570247934"/>
    <n v="0"/>
    <n v="0"/>
    <n v="0"/>
    <n v="0"/>
    <n v="0"/>
    <n v="0"/>
    <n v="39"/>
    <n v="126"/>
    <n v="270"/>
    <n v="328"/>
    <n v="763"/>
    <n v="0"/>
    <n v="0"/>
    <n v="0"/>
    <n v="0"/>
    <n v="0"/>
    <n v="0"/>
    <n v="7.9391516766600043E-3"/>
    <n v="3.7289047595754049E-2"/>
    <n v="0.15992363609662971"/>
    <n v="0.48761549046589348"/>
    <n v="2.050882537253786E-2"/>
  </r>
  <r>
    <x v="1"/>
    <n v="2010"/>
    <n v="36333.304347826088"/>
    <n v="17881.817391304347"/>
    <n v="18451.486956521738"/>
    <n v="2359.6695652173912"/>
    <n v="4771.9043478260874"/>
    <n v="4979.9739130434782"/>
    <n v="4759.7478260869566"/>
    <n v="5023.1391304347826"/>
    <n v="5378.5391304347822"/>
    <n v="4304.6782608695648"/>
    <n v="2623.5826086956522"/>
    <n v="1552.7043478260869"/>
    <n v="589.56521739130437"/>
    <n v="0"/>
    <n v="0"/>
    <n v="0"/>
    <n v="0"/>
    <n v="0"/>
    <n v="0"/>
    <n v="11"/>
    <n v="61"/>
    <n v="266"/>
    <n v="407"/>
    <n v="745"/>
    <n v="0"/>
    <n v="0"/>
    <n v="0"/>
    <n v="0"/>
    <n v="0"/>
    <n v="0"/>
    <n v="2.5553593865521437E-3"/>
    <n v="2.3250649626133532E-2"/>
    <n v="0.1713140047378767"/>
    <n v="0.6903392330383481"/>
    <n v="2.0504603513844047E-2"/>
  </r>
  <r>
    <x v="4"/>
    <n v="2016"/>
    <n v="69782.81318681319"/>
    <n v="34004.637362637361"/>
    <n v="35778.175824175822"/>
    <n v="4304.9230769230771"/>
    <n v="8970.802197802197"/>
    <n v="9422.6263736263736"/>
    <n v="9220.1428571428569"/>
    <n v="8928.9120879120874"/>
    <n v="9547.0109890109889"/>
    <n v="8974.7802197802193"/>
    <n v="6175.1868131868132"/>
    <n v="3099.2747252747254"/>
    <n v="1153.7032967032967"/>
    <n v="0"/>
    <n v="0"/>
    <n v="0"/>
    <n v="0"/>
    <n v="0"/>
    <n v="37"/>
    <n v="178"/>
    <n v="281"/>
    <n v="412"/>
    <n v="519"/>
    <n v="1427"/>
    <n v="0"/>
    <n v="0"/>
    <n v="0"/>
    <n v="0"/>
    <n v="0"/>
    <n v="3.8755585431491128E-3"/>
    <n v="1.983335476089898E-2"/>
    <n v="4.5504696214200044E-2"/>
    <n v="0.13293432706694938"/>
    <n v="0.44985569641955669"/>
    <n v="2.0449161259518542E-2"/>
  </r>
  <r>
    <x v="2"/>
    <n v="2017"/>
    <n v="63087.512195121948"/>
    <n v="30769.731707317074"/>
    <n v="32317.780487804877"/>
    <n v="4049.4207317073169"/>
    <n v="8706.4390243902435"/>
    <n v="8823.0731707317082"/>
    <n v="8630.3048780487807"/>
    <n v="8478.3841463414628"/>
    <n v="8704.8109756097565"/>
    <n v="7564.9024390243903"/>
    <n v="4998.0060975609758"/>
    <n v="2314.5914634146343"/>
    <n v="817.57926829268297"/>
    <n v="0"/>
    <n v="0"/>
    <n v="0"/>
    <n v="0"/>
    <n v="0"/>
    <n v="20"/>
    <n v="149"/>
    <n v="274"/>
    <n v="391"/>
    <n v="452"/>
    <n v="1286"/>
    <n v="0"/>
    <n v="0"/>
    <n v="0"/>
    <n v="0"/>
    <n v="0"/>
    <n v="2.2975800457974947E-3"/>
    <n v="1.9696222284555441E-2"/>
    <n v="5.4821861888826394E-2"/>
    <n v="0.16892829952080254"/>
    <n v="0.55285159192440503"/>
    <n v="2.0384382824013721E-2"/>
  </r>
  <r>
    <x v="7"/>
    <n v="2015"/>
    <n v="97959.602040816331"/>
    <n v="47775.602040816324"/>
    <n v="50184"/>
    <n v="6124.8775510204077"/>
    <n v="12954.632653061224"/>
    <n v="13592.724489795919"/>
    <n v="12714.928571428571"/>
    <n v="13061.785714285714"/>
    <n v="13623.489795918367"/>
    <n v="12118.683673469388"/>
    <n v="8085.5612244897957"/>
    <n v="4124.7857142857147"/>
    <n v="1570.5714285714287"/>
    <n v="0"/>
    <n v="0"/>
    <n v="0"/>
    <n v="0"/>
    <n v="0"/>
    <n v="32"/>
    <n v="176"/>
    <n v="365"/>
    <n v="510"/>
    <n v="903"/>
    <n v="1986"/>
    <n v="0"/>
    <n v="0"/>
    <n v="0"/>
    <n v="0"/>
    <n v="0"/>
    <n v="2.3488842051019323E-3"/>
    <n v="1.4523029459486995E-2"/>
    <n v="4.5142197290458555E-2"/>
    <n v="0.12364278663826692"/>
    <n v="0.57494997271238857"/>
    <n v="2.02736634145625E-2"/>
  </r>
  <r>
    <x v="3"/>
    <n v="2017"/>
    <n v="55117.532710280371"/>
    <n v="27086.289719626169"/>
    <n v="28031.242990654206"/>
    <n v="3409.0093457943926"/>
    <n v="7066.6355140186915"/>
    <n v="7526.4299065420564"/>
    <n v="7409.4579439252338"/>
    <n v="6667.532710280374"/>
    <n v="7292.9626168224295"/>
    <n v="7244.5046728971965"/>
    <n v="4852.0934579439254"/>
    <n v="2556.8224299065419"/>
    <n v="1092.0841121495328"/>
    <n v="0"/>
    <n v="0"/>
    <n v="0"/>
    <n v="0"/>
    <n v="0"/>
    <n v="0"/>
    <n v="20"/>
    <n v="166"/>
    <n v="365"/>
    <n v="566"/>
    <n v="1117"/>
    <n v="0"/>
    <n v="0"/>
    <n v="0"/>
    <n v="0"/>
    <n v="0"/>
    <n v="0"/>
    <n v="2.7607132444572875E-3"/>
    <n v="3.4212036812321107E-2"/>
    <n v="0.14275531837122599"/>
    <n v="0.51827509777241487"/>
    <n v="2.0265783772858544E-2"/>
  </r>
  <r>
    <x v="3"/>
    <n v="2010"/>
    <n v="50183.478632478633"/>
    <n v="24521.333333333332"/>
    <n v="25662.145299145301"/>
    <n v="3274.6324786324785"/>
    <n v="6661.9658119658116"/>
    <n v="7132.8376068376065"/>
    <n v="6388.7521367521367"/>
    <n v="6608.7264957264961"/>
    <n v="7451.4444444444443"/>
    <n v="5783.5897435897432"/>
    <n v="3637.2735042735044"/>
    <n v="2321.6581196581196"/>
    <n v="945.11111111111109"/>
    <n v="0"/>
    <n v="0"/>
    <n v="0"/>
    <n v="0"/>
    <n v="0"/>
    <n v="10"/>
    <n v="12"/>
    <n v="106"/>
    <n v="312"/>
    <n v="568"/>
    <n v="1008"/>
    <n v="0"/>
    <n v="0"/>
    <n v="0"/>
    <n v="0"/>
    <n v="0"/>
    <n v="1.3420216811058259E-3"/>
    <n v="2.0748359638233732E-3"/>
    <n v="2.9142708095901644E-2"/>
    <n v="0.1343867115309571"/>
    <n v="0.60098753820832351"/>
    <n v="2.0086291892639437E-2"/>
  </r>
  <r>
    <x v="1"/>
    <n v="2012"/>
    <n v="35683.057377049183"/>
    <n v="17545.745901639344"/>
    <n v="18137.311475409835"/>
    <n v="2303.6475409836066"/>
    <n v="4672.1639344262294"/>
    <n v="4837.9836065573772"/>
    <n v="4614.6065573770493"/>
    <n v="4749.7377049180332"/>
    <n v="5229.0327868852455"/>
    <n v="4442.8852459016398"/>
    <n v="2730.622950819672"/>
    <n v="1516.967213114754"/>
    <n v="591.72131147540983"/>
    <n v="0"/>
    <n v="0"/>
    <n v="0"/>
    <n v="0"/>
    <n v="0"/>
    <n v="0"/>
    <n v="23"/>
    <n v="90"/>
    <n v="244"/>
    <n v="357"/>
    <n v="714"/>
    <n v="0"/>
    <n v="0"/>
    <n v="0"/>
    <n v="0"/>
    <n v="0"/>
    <n v="0"/>
    <n v="5.1768161289370363E-3"/>
    <n v="3.2959512031122427E-2"/>
    <n v="0.16084724698762631"/>
    <n v="0.60332456018839176"/>
    <n v="2.0009496172243197E-2"/>
  </r>
  <r>
    <x v="3"/>
    <n v="2011"/>
    <n v="52094.469026548672"/>
    <n v="25497.911504424777"/>
    <n v="26596.557522123894"/>
    <n v="3381.3451327433627"/>
    <n v="6858.1769911504425"/>
    <n v="7349.4070796460173"/>
    <n v="6727.4070796460173"/>
    <n v="6696.6991150442482"/>
    <n v="7711.0353982300885"/>
    <n v="6180.3805309734516"/>
    <n v="3821.1504424778759"/>
    <n v="2383.1061946902655"/>
    <n v="982.3451327433628"/>
    <n v="0"/>
    <n v="0"/>
    <n v="0"/>
    <n v="0"/>
    <n v="0"/>
    <n v="0"/>
    <n v="39"/>
    <n v="129"/>
    <n v="310"/>
    <n v="562"/>
    <n v="1040"/>
    <n v="0"/>
    <n v="0"/>
    <n v="0"/>
    <n v="0"/>
    <n v="0"/>
    <n v="0"/>
    <n v="6.3102910580584001E-3"/>
    <n v="3.3759466407281322E-2"/>
    <n v="0.13008232729649338"/>
    <n v="0.5721003558398271"/>
    <n v="1.9963731648171508E-2"/>
  </r>
  <r>
    <x v="4"/>
    <n v="2013"/>
    <n v="72762.694117647057"/>
    <n v="35443.164705882351"/>
    <n v="37319.529411764706"/>
    <n v="4589.5058823529416"/>
    <n v="9462.3411764705888"/>
    <n v="10092.717647058824"/>
    <n v="9509.5764705882357"/>
    <n v="9643.3294117647056"/>
    <n v="10348.305882352941"/>
    <n v="9109.7176470588238"/>
    <n v="5764.3529411764703"/>
    <n v="3097.5411764705882"/>
    <n v="1156.6823529411765"/>
    <n v="0"/>
    <n v="0"/>
    <n v="0"/>
    <n v="0"/>
    <n v="13"/>
    <n v="25"/>
    <n v="142"/>
    <n v="247"/>
    <n v="411"/>
    <n v="597"/>
    <n v="1435"/>
    <n v="0"/>
    <n v="0"/>
    <n v="0"/>
    <n v="0"/>
    <n v="1.3480821244310302E-3"/>
    <n v="2.4158543711616338E-3"/>
    <n v="1.5587749862461029E-2"/>
    <n v="4.2849562218094987E-2"/>
    <n v="0.13268588747811358"/>
    <n v="0.5161313289529893"/>
    <n v="1.9721644688963914E-2"/>
  </r>
  <r>
    <x v="7"/>
    <n v="2017"/>
    <n v="98565.855769230766"/>
    <n v="48029.855769230766"/>
    <n v="50536"/>
    <n v="5934"/>
    <n v="12711.057692307691"/>
    <n v="13416.221153846154"/>
    <n v="12907.278846153846"/>
    <n v="12733.51923076923"/>
    <n v="13502.586538461539"/>
    <n v="12506.778846153846"/>
    <n v="8848.875"/>
    <n v="4353.4711538461543"/>
    <n v="1652.0673076923076"/>
    <n v="0"/>
    <n v="0"/>
    <n v="0"/>
    <n v="0"/>
    <n v="0"/>
    <n v="31"/>
    <n v="212"/>
    <n v="363"/>
    <n v="514"/>
    <n v="813"/>
    <n v="1933"/>
    <n v="0"/>
    <n v="0"/>
    <n v="0"/>
    <n v="0"/>
    <n v="0"/>
    <n v="2.2958564206715377E-3"/>
    <n v="1.695080744673081E-2"/>
    <n v="4.1022163834385728E-2"/>
    <n v="0.11806670627549633"/>
    <n v="0.492110700462707"/>
    <n v="1.961125366298928E-2"/>
  </r>
  <r>
    <x v="8"/>
    <n v="2013"/>
    <n v="31704.778947368421"/>
    <n v="15699.221052631579"/>
    <n v="16005.557894736841"/>
    <n v="2048.4736842105262"/>
    <n v="4176.652631578947"/>
    <n v="4526.8842105263157"/>
    <n v="4021.0315789473684"/>
    <n v="3777.1263157894737"/>
    <n v="4435.9052631578943"/>
    <n v="3998.4105263157894"/>
    <n v="2403.0315789473684"/>
    <n v="1560.8947368421052"/>
    <n v="755.68421052631584"/>
    <n v="0"/>
    <n v="0"/>
    <n v="0"/>
    <n v="0"/>
    <n v="0"/>
    <n v="0"/>
    <n v="0"/>
    <n v="15"/>
    <n v="154"/>
    <n v="452"/>
    <n v="621"/>
    <n v="0"/>
    <n v="0"/>
    <n v="0"/>
    <n v="0"/>
    <n v="0"/>
    <n v="0"/>
    <n v="0"/>
    <n v="6.242115222876367E-3"/>
    <n v="9.8661361567252248E-2"/>
    <n v="0.5981334447694665"/>
    <n v="1.9586952523179307E-2"/>
  </r>
  <r>
    <x v="2"/>
    <n v="2016"/>
    <n v="65045.535483870968"/>
    <n v="31726.516129032258"/>
    <n v="33319.019354838711"/>
    <n v="4273.5225806451617"/>
    <n v="9105.0064516129041"/>
    <n v="9206.8967741935485"/>
    <n v="8886.6129032258068"/>
    <n v="8852.0193548387106"/>
    <n v="9035"/>
    <n v="7647.3548387096771"/>
    <n v="4900.9032258064517"/>
    <n v="2296.6645161290321"/>
    <n v="837.33548387096778"/>
    <n v="0"/>
    <n v="0"/>
    <n v="0"/>
    <n v="0"/>
    <n v="0"/>
    <n v="10"/>
    <n v="192"/>
    <n v="266"/>
    <n v="351"/>
    <n v="451"/>
    <n v="1270"/>
    <n v="0"/>
    <n v="0"/>
    <n v="0"/>
    <n v="0"/>
    <n v="0"/>
    <n v="1.1068068622025456E-3"/>
    <n v="2.5106720434643227E-2"/>
    <n v="5.4275709546627346E-2"/>
    <n v="0.15283033178550662"/>
    <n v="0.53861326635179174"/>
    <n v="1.9524783531298866E-2"/>
  </r>
  <r>
    <x v="3"/>
    <n v="2016"/>
    <n v="52871.230769230766"/>
    <n v="25952.615384615383"/>
    <n v="26918.615384615383"/>
    <n v="3258.2136752136753"/>
    <n v="6812.1452991452988"/>
    <n v="7262.7008547008545"/>
    <n v="6982.4358974358975"/>
    <n v="6399.5128205128203"/>
    <n v="7154.6752136752139"/>
    <n v="6921.2735042735039"/>
    <n v="4572.6923076923076"/>
    <n v="2463.7863247863247"/>
    <n v="1050.982905982906"/>
    <n v="0"/>
    <n v="0"/>
    <n v="0"/>
    <n v="0"/>
    <n v="0"/>
    <n v="12"/>
    <n v="59"/>
    <n v="172"/>
    <n v="292"/>
    <n v="492"/>
    <n v="1027"/>
    <n v="0"/>
    <n v="0"/>
    <n v="0"/>
    <n v="0"/>
    <n v="0"/>
    <n v="1.6772249810953809E-3"/>
    <n v="8.5244427869482046E-3"/>
    <n v="3.761460173269409E-2"/>
    <n v="0.1185167711430187"/>
    <n v="0.4681332086366039"/>
    <n v="1.9424552541297727E-2"/>
  </r>
  <r>
    <x v="4"/>
    <n v="2011"/>
    <n v="67466.574468085106"/>
    <n v="32898.457446808512"/>
    <n v="34568.117021276594"/>
    <n v="4368.5957446808507"/>
    <n v="8912.5744680851058"/>
    <n v="9196.5744680851058"/>
    <n v="8823.2978723404249"/>
    <n v="9260.0425531914898"/>
    <n v="9780.4468085106382"/>
    <n v="8174.3829787234044"/>
    <n v="5049.7659574468089"/>
    <n v="2850.3829787234044"/>
    <n v="1049.6595744680851"/>
    <n v="0"/>
    <n v="0"/>
    <n v="0"/>
    <n v="0"/>
    <n v="0"/>
    <n v="27"/>
    <n v="87"/>
    <n v="236"/>
    <n v="406"/>
    <n v="550"/>
    <n v="1306"/>
    <n v="0"/>
    <n v="0"/>
    <n v="0"/>
    <n v="0"/>
    <n v="0"/>
    <n v="2.760610075247835E-3"/>
    <n v="1.0643005132796802E-2"/>
    <n v="4.6734839196255144E-2"/>
    <n v="0.14243699988056849"/>
    <n v="0.52397940568370693"/>
    <n v="1.9357733963768976E-2"/>
  </r>
  <r>
    <x v="9"/>
    <n v="2017"/>
    <n v="116348.11607142857"/>
    <n v="57137.321428571428"/>
    <n v="59210.794642857145"/>
    <n v="7113.8303571428569"/>
    <n v="15014.223214285714"/>
    <n v="15804.6875"/>
    <n v="16116.732142857143"/>
    <n v="15033.357142857143"/>
    <n v="15739.803571428571"/>
    <n v="14815.848214285714"/>
    <n v="9487.9553571428569"/>
    <n v="4970.7053571428569"/>
    <n v="2250.9732142857142"/>
    <n v="0"/>
    <n v="0"/>
    <n v="0"/>
    <n v="0"/>
    <n v="0"/>
    <n v="23"/>
    <n v="202"/>
    <n v="370"/>
    <n v="587"/>
    <n v="1069"/>
    <n v="2251"/>
    <n v="0"/>
    <n v="0"/>
    <n v="0"/>
    <n v="0"/>
    <n v="0"/>
    <n v="1.4612634710226237E-3"/>
    <n v="1.3634048964218456E-2"/>
    <n v="3.8996810806181899E-2"/>
    <n v="0.11809189195985767"/>
    <n v="0.47490569555232065"/>
    <n v="1.934711171960931E-2"/>
  </r>
  <r>
    <x v="4"/>
    <n v="2012"/>
    <n v="66651.294736842101"/>
    <n v="32478.894736842107"/>
    <n v="34172.400000000001"/>
    <n v="4265.8210526315788"/>
    <n v="8754.0526315789466"/>
    <n v="9100.4736842105267"/>
    <n v="8681.3368421052637"/>
    <n v="8998.3052631578939"/>
    <n v="9623.136842105263"/>
    <n v="8253.2947368421046"/>
    <n v="5143.6000000000004"/>
    <n v="2817.9894736842107"/>
    <n v="1041.9368421052632"/>
    <n v="0"/>
    <n v="0"/>
    <n v="0"/>
    <n v="0"/>
    <n v="0"/>
    <n v="0"/>
    <n v="83"/>
    <n v="211"/>
    <n v="355"/>
    <n v="630"/>
    <n v="1279"/>
    <n v="0"/>
    <n v="0"/>
    <n v="0"/>
    <n v="0"/>
    <n v="0"/>
    <n v="0"/>
    <n v="1.0056589840357217E-2"/>
    <n v="4.1021852399097905E-2"/>
    <n v="0.12597633998109886"/>
    <n v="0.60464317465448958"/>
    <n v="1.918942467734271E-2"/>
  </r>
  <r>
    <x v="9"/>
    <n v="2009"/>
    <n v="119374.96296296296"/>
    <n v="58753.583333333336"/>
    <n v="60621.379629629628"/>
    <n v="8324.2870370370365"/>
    <n v="16382.888888888889"/>
    <n v="17090.425925925927"/>
    <n v="16394.305555555555"/>
    <n v="16943.509259259259"/>
    <n v="17288.407407407409"/>
    <n v="12433.444444444445"/>
    <n v="7453.1111111111113"/>
    <n v="4999.7962962962965"/>
    <n v="2065.6388888888887"/>
    <n v="0"/>
    <n v="0"/>
    <n v="0"/>
    <n v="0"/>
    <n v="22"/>
    <n v="67"/>
    <n v="173"/>
    <n v="263"/>
    <n v="589"/>
    <n v="1154"/>
    <n v="2268"/>
    <n v="0"/>
    <n v="0"/>
    <n v="0"/>
    <n v="0"/>
    <n v="1.2984323178492365E-3"/>
    <n v="3.8754292643111308E-3"/>
    <n v="1.3914084771360398E-2"/>
    <n v="3.5287277497838339E-2"/>
    <n v="0.11780479945479259"/>
    <n v="0.55866492745047946"/>
    <n v="1.8998958774158237E-2"/>
  </r>
  <r>
    <x v="4"/>
    <n v="2010"/>
    <n v="64623.329896907213"/>
    <n v="31501.360824742267"/>
    <n v="33121.969072164946"/>
    <n v="4178.0515463917527"/>
    <n v="8557.8247422680415"/>
    <n v="8805.3092783505163"/>
    <n v="8482.4742268041246"/>
    <n v="9039.0206185567004"/>
    <n v="9423.2989690721643"/>
    <n v="7691.7938144329901"/>
    <n v="4747.1958762886597"/>
    <n v="2726.6185567010311"/>
    <n v="983.2783505154639"/>
    <n v="0"/>
    <n v="0"/>
    <n v="0"/>
    <n v="0"/>
    <n v="0"/>
    <n v="0"/>
    <n v="110"/>
    <n v="209"/>
    <n v="373"/>
    <n v="535"/>
    <n v="1227"/>
    <n v="0"/>
    <n v="0"/>
    <n v="0"/>
    <n v="0"/>
    <n v="0"/>
    <n v="0"/>
    <n v="1.4300955362791246E-2"/>
    <n v="4.4025990383905422E-2"/>
    <n v="0.13679947973775153"/>
    <n v="0.54409821971523831"/>
    <n v="1.898695102770807E-2"/>
  </r>
  <r>
    <x v="7"/>
    <n v="2014"/>
    <n v="92987.706422018353"/>
    <n v="45347.752293577985"/>
    <n v="47639.954128440368"/>
    <n v="5894.5504587155965"/>
    <n v="12274.504587155963"/>
    <n v="12968.504587155963"/>
    <n v="12048.642201834862"/>
    <n v="12460.321100917432"/>
    <n v="13018.40366972477"/>
    <n v="11455.541284403669"/>
    <n v="7461.8440366972482"/>
    <n v="3912.8899082568805"/>
    <n v="1523.9724770642201"/>
    <n v="0"/>
    <n v="0"/>
    <n v="0"/>
    <n v="0"/>
    <n v="11"/>
    <n v="55"/>
    <n v="150"/>
    <n v="304"/>
    <n v="479"/>
    <n v="745"/>
    <n v="1744"/>
    <n v="0"/>
    <n v="0"/>
    <n v="0"/>
    <n v="0"/>
    <n v="8.8280228983746568E-4"/>
    <n v="4.2247883377519195E-3"/>
    <n v="1.3094099726585588E-2"/>
    <n v="4.074059957631547E-2"/>
    <n v="0.12241591540544661"/>
    <n v="0.48885397289796706"/>
    <n v="1.8755167399064292E-2"/>
  </r>
  <r>
    <x v="9"/>
    <n v="2014"/>
    <n v="125602.89215686274"/>
    <n v="61625.794117647056"/>
    <n v="63977.098039215685"/>
    <n v="7933.2941176470586"/>
    <n v="16701.656862745098"/>
    <n v="17548.950980392157"/>
    <n v="17456.254901960783"/>
    <n v="16594.99019607843"/>
    <n v="17731.068627450979"/>
    <n v="15217.833333333334"/>
    <n v="8971.1470588235297"/>
    <n v="5055.333333333333"/>
    <n v="2346.6078431372548"/>
    <n v="0"/>
    <n v="0"/>
    <n v="0"/>
    <n v="0"/>
    <n v="12"/>
    <n v="36"/>
    <n v="181"/>
    <n v="333"/>
    <n v="577"/>
    <n v="1215"/>
    <n v="2354"/>
    <n v="0"/>
    <n v="0"/>
    <n v="0"/>
    <n v="0"/>
    <n v="7.2310979748790242E-4"/>
    <n v="2.0303344799120189E-3"/>
    <n v="1.1893940223641122E-2"/>
    <n v="3.7118999144315601E-2"/>
    <n v="0.11413688513780826"/>
    <n v="0.51776866064490257"/>
    <n v="1.8741606658707669E-2"/>
  </r>
  <r>
    <x v="4"/>
    <n v="2009"/>
    <n v="65120.580645161288"/>
    <n v="31734.451612903227"/>
    <n v="33386.129032258068"/>
    <n v="4365.7526881720432"/>
    <n v="8551.3333333333339"/>
    <n v="8769.8279569892475"/>
    <n v="8819.2580645161288"/>
    <n v="9259.1290322580644"/>
    <n v="9454.0537634408611"/>
    <n v="7486.6236559139788"/>
    <n v="4591.8817204301076"/>
    <n v="2818.8817204301076"/>
    <n v="1016.8494623655914"/>
    <n v="0"/>
    <n v="0"/>
    <n v="0"/>
    <n v="0"/>
    <n v="0"/>
    <n v="11"/>
    <n v="109"/>
    <n v="155"/>
    <n v="378"/>
    <n v="554"/>
    <n v="1207"/>
    <n v="0"/>
    <n v="0"/>
    <n v="0"/>
    <n v="0"/>
    <n v="0"/>
    <n v="1.1635220483447392E-3"/>
    <n v="1.4559300027576064E-2"/>
    <n v="3.3755224859206873E-2"/>
    <n v="0.13409572926044033"/>
    <n v="0.54482007465606397"/>
    <n v="1.8534847018285682E-2"/>
  </r>
  <r>
    <x v="9"/>
    <n v="2011"/>
    <n v="124921.32352941176"/>
    <n v="61252.196078431371"/>
    <n v="63669.127450980392"/>
    <n v="8194.5686274509808"/>
    <n v="17014.235294117647"/>
    <n v="17616.578431372549"/>
    <n v="17241.127450980392"/>
    <n v="17119.754901960783"/>
    <n v="18144.754901960783"/>
    <n v="13991.441176470587"/>
    <n v="8143.666666666667"/>
    <n v="5149.8431372549021"/>
    <n v="2237.6960784313724"/>
    <n v="0"/>
    <n v="0"/>
    <n v="0"/>
    <n v="0"/>
    <n v="0"/>
    <n v="41"/>
    <n v="201"/>
    <n v="256"/>
    <n v="625"/>
    <n v="1168"/>
    <n v="2291"/>
    <n v="0"/>
    <n v="0"/>
    <n v="0"/>
    <n v="0"/>
    <n v="0"/>
    <n v="2.2596061628569809E-3"/>
    <n v="1.4365925387158958E-2"/>
    <n v="3.1435471327411896E-2"/>
    <n v="0.12136291986810945"/>
    <n v="0.52196543188240707"/>
    <n v="1.8339543124201704E-2"/>
  </r>
  <r>
    <x v="10"/>
    <n v="2016"/>
    <n v="35787.905882352941"/>
    <n v="17451.54117647059"/>
    <n v="18336.364705882352"/>
    <n v="2287.6117647058823"/>
    <n v="4924.3294117647056"/>
    <n v="5123.3058823529409"/>
    <n v="4635.2352941176468"/>
    <n v="4440.6941176470591"/>
    <n v="4709"/>
    <n v="4509.8705882352942"/>
    <n v="3021.5058823529412"/>
    <n v="1543.6941176470589"/>
    <n v="600.70588235294122"/>
    <n v="0"/>
    <n v="0"/>
    <n v="0"/>
    <n v="0"/>
    <n v="0"/>
    <n v="0"/>
    <n v="45"/>
    <n v="142"/>
    <n v="206"/>
    <n v="263"/>
    <n v="656"/>
    <n v="0"/>
    <n v="0"/>
    <n v="0"/>
    <n v="0"/>
    <n v="0"/>
    <n v="0"/>
    <n v="9.9781133670197916E-3"/>
    <n v="4.6996433410687308E-2"/>
    <n v="0.13344612617556054"/>
    <n v="0.43781825303564431"/>
    <n v="1.833021474227902E-2"/>
  </r>
  <r>
    <x v="7"/>
    <n v="2012"/>
    <n v="97664.649484536087"/>
    <n v="47589.061855670101"/>
    <n v="50075.587628865978"/>
    <n v="6436.9484536082473"/>
    <n v="12976.690721649484"/>
    <n v="13616.371134020619"/>
    <n v="12798.134020618556"/>
    <n v="13620.185567010309"/>
    <n v="13898.773195876289"/>
    <n v="11639.701030927836"/>
    <n v="7189.4020618556697"/>
    <n v="4011.1855670103091"/>
    <n v="1472.6185567010309"/>
    <n v="0"/>
    <n v="0"/>
    <n v="0"/>
    <n v="0"/>
    <n v="0"/>
    <n v="16"/>
    <n v="174"/>
    <n v="293"/>
    <n v="510"/>
    <n v="794"/>
    <n v="1787"/>
    <n v="0"/>
    <n v="0"/>
    <n v="0"/>
    <n v="0"/>
    <n v="0"/>
    <n v="1.1511807390847371E-3"/>
    <n v="1.4948837563582158E-2"/>
    <n v="4.0754432354611313E-2"/>
    <n v="0.127144454296619"/>
    <n v="0.5391756041555823"/>
    <n v="1.8297306235486442E-2"/>
  </r>
  <r>
    <x v="10"/>
    <n v="2015"/>
    <n v="36218.296296296299"/>
    <n v="17678.111111111109"/>
    <n v="18540.185185185186"/>
    <n v="2385.3950617283949"/>
    <n v="5017.8765432098762"/>
    <n v="5231.358024691358"/>
    <n v="4711.0864197530864"/>
    <n v="4526.0987654320988"/>
    <n v="4829.1851851851852"/>
    <n v="4484.3950617283954"/>
    <n v="2940.0246913580245"/>
    <n v="1533.148148148148"/>
    <n v="574.17283950617286"/>
    <n v="0"/>
    <n v="0"/>
    <n v="0"/>
    <n v="0"/>
    <n v="0"/>
    <n v="0"/>
    <n v="33"/>
    <n v="128"/>
    <n v="210"/>
    <n v="290"/>
    <n v="661"/>
    <n v="0"/>
    <n v="0"/>
    <n v="0"/>
    <n v="0"/>
    <n v="0"/>
    <n v="0"/>
    <n v="7.3588520961578689E-3"/>
    <n v="4.3537049323512864E-2"/>
    <n v="0.13697306437975601"/>
    <n v="0.50507439580287261"/>
    <n v="1.8250444322186248E-2"/>
  </r>
  <r>
    <x v="7"/>
    <n v="2013"/>
    <n v="98721.76"/>
    <n v="48114.73"/>
    <n v="50607.03"/>
    <n v="6389.69"/>
    <n v="13151.35"/>
    <n v="13708.75"/>
    <n v="12821.68"/>
    <n v="13508.91"/>
    <n v="13986.6"/>
    <n v="11968.74"/>
    <n v="7581.92"/>
    <n v="4087.51"/>
    <n v="1545.37"/>
    <n v="0"/>
    <n v="0"/>
    <n v="0"/>
    <n v="0"/>
    <n v="0"/>
    <n v="51"/>
    <n v="156"/>
    <n v="288"/>
    <n v="501"/>
    <n v="797"/>
    <n v="1793"/>
    <n v="0"/>
    <n v="0"/>
    <n v="0"/>
    <n v="0"/>
    <n v="0"/>
    <n v="3.6463472180515637E-3"/>
    <n v="1.3033953448733952E-2"/>
    <n v="3.7985101399117899E-2"/>
    <n v="0.12256850747765755"/>
    <n v="0.51573409604172471"/>
    <n v="1.8162155942114486E-2"/>
  </r>
  <r>
    <x v="5"/>
    <n v="2009"/>
    <n v="58223.992424242424"/>
    <n v="28606.954545454544"/>
    <n v="29617.03787878788"/>
    <n v="3941.0833333333335"/>
    <n v="7516.469696969697"/>
    <n v="8396.6590909090901"/>
    <n v="7883.704545454545"/>
    <n v="8650.242424242424"/>
    <n v="8598.9772727272721"/>
    <n v="6424.75"/>
    <n v="3707.742424242424"/>
    <n v="2271.098484848485"/>
    <n v="845.87878787878788"/>
    <n v="0"/>
    <n v="0"/>
    <n v="0"/>
    <n v="0"/>
    <n v="0"/>
    <n v="10"/>
    <n v="34"/>
    <n v="110"/>
    <n v="351"/>
    <n v="550"/>
    <n v="1055"/>
    <n v="0"/>
    <n v="0"/>
    <n v="0"/>
    <n v="0"/>
    <n v="0"/>
    <n v="1.1629289952557783E-3"/>
    <n v="5.2920347095217713E-3"/>
    <n v="2.9667648777537588E-2"/>
    <n v="0.15455076137898827"/>
    <n v="0.65021136347352582"/>
    <n v="1.8119678092715866E-2"/>
  </r>
  <r>
    <x v="11"/>
    <n v="2014"/>
    <n v="128358.05494505494"/>
    <n v="62754.142857142855"/>
    <n v="65603.912087912089"/>
    <n v="7767.5054945054944"/>
    <n v="16650.175824175825"/>
    <n v="17494.54945054945"/>
    <n v="15977.747252747253"/>
    <n v="15973.604395604396"/>
    <n v="18571.043956043955"/>
    <n v="16992.186813186814"/>
    <n v="10283.472527472528"/>
    <n v="5981.0109890109889"/>
    <n v="2675.6483516483518"/>
    <n v="0"/>
    <n v="0"/>
    <n v="0"/>
    <n v="0"/>
    <n v="0"/>
    <n v="75"/>
    <n v="222"/>
    <n v="360"/>
    <n v="590"/>
    <n v="1075"/>
    <n v="2322"/>
    <n v="0"/>
    <n v="0"/>
    <n v="0"/>
    <n v="0"/>
    <n v="0"/>
    <n v="4.0385451769711211E-3"/>
    <n v="1.3064828114278766E-2"/>
    <n v="3.500762986804816E-2"/>
    <n v="9.8645530176088431E-2"/>
    <n v="0.40177177966519356"/>
    <n v="1.8090021705252212E-2"/>
  </r>
  <r>
    <x v="6"/>
    <n v="2014"/>
    <n v="25716.592920353982"/>
    <n v="12771.734513274336"/>
    <n v="12944.858407079646"/>
    <n v="1786.3097345132744"/>
    <n v="3575.1946902654868"/>
    <n v="3671.3451327433627"/>
    <n v="3411.2920353982299"/>
    <n v="3103.4513274336282"/>
    <n v="3462.0442477876104"/>
    <n v="3157.6194690265488"/>
    <n v="1880.4867256637169"/>
    <n v="1141.5929203539822"/>
    <n v="535.09734513274338"/>
    <n v="0"/>
    <n v="0"/>
    <n v="0"/>
    <n v="0"/>
    <n v="0"/>
    <n v="0"/>
    <n v="12"/>
    <n v="21"/>
    <n v="125"/>
    <n v="307"/>
    <n v="465"/>
    <n v="0"/>
    <n v="0"/>
    <n v="0"/>
    <n v="0"/>
    <n v="0"/>
    <n v="0"/>
    <n v="3.8003312678140527E-3"/>
    <n v="1.1167321584037271E-2"/>
    <n v="0.10949612403100777"/>
    <n v="0.57372738398438794"/>
    <n v="1.8081710957595989E-2"/>
  </r>
  <r>
    <x v="6"/>
    <n v="2012"/>
    <n v="27339.457943925234"/>
    <n v="13578.130841121496"/>
    <n v="13761.327102803738"/>
    <n v="1935.3177570093458"/>
    <n v="3829"/>
    <n v="3917.7102803738317"/>
    <n v="3605.4859813084113"/>
    <n v="3357.9345794392525"/>
    <n v="3865.2523364485983"/>
    <n v="3202.7476635514017"/>
    <n v="1863.2242990654206"/>
    <n v="1214.766355140187"/>
    <n v="569.57009345794393"/>
    <n v="0"/>
    <n v="0"/>
    <n v="0"/>
    <n v="0"/>
    <n v="0"/>
    <n v="0"/>
    <n v="0"/>
    <n v="0"/>
    <n v="144"/>
    <n v="348"/>
    <n v="492"/>
    <n v="0"/>
    <n v="0"/>
    <n v="0"/>
    <n v="0"/>
    <n v="0"/>
    <n v="0"/>
    <n v="0"/>
    <n v="0"/>
    <n v="0.11854131404831512"/>
    <n v="0.61098713573116303"/>
    <n v="1.7995967623393255E-2"/>
  </r>
  <r>
    <x v="6"/>
    <n v="2011"/>
    <n v="26891.798165137614"/>
    <n v="13347.43119266055"/>
    <n v="13544.366972477064"/>
    <n v="1900.3394495412845"/>
    <n v="3777.2201834862385"/>
    <n v="3870.3853211009173"/>
    <n v="3506.7614678899081"/>
    <n v="3383.9082568807339"/>
    <n v="3863.0642201834862"/>
    <n v="3067.1467889908258"/>
    <n v="1779.4678899082569"/>
    <n v="1201.834862385321"/>
    <n v="545.7614678899082"/>
    <n v="0"/>
    <n v="0"/>
    <n v="0"/>
    <n v="0"/>
    <n v="0"/>
    <n v="0"/>
    <n v="0"/>
    <n v="0"/>
    <n v="107"/>
    <n v="374"/>
    <n v="481"/>
    <n v="0"/>
    <n v="0"/>
    <n v="0"/>
    <n v="0"/>
    <n v="0"/>
    <n v="0"/>
    <n v="0"/>
    <n v="0"/>
    <n v="8.9030534351145052E-2"/>
    <n v="0.68528106508875741"/>
    <n v="1.7886494500898267E-2"/>
  </r>
  <r>
    <x v="9"/>
    <n v="2013"/>
    <n v="129202.77777777778"/>
    <n v="63375.606060606064"/>
    <n v="65827.171717171717"/>
    <n v="8279.8888888888887"/>
    <n v="17362.858585858587"/>
    <n v="18062.919191919191"/>
    <n v="17923.161616161615"/>
    <n v="17217.141414141413"/>
    <n v="18507.030303030304"/>
    <n v="15237.747474747475"/>
    <n v="8934.2020202020194"/>
    <n v="5212.333333333333"/>
    <n v="2409.5050505050503"/>
    <n v="0"/>
    <n v="0"/>
    <n v="0"/>
    <n v="0"/>
    <n v="0"/>
    <n v="10"/>
    <n v="175"/>
    <n v="315"/>
    <n v="600"/>
    <n v="1207"/>
    <n v="2307"/>
    <n v="0"/>
    <n v="0"/>
    <n v="0"/>
    <n v="0"/>
    <n v="0"/>
    <n v="5.4033520431220243E-4"/>
    <n v="1.1484637102039922E-2"/>
    <n v="3.5257765527097099E-2"/>
    <n v="0.115111594295581"/>
    <n v="0.50093275369852563"/>
    <n v="1.7855653258228882E-2"/>
  </r>
  <r>
    <x v="5"/>
    <n v="2012"/>
    <n v="62506.975409836065"/>
    <n v="30700.139344262294"/>
    <n v="31806.836065573771"/>
    <n v="3971.6721311475408"/>
    <n v="8032.3606557377052"/>
    <n v="8747.6147540983602"/>
    <n v="8533.4098360655735"/>
    <n v="8735.7950819672133"/>
    <n v="9408.065573770491"/>
    <n v="7454.8442622950815"/>
    <n v="4313.3852459016398"/>
    <n v="2371.032786885246"/>
    <n v="937.07377049180332"/>
    <n v="0"/>
    <n v="0"/>
    <n v="0"/>
    <n v="0"/>
    <n v="0"/>
    <n v="0"/>
    <n v="20"/>
    <n v="123"/>
    <n v="330"/>
    <n v="643"/>
    <n v="1116"/>
    <n v="0"/>
    <n v="0"/>
    <n v="0"/>
    <n v="0"/>
    <n v="0"/>
    <n v="0"/>
    <n v="2.6828192912299298E-3"/>
    <n v="2.8515885548796822E-2"/>
    <n v="0.13917985521976312"/>
    <n v="0.68617863422058556"/>
    <n v="1.7854007375701413E-2"/>
  </r>
  <r>
    <x v="9"/>
    <n v="2012"/>
    <n v="123620.36538461539"/>
    <n v="60656.884615384617"/>
    <n v="62963.480769230766"/>
    <n v="8032.7980769230771"/>
    <n v="16669.625"/>
    <n v="17343.076923076922"/>
    <n v="17105.317307692309"/>
    <n v="16682.432692307691"/>
    <n v="17879.721153846152"/>
    <n v="14266.51923076923"/>
    <n v="8301.9423076923085"/>
    <n v="5114.7788461538457"/>
    <n v="2273.4807692307691"/>
    <n v="0"/>
    <n v="0"/>
    <n v="0"/>
    <n v="0"/>
    <n v="0"/>
    <n v="33"/>
    <n v="185"/>
    <n v="292"/>
    <n v="559"/>
    <n v="1132"/>
    <n v="2201"/>
    <n v="0"/>
    <n v="0"/>
    <n v="0"/>
    <n v="0"/>
    <n v="0"/>
    <n v="1.8456663678393713E-3"/>
    <n v="1.2967423728767866E-2"/>
    <n v="3.5172492072059129E-2"/>
    <n v="0.10929113786031053"/>
    <n v="0.49791492205276561"/>
    <n v="1.7804509743617983E-2"/>
  </r>
  <r>
    <x v="7"/>
    <n v="2016"/>
    <n v="100928.90721649484"/>
    <n v="49124.14432989691"/>
    <n v="51804.762886597935"/>
    <n v="6193.9484536082473"/>
    <n v="13234.123711340206"/>
    <n v="13874.278350515464"/>
    <n v="13218.896907216495"/>
    <n v="13284.536082474227"/>
    <n v="13977.206185567011"/>
    <n v="12609.731958762886"/>
    <n v="8590.3298969072166"/>
    <n v="4311.8762886597942"/>
    <n v="1643.5876288659795"/>
    <n v="0"/>
    <n v="0"/>
    <n v="0"/>
    <n v="0"/>
    <n v="0"/>
    <n v="54"/>
    <n v="179"/>
    <n v="323"/>
    <n v="487"/>
    <n v="740"/>
    <n v="1783"/>
    <n v="0"/>
    <n v="0"/>
    <n v="0"/>
    <n v="0"/>
    <n v="0"/>
    <n v="3.8634330268205448E-3"/>
    <n v="1.4195385007815925E-2"/>
    <n v="3.7600418595831804E-2"/>
    <n v="0.11294387115901418"/>
    <n v="0.4502345886544396"/>
    <n v="1.7665900178384212E-2"/>
  </r>
  <r>
    <x v="8"/>
    <n v="2009"/>
    <n v="30028.535353535353"/>
    <n v="14804.383838383839"/>
    <n v="15224.151515151516"/>
    <n v="1985.7979797979799"/>
    <n v="3893.0404040404042"/>
    <n v="4507.818181818182"/>
    <n v="3578.8888888888887"/>
    <n v="3890.5555555555557"/>
    <n v="4419.4343434343436"/>
    <n v="3338.3838383838383"/>
    <n v="2115.7777777777778"/>
    <n v="1585.1414141414141"/>
    <n v="715.57575757575762"/>
    <n v="0"/>
    <n v="0"/>
    <n v="0"/>
    <n v="0"/>
    <n v="0"/>
    <n v="12"/>
    <n v="10"/>
    <n v="16"/>
    <n v="148"/>
    <n v="342"/>
    <n v="528"/>
    <n v="0"/>
    <n v="0"/>
    <n v="0"/>
    <n v="0"/>
    <n v="0"/>
    <n v="2.7152796189466176E-3"/>
    <n v="2.9954614220877459E-3"/>
    <n v="7.5622308581031403E-3"/>
    <n v="9.3367064086306545E-2"/>
    <n v="0.47793681714237313"/>
    <n v="1.7583275167559476E-2"/>
  </r>
  <r>
    <x v="9"/>
    <n v="2010"/>
    <n v="118313.60550458716"/>
    <n v="58027.688073394493"/>
    <n v="60285.917431192662"/>
    <n v="7853.1376146788989"/>
    <n v="16204.935779816513"/>
    <n v="16765.862385321099"/>
    <n v="16268.926605504586"/>
    <n v="16506.330275229357"/>
    <n v="17235.055045871559"/>
    <n v="12937.623853211009"/>
    <n v="7573.8348623853208"/>
    <n v="4904.0275229357794"/>
    <n v="2101.3119266055046"/>
    <n v="0"/>
    <n v="0"/>
    <n v="0"/>
    <n v="0"/>
    <n v="0"/>
    <n v="20"/>
    <n v="148"/>
    <n v="247"/>
    <n v="597"/>
    <n v="1068"/>
    <n v="2080"/>
    <n v="0"/>
    <n v="0"/>
    <n v="0"/>
    <n v="0"/>
    <n v="0"/>
    <n v="1.1604256526462763E-3"/>
    <n v="1.1439504013966803E-2"/>
    <n v="3.2612276936047332E-2"/>
    <n v="0.12173667403126807"/>
    <n v="0.50825390865470677"/>
    <n v="1.7580395687623228E-2"/>
  </r>
  <r>
    <x v="6"/>
    <n v="2015"/>
    <n v="28429.990476190476"/>
    <n v="14167.885714285714"/>
    <n v="14262.104761904762"/>
    <n v="1944.8857142857144"/>
    <n v="3945.2952380952379"/>
    <n v="4084.7428571428572"/>
    <n v="3756.4857142857145"/>
    <n v="3406.542857142857"/>
    <n v="3740.2952380952379"/>
    <n v="3550.5142857142855"/>
    <n v="2172.638095238095"/>
    <n v="1251.0761904761905"/>
    <n v="589.31428571428569"/>
    <n v="0"/>
    <n v="0"/>
    <n v="0"/>
    <n v="0"/>
    <n v="0"/>
    <n v="0"/>
    <n v="0"/>
    <n v="28"/>
    <n v="109"/>
    <n v="360"/>
    <n v="497"/>
    <n v="0"/>
    <n v="0"/>
    <n v="0"/>
    <n v="0"/>
    <n v="0"/>
    <n v="0"/>
    <n v="0"/>
    <n v="1.2887558246064693E-2"/>
    <n v="8.7124989532821259E-2"/>
    <n v="0.61087947251042374"/>
    <n v="1.7481539447444665E-2"/>
  </r>
  <r>
    <x v="9"/>
    <n v="2015"/>
    <n v="127122.88461538461"/>
    <n v="62392.951923076922"/>
    <n v="64729.932692307695"/>
    <n v="7937.5961538461543"/>
    <n v="16827.307692307691"/>
    <n v="17587.461538461539"/>
    <n v="17561.240384615383"/>
    <n v="16672.48076923077"/>
    <n v="17755.10576923077"/>
    <n v="15687.913461538461"/>
    <n v="9464.0192307692305"/>
    <n v="5232.1538461538457"/>
    <n v="2373.6538461538462"/>
    <n v="0"/>
    <n v="0"/>
    <n v="0"/>
    <n v="0"/>
    <n v="0"/>
    <n v="25"/>
    <n v="189"/>
    <n v="315"/>
    <n v="541"/>
    <n v="1141"/>
    <n v="2211"/>
    <n v="0"/>
    <n v="0"/>
    <n v="0"/>
    <n v="0"/>
    <n v="0"/>
    <n v="1.4080456813343506E-3"/>
    <n v="1.204749123988764E-2"/>
    <n v="3.3283956035917411E-2"/>
    <n v="0.10339910023817225"/>
    <n v="0.48069351049177672"/>
    <n v="1.7392619800042055E-2"/>
  </r>
  <r>
    <x v="6"/>
    <n v="2009"/>
    <n v="26112.056074766355"/>
    <n v="12939.130841121496"/>
    <n v="13172.925233644859"/>
    <n v="1866.6728971962616"/>
    <n v="3575.9626168224299"/>
    <n v="3966.8317757009345"/>
    <n v="3334.8691588785045"/>
    <n v="3409.5420560747662"/>
    <n v="3788.2897196261683"/>
    <n v="2774.5794392523367"/>
    <n v="1657.1121495327102"/>
    <n v="1193.4112149532709"/>
    <n v="546.26168224299067"/>
    <n v="0"/>
    <n v="0"/>
    <n v="0"/>
    <n v="0"/>
    <n v="0"/>
    <n v="0"/>
    <n v="0"/>
    <n v="0"/>
    <n v="127"/>
    <n v="322"/>
    <n v="449"/>
    <n v="0"/>
    <n v="0"/>
    <n v="0"/>
    <n v="0"/>
    <n v="0"/>
    <n v="0"/>
    <n v="0"/>
    <n v="0"/>
    <n v="0.10641763577273974"/>
    <n v="0.58946107784431134"/>
    <n v="1.7195122387696448E-2"/>
  </r>
  <r>
    <x v="7"/>
    <n v="2009"/>
    <n v="91671.938775510207"/>
    <n v="44843.510204081635"/>
    <n v="46828.428571428572"/>
    <n v="6431.2857142857147"/>
    <n v="12190.714285714286"/>
    <n v="12860.642857142857"/>
    <n v="12254.867346938776"/>
    <n v="13404.030612244898"/>
    <n v="13022.408163265307"/>
    <n v="10184.081632653062"/>
    <n v="6134.4387755102043"/>
    <n v="3866.1224489795918"/>
    <n v="1348.8061224489795"/>
    <n v="0"/>
    <n v="0"/>
    <n v="0"/>
    <n v="0"/>
    <n v="0"/>
    <n v="52"/>
    <n v="83"/>
    <n v="260"/>
    <n v="475"/>
    <n v="697"/>
    <n v="1567"/>
    <n v="0"/>
    <n v="0"/>
    <n v="0"/>
    <n v="0"/>
    <n v="0"/>
    <n v="3.993117044717269E-3"/>
    <n v="8.149973948939921E-3"/>
    <n v="4.2383665322077595E-2"/>
    <n v="0.12286211993243243"/>
    <n v="0.51675328900085493"/>
    <n v="1.7093562336860033E-2"/>
  </r>
  <r>
    <x v="8"/>
    <n v="2012"/>
    <n v="30136.380952380954"/>
    <n v="14925.8"/>
    <n v="15210.580952380953"/>
    <n v="1983.847619047619"/>
    <n v="4005.2380952380954"/>
    <n v="4282.4857142857145"/>
    <n v="3786.2095238095239"/>
    <n v="3636.4857142857145"/>
    <n v="4290.9809523809527"/>
    <n v="3680.9523809523807"/>
    <n v="2242.6476190476192"/>
    <n v="1516.5619047619048"/>
    <n v="709.5333333333333"/>
    <n v="0"/>
    <n v="0"/>
    <n v="0"/>
    <n v="0"/>
    <n v="0"/>
    <n v="0"/>
    <n v="0"/>
    <n v="0"/>
    <n v="102"/>
    <n v="411"/>
    <n v="513"/>
    <n v="0"/>
    <n v="0"/>
    <n v="0"/>
    <n v="0"/>
    <n v="0"/>
    <n v="0"/>
    <n v="0"/>
    <n v="0"/>
    <n v="6.7257392975338962E-2"/>
    <n v="0.57925396974537258"/>
    <n v="1.7022614653385244E-2"/>
  </r>
  <r>
    <x v="11"/>
    <n v="2013"/>
    <n v="133447.78571428571"/>
    <n v="65150.202380952382"/>
    <n v="68297.583333333328"/>
    <n v="8150.1547619047615"/>
    <n v="17436.714285714286"/>
    <n v="18342.404761904763"/>
    <n v="16517.559523809523"/>
    <n v="16820.821428571428"/>
    <n v="19652.833333333332"/>
    <n v="17259.452380952382"/>
    <n v="10253.369047619048"/>
    <n v="6238.3690476190477"/>
    <n v="2732.0476190476193"/>
    <n v="0"/>
    <n v="0"/>
    <n v="0"/>
    <n v="0"/>
    <n v="0"/>
    <n v="47"/>
    <n v="217"/>
    <n v="310"/>
    <n v="641"/>
    <n v="1054"/>
    <n v="2269"/>
    <n v="0"/>
    <n v="0"/>
    <n v="0"/>
    <n v="0"/>
    <n v="0"/>
    <n v="2.3915126741691191E-3"/>
    <n v="1.2572820690387737E-2"/>
    <n v="3.023396491048819E-2"/>
    <n v="0.10275121511842038"/>
    <n v="0.38579122583793768"/>
    <n v="1.7002904827945014E-2"/>
  </r>
  <r>
    <x v="7"/>
    <n v="2010"/>
    <n v="92568.9"/>
    <n v="45120.86"/>
    <n v="47448.04"/>
    <n v="6210.78"/>
    <n v="12347.32"/>
    <n v="12902.63"/>
    <n v="12186.15"/>
    <n v="13365.44"/>
    <n v="13276.64"/>
    <n v="10662.05"/>
    <n v="6496.85"/>
    <n v="3814.63"/>
    <n v="1350.33"/>
    <n v="0"/>
    <n v="0"/>
    <n v="0"/>
    <n v="0"/>
    <n v="0"/>
    <n v="21"/>
    <n v="115"/>
    <n v="213"/>
    <n v="440"/>
    <n v="783"/>
    <n v="1572"/>
    <n v="0"/>
    <n v="0"/>
    <n v="0"/>
    <n v="0"/>
    <n v="0"/>
    <n v="1.5817254968124466E-3"/>
    <n v="1.0785918280255673E-2"/>
    <n v="3.2785118942256629E-2"/>
    <n v="0.11534539391762766"/>
    <n v="0.57985825687054282"/>
    <n v="1.6981945340173644E-2"/>
  </r>
  <r>
    <x v="10"/>
    <n v="2014"/>
    <n v="36048.166666666664"/>
    <n v="17553.214285714286"/>
    <n v="18494.952380952382"/>
    <n v="2392.2261904761904"/>
    <n v="4986.4761904761908"/>
    <n v="5098.4880952380954"/>
    <n v="4642.9404761904761"/>
    <n v="4500.5476190476193"/>
    <n v="4918.75"/>
    <n v="4472.1190476190477"/>
    <n v="2875.0952380952381"/>
    <n v="1578.9880952380952"/>
    <n v="589.54761904761904"/>
    <n v="0"/>
    <n v="0"/>
    <n v="0"/>
    <n v="0"/>
    <n v="0"/>
    <n v="12"/>
    <n v="75"/>
    <n v="92"/>
    <n v="197"/>
    <n v="236"/>
    <n v="612"/>
    <n v="0"/>
    <n v="0"/>
    <n v="0"/>
    <n v="0"/>
    <n v="0"/>
    <n v="2.4396442185514611E-3"/>
    <n v="1.6770573234165118E-2"/>
    <n v="3.1998939993706212E-2"/>
    <n v="0.12476344856184265"/>
    <n v="0.4003069342918299"/>
    <n v="1.6977285021429662E-2"/>
  </r>
  <r>
    <x v="10"/>
    <n v="2013"/>
    <n v="35498.906976744183"/>
    <n v="17264.383720930233"/>
    <n v="18234.523255813954"/>
    <n v="2451.5813953488373"/>
    <n v="4954.6627906976746"/>
    <n v="5170.8604651162786"/>
    <n v="4600.2441860465115"/>
    <n v="4443.1162790697672"/>
    <n v="4859.9883720930229"/>
    <n v="4269.604651162791"/>
    <n v="2701.9069767441861"/>
    <n v="1486.8488372093022"/>
    <n v="562.5"/>
    <n v="0"/>
    <n v="0"/>
    <n v="0"/>
    <n v="0"/>
    <n v="0"/>
    <n v="0"/>
    <n v="38"/>
    <n v="78"/>
    <n v="200"/>
    <n v="282"/>
    <n v="598"/>
    <n v="0"/>
    <n v="0"/>
    <n v="0"/>
    <n v="0"/>
    <n v="0"/>
    <n v="0"/>
    <n v="8.9001214643259809E-3"/>
    <n v="2.8868499423318587E-2"/>
    <n v="0.134512665305899"/>
    <n v="0.5013333333333333"/>
    <n v="1.6845589087905097E-2"/>
  </r>
  <r>
    <x v="11"/>
    <n v="2015"/>
    <n v="139263.98749999999"/>
    <n v="68105.362500000003"/>
    <n v="71158.625"/>
    <n v="8389.4874999999993"/>
    <n v="17898.025000000001"/>
    <n v="18796.537499999999"/>
    <n v="17526.987499999999"/>
    <n v="17161.3125"/>
    <n v="19718.275000000001"/>
    <n v="18693.962500000001"/>
    <n v="11594.9375"/>
    <n v="6480.7875000000004"/>
    <n v="2990.7"/>
    <n v="0"/>
    <n v="0"/>
    <n v="0"/>
    <n v="0"/>
    <n v="0"/>
    <n v="44"/>
    <n v="204"/>
    <n v="361"/>
    <n v="596"/>
    <n v="1136"/>
    <n v="2341"/>
    <n v="0"/>
    <n v="0"/>
    <n v="0"/>
    <n v="0"/>
    <n v="0"/>
    <n v="2.231432516282484E-3"/>
    <n v="1.091261416620473E-2"/>
    <n v="3.1134277351645923E-2"/>
    <n v="9.1964132445323962E-2"/>
    <n v="0.37984418363593808"/>
    <n v="1.6809801600718925E-2"/>
  </r>
  <r>
    <x v="5"/>
    <n v="2010"/>
    <n v="61066.903225806454"/>
    <n v="29977.870967741936"/>
    <n v="31089.032258064515"/>
    <n v="3964.0645161290322"/>
    <n v="7909.1935483870966"/>
    <n v="8591.0967741935492"/>
    <n v="8233.5"/>
    <n v="8941.8387096774186"/>
    <n v="9246.3467741935492"/>
    <n v="7008.0080645161288"/>
    <n v="3971.5483870967741"/>
    <n v="2332.2741935483873"/>
    <n v="871.2177419354839"/>
    <n v="0"/>
    <n v="0"/>
    <n v="0"/>
    <n v="0"/>
    <n v="0"/>
    <n v="0"/>
    <n v="0"/>
    <n v="113"/>
    <n v="329"/>
    <n v="581"/>
    <n v="1023"/>
    <n v="0"/>
    <n v="0"/>
    <n v="0"/>
    <n v="0"/>
    <n v="0"/>
    <n v="0"/>
    <n v="0"/>
    <n v="2.8452379018502574E-2"/>
    <n v="0.14106403136907766"/>
    <n v="0.66688265405300329"/>
    <n v="1.6752118512007454E-2"/>
  </r>
  <r>
    <x v="8"/>
    <n v="2011"/>
    <n v="29806.19"/>
    <n v="14747.71"/>
    <n v="15058.48"/>
    <n v="1962.6"/>
    <n v="3929.81"/>
    <n v="4270.3599999999997"/>
    <n v="3724.57"/>
    <n v="3667.85"/>
    <n v="4299.58"/>
    <n v="3565.18"/>
    <n v="2171.2199999999998"/>
    <n v="1522.08"/>
    <n v="695.51"/>
    <n v="0"/>
    <n v="0"/>
    <n v="0"/>
    <n v="0"/>
    <n v="0"/>
    <n v="0"/>
    <n v="0"/>
    <n v="0"/>
    <n v="109"/>
    <n v="388"/>
    <n v="497"/>
    <n v="0"/>
    <n v="0"/>
    <n v="0"/>
    <n v="0"/>
    <n v="0"/>
    <n v="0"/>
    <n v="0"/>
    <n v="0"/>
    <n v="7.1612530221801751E-2"/>
    <n v="0.55786401345775039"/>
    <n v="1.6674388776291099E-2"/>
  </r>
  <r>
    <x v="5"/>
    <n v="2016"/>
    <n v="64425.511811023622"/>
    <n v="31704.669291338581"/>
    <n v="32720.84251968504"/>
    <n v="3976.3149606299212"/>
    <n v="8101.9133858267714"/>
    <n v="8891.0866141732276"/>
    <n v="9004.2047244094483"/>
    <n v="8509.1653543307093"/>
    <n v="9128.0393700787408"/>
    <n v="8054.3307086614177"/>
    <n v="5182.4724409448818"/>
    <n v="2518.0236220472443"/>
    <n v="1041.8661417322835"/>
    <n v="0"/>
    <n v="0"/>
    <n v="0"/>
    <n v="0"/>
    <n v="0"/>
    <n v="0"/>
    <n v="80"/>
    <n v="193"/>
    <n v="295"/>
    <n v="494"/>
    <n v="1062"/>
    <n v="0"/>
    <n v="0"/>
    <n v="0"/>
    <n v="0"/>
    <n v="0"/>
    <n v="0"/>
    <n v="9.9325447257796462E-3"/>
    <n v="3.7240911977683713E-2"/>
    <n v="0.11715537432494549"/>
    <n v="0.47414920229448976"/>
    <n v="1.6484153096293835E-2"/>
  </r>
  <r>
    <x v="11"/>
    <n v="2011"/>
    <n v="130842.01136363637"/>
    <n v="63860.73863636364"/>
    <n v="66981.272727272721"/>
    <n v="8195.7727272727279"/>
    <n v="17343.954545454544"/>
    <n v="17995.397727272728"/>
    <n v="16095.670454545454"/>
    <n v="17175.352272727272"/>
    <n v="19745.386363636364"/>
    <n v="16028.625"/>
    <n v="9487.136363636364"/>
    <n v="6199.647727272727"/>
    <n v="2533.7386363636365"/>
    <n v="0"/>
    <n v="0"/>
    <n v="0"/>
    <n v="0"/>
    <n v="12"/>
    <n v="70"/>
    <n v="177"/>
    <n v="275"/>
    <n v="592"/>
    <n v="1025"/>
    <n v="2151"/>
    <n v="0"/>
    <n v="0"/>
    <n v="0"/>
    <n v="0"/>
    <n v="6.9867562594653674E-4"/>
    <n v="3.5451319468184166E-3"/>
    <n v="1.1042743841096788E-2"/>
    <n v="2.898661824384214E-2"/>
    <n v="9.5489296495951934E-2"/>
    <n v="0.40454054151025476"/>
    <n v="1.6439673905821708E-2"/>
  </r>
  <r>
    <x v="9"/>
    <n v="2016"/>
    <n v="127313.18811881189"/>
    <n v="62486.603960396038"/>
    <n v="64826.584158415841"/>
    <n v="7822.9603960396043"/>
    <n v="16605.603960396038"/>
    <n v="17482.653465346535"/>
    <n v="17566.356435643564"/>
    <n v="16533.990099009901"/>
    <n v="17547.287128712873"/>
    <n v="16042.643564356436"/>
    <n v="9945.9702970297021"/>
    <n v="5299.5940594059402"/>
    <n v="2443.6138613861385"/>
    <n v="0"/>
    <n v="0"/>
    <n v="0"/>
    <n v="0"/>
    <n v="0"/>
    <n v="26"/>
    <n v="216"/>
    <n v="333"/>
    <n v="519"/>
    <n v="947"/>
    <n v="2041"/>
    <n v="0"/>
    <n v="0"/>
    <n v="0"/>
    <n v="0"/>
    <n v="0"/>
    <n v="1.4817105236430441E-3"/>
    <n v="1.3464115133737001E-2"/>
    <n v="3.3480896288162879E-2"/>
    <n v="9.7932029167188225E-2"/>
    <n v="0.38754077105407103"/>
    <n v="1.6031332104379376E-2"/>
  </r>
  <r>
    <x v="5"/>
    <n v="2017"/>
    <n v="69707.305084745763"/>
    <n v="34267.533898305082"/>
    <n v="35439.771186440681"/>
    <n v="4277.3220338983047"/>
    <n v="8719.8220338983047"/>
    <n v="9507.4067796610161"/>
    <n v="9739.7881355932204"/>
    <n v="9153.1864406779659"/>
    <n v="9739.5932203389839"/>
    <n v="8803.6186440677975"/>
    <n v="5804.6440677966102"/>
    <n v="2800.8135593220341"/>
    <n v="1161.1101694915253"/>
    <n v="0"/>
    <n v="0"/>
    <n v="0"/>
    <n v="0"/>
    <n v="0"/>
    <n v="13"/>
    <n v="72"/>
    <n v="201"/>
    <n v="315"/>
    <n v="511"/>
    <n v="1112"/>
    <n v="0"/>
    <n v="0"/>
    <n v="0"/>
    <n v="0"/>
    <n v="0"/>
    <n v="1.3347580033273236E-3"/>
    <n v="8.178455122941547E-3"/>
    <n v="3.4627446171096199E-2"/>
    <n v="0.11246732184353214"/>
    <n v="0.44009605068206209"/>
    <n v="1.5952417019250712E-2"/>
  </r>
  <r>
    <x v="12"/>
    <n v="2013"/>
    <n v="38968.371794871797"/>
    <n v="19171.064102564102"/>
    <n v="19797.307692307691"/>
    <n v="2589.0512820512822"/>
    <n v="5252.7564102564102"/>
    <n v="5353.0256410256407"/>
    <n v="5054.2435897435898"/>
    <n v="4885.7692307692305"/>
    <n v="5343.4743589743593"/>
    <n v="4773.9615384615381"/>
    <n v="3208.2948717948716"/>
    <n v="1818.1410256410256"/>
    <n v="690.28205128205127"/>
    <n v="0"/>
    <n v="0"/>
    <n v="0"/>
    <n v="0"/>
    <n v="0"/>
    <n v="0"/>
    <n v="0"/>
    <n v="105"/>
    <n v="179"/>
    <n v="335"/>
    <n v="619"/>
    <n v="0"/>
    <n v="0"/>
    <n v="0"/>
    <n v="0"/>
    <n v="0"/>
    <n v="0"/>
    <n v="0"/>
    <n v="3.2727665066913894E-2"/>
    <n v="9.8452208863660406E-2"/>
    <n v="0.48530886668400136"/>
    <n v="1.5884677021108178E-2"/>
  </r>
  <r>
    <x v="13"/>
    <n v="2011"/>
    <n v="302491.390625"/>
    <n v="146382.25"/>
    <n v="156109.140625"/>
    <n v="18145.9375"/>
    <n v="37363.984375"/>
    <n v="43119.5625"/>
    <n v="41215.484375"/>
    <n v="41826.328125"/>
    <n v="44626.03125"/>
    <n v="35383.921875"/>
    <n v="21000.953125"/>
    <n v="13766.5"/>
    <n v="5921.625"/>
    <n v="0"/>
    <n v="0"/>
    <n v="0"/>
    <n v="0"/>
    <n v="10"/>
    <n v="148"/>
    <n v="333"/>
    <n v="530"/>
    <n v="1268"/>
    <n v="2498"/>
    <n v="4787"/>
    <n v="0"/>
    <n v="0"/>
    <n v="0"/>
    <n v="0"/>
    <n v="2.3908386053192424E-4"/>
    <n v="3.3164499699936908E-3"/>
    <n v="9.411054014204015E-3"/>
    <n v="2.5236949811057681E-2"/>
    <n v="9.2107652635019799E-2"/>
    <n v="0.42184366622337621"/>
    <n v="1.5825243786638764E-2"/>
  </r>
  <r>
    <x v="11"/>
    <n v="2012"/>
    <n v="132509.11494252874"/>
    <n v="64659.620689655174"/>
    <n v="67849.49425287357"/>
    <n v="8158.4942528735628"/>
    <n v="17438.551724137931"/>
    <n v="18180.620689655174"/>
    <n v="16313.988505747126"/>
    <n v="17037.620689655174"/>
    <n v="19839.540229885057"/>
    <n v="16742.57471264368"/>
    <n v="9895.2183908045972"/>
    <n v="6252.4022988505749"/>
    <n v="2657.7356321839079"/>
    <n v="0"/>
    <n v="0"/>
    <n v="0"/>
    <n v="0"/>
    <n v="0"/>
    <n v="35"/>
    <n v="165"/>
    <n v="254"/>
    <n v="574"/>
    <n v="1053"/>
    <n v="2081"/>
    <n v="0"/>
    <n v="0"/>
    <n v="0"/>
    <n v="0"/>
    <n v="0"/>
    <n v="1.7641537855437881E-3"/>
    <n v="9.8551150484277109E-3"/>
    <n v="2.56689635305105E-2"/>
    <n v="9.1804713222871578E-2"/>
    <n v="0.39620193492861872"/>
    <n v="1.5704580027589513E-2"/>
  </r>
  <r>
    <x v="10"/>
    <n v="2017"/>
    <n v="39990.343283582093"/>
    <n v="19422.805970149253"/>
    <n v="20567.537313432837"/>
    <n v="2492.9104477611941"/>
    <n v="5405.3432835820895"/>
    <n v="5599.746268656716"/>
    <n v="5122.6567164179105"/>
    <n v="4934.8955223880594"/>
    <n v="5210.8656716417909"/>
    <n v="5174.1492537313434"/>
    <n v="3564.6417910447763"/>
    <n v="1811.9402985074628"/>
    <n v="673.19402985074623"/>
    <n v="0"/>
    <n v="0"/>
    <n v="0"/>
    <n v="0"/>
    <n v="0"/>
    <n v="0"/>
    <n v="54"/>
    <n v="136"/>
    <n v="212"/>
    <n v="219"/>
    <n v="621"/>
    <n v="0"/>
    <n v="0"/>
    <n v="0"/>
    <n v="0"/>
    <n v="0"/>
    <n v="0"/>
    <n v="1.0436498321160304E-2"/>
    <n v="3.8152501140974161E-2"/>
    <n v="0.11700164744645798"/>
    <n v="0.3253148279531749"/>
    <n v="1.5528748918115677E-2"/>
  </r>
  <r>
    <x v="12"/>
    <n v="2011"/>
    <n v="37610.177215189877"/>
    <n v="18488.797468354431"/>
    <n v="19121.379746835442"/>
    <n v="2545"/>
    <n v="5084.4810126582279"/>
    <n v="5228.9240506329115"/>
    <n v="4847.1139240506327"/>
    <n v="4832.0253164556962"/>
    <n v="5226.164556962025"/>
    <n v="4476.7974683544307"/>
    <n v="2971.506329113924"/>
    <n v="1744.0632911392406"/>
    <n v="654.36708860759495"/>
    <n v="0"/>
    <n v="0"/>
    <n v="0"/>
    <n v="0"/>
    <n v="0"/>
    <n v="0"/>
    <n v="11"/>
    <n v="33"/>
    <n v="187"/>
    <n v="343"/>
    <n v="574"/>
    <n v="0"/>
    <n v="0"/>
    <n v="0"/>
    <n v="0"/>
    <n v="0"/>
    <n v="0"/>
    <n v="2.457113612522514E-3"/>
    <n v="1.1105478617587296E-2"/>
    <n v="0.10722087951168884"/>
    <n v="0.52417061611374405"/>
    <n v="1.5261826518811901E-2"/>
  </r>
  <r>
    <x v="11"/>
    <n v="2016"/>
    <n v="132425.47727272726"/>
    <n v="64831.977272727272"/>
    <n v="67593.5"/>
    <n v="7945.602272727273"/>
    <n v="16857.5"/>
    <n v="17949.840909090908"/>
    <n v="16807.034090909092"/>
    <n v="16031.193181818182"/>
    <n v="18278.420454545456"/>
    <n v="17953.05681818182"/>
    <n v="11552.147727272728"/>
    <n v="6200.363636363636"/>
    <n v="2866.8636363636365"/>
    <n v="0"/>
    <n v="0"/>
    <n v="0"/>
    <n v="0"/>
    <n v="10"/>
    <n v="27"/>
    <n v="210"/>
    <n v="355"/>
    <n v="539"/>
    <n v="879"/>
    <n v="2020"/>
    <n v="0"/>
    <n v="0"/>
    <n v="0"/>
    <n v="0"/>
    <n v="6.2378388723688546E-4"/>
    <n v="1.4771517083296808E-3"/>
    <n v="1.1697172360493179E-2"/>
    <n v="3.0730216439485376E-2"/>
    <n v="8.693038531464431E-2"/>
    <n v="0.30660683991057697"/>
    <n v="1.5253862335265411E-2"/>
  </r>
  <r>
    <x v="13"/>
    <n v="2013"/>
    <n v="314365.08064516127"/>
    <n v="152316.85483870967"/>
    <n v="162048.22580645161"/>
    <n v="18838.790322580644"/>
    <n v="38031.354838709674"/>
    <n v="44438.354838709674"/>
    <n v="43825.096774193546"/>
    <n v="41531.870967741932"/>
    <n v="46013.370967741932"/>
    <n v="38205.645161290326"/>
    <n v="23037.080645161292"/>
    <n v="14036.548387096775"/>
    <n v="6476.6612903225805"/>
    <n v="0"/>
    <n v="0"/>
    <n v="0"/>
    <n v="0"/>
    <n v="0"/>
    <n v="135"/>
    <n v="350"/>
    <n v="636"/>
    <n v="1216"/>
    <n v="2430"/>
    <n v="4767"/>
    <n v="0"/>
    <n v="0"/>
    <n v="0"/>
    <n v="0"/>
    <n v="0"/>
    <n v="2.9339297938993192E-3"/>
    <n v="9.1609498680738782E-3"/>
    <n v="2.7607664781673865E-2"/>
    <n v="8.6630984089921925E-2"/>
    <n v="0.37519331196629091"/>
    <n v="1.5163897943807373E-2"/>
  </r>
  <r>
    <x v="14"/>
    <n v="2017"/>
    <n v="69010.318840579712"/>
    <n v="33474.391304347824"/>
    <n v="35535.927536231888"/>
    <n v="4138.869565217391"/>
    <n v="8762.36231884058"/>
    <n v="9424.536231884058"/>
    <n v="8906.072463768116"/>
    <n v="8553.101449275362"/>
    <n v="9241.826086956522"/>
    <n v="9093.6231884057979"/>
    <n v="6424.028985507246"/>
    <n v="3275.2608695652175"/>
    <n v="1190.6376811594203"/>
    <n v="0"/>
    <n v="0"/>
    <n v="0"/>
    <n v="0"/>
    <n v="0"/>
    <n v="10"/>
    <n v="94"/>
    <n v="227"/>
    <n v="338"/>
    <n v="375"/>
    <n v="1044"/>
    <n v="0"/>
    <n v="0"/>
    <n v="0"/>
    <n v="0"/>
    <n v="0"/>
    <n v="1.0820372408991258E-3"/>
    <n v="1.0336913906862588E-2"/>
    <n v="3.5336079664664823E-2"/>
    <n v="0.10319788666020628"/>
    <n v="0.31495727536090756"/>
    <n v="1.5128172388418282E-2"/>
  </r>
  <r>
    <x v="7"/>
    <n v="2011"/>
    <n v="95170.867346938772"/>
    <n v="46364"/>
    <n v="48806.867346938772"/>
    <n v="6347.0408163265311"/>
    <n v="12681.714285714286"/>
    <n v="13256.979591836734"/>
    <n v="12474.265306122448"/>
    <n v="13503.989795918367"/>
    <n v="13613.795918367347"/>
    <n v="11165.714285714286"/>
    <n v="6781.3367346938776"/>
    <n v="3912.1020408163267"/>
    <n v="1411.8877551020407"/>
    <n v="0"/>
    <n v="0"/>
    <n v="0"/>
    <n v="0"/>
    <n v="0"/>
    <n v="10"/>
    <n v="78"/>
    <n v="223"/>
    <n v="412"/>
    <n v="709"/>
    <n v="1432"/>
    <n v="0"/>
    <n v="0"/>
    <n v="0"/>
    <n v="0"/>
    <n v="0"/>
    <n v="7.345489869220299E-4"/>
    <n v="6.9856704196519957E-3"/>
    <n v="3.2884372023455732E-2"/>
    <n v="0.10531422639324335"/>
    <n v="0.50216456473819249"/>
    <n v="1.504662130250157E-2"/>
  </r>
  <r>
    <x v="8"/>
    <n v="2015"/>
    <n v="30935.831775700935"/>
    <n v="15399.355140186915"/>
    <n v="15536.476635514018"/>
    <n v="1958.0373831775701"/>
    <n v="4065.7850467289718"/>
    <n v="4400.7102803738317"/>
    <n v="3895.3177570093458"/>
    <n v="3633.3271028037384"/>
    <n v="4148.5607476635514"/>
    <n v="4027.9906542056074"/>
    <n v="2550.2803738317757"/>
    <n v="1521.3644859813085"/>
    <n v="738.93457943925239"/>
    <n v="0"/>
    <n v="0"/>
    <n v="0"/>
    <n v="0"/>
    <n v="0"/>
    <n v="0"/>
    <n v="11"/>
    <n v="13"/>
    <n v="85"/>
    <n v="353"/>
    <n v="462"/>
    <n v="0"/>
    <n v="0"/>
    <n v="0"/>
    <n v="0"/>
    <n v="0"/>
    <n v="0"/>
    <n v="2.7308901495376979E-3"/>
    <n v="5.0974787452360013E-3"/>
    <n v="5.5870897988770533E-2"/>
    <n v="0.477714820529684"/>
    <n v="1.493413861795323E-2"/>
  </r>
  <r>
    <x v="11"/>
    <n v="2017"/>
    <n v="143112.06329113923"/>
    <n v="70002.620253164554"/>
    <n v="73109.443037974677"/>
    <n v="8584.0506329113923"/>
    <n v="18072.088607594938"/>
    <n v="19237.164556962027"/>
    <n v="18340.189873417723"/>
    <n v="17220.215189873419"/>
    <n v="19392.822784810127"/>
    <n v="19551.848101265823"/>
    <n v="12850.26582278481"/>
    <n v="6737.658227848101"/>
    <n v="3125.7594936708861"/>
    <n v="0"/>
    <n v="0"/>
    <n v="0"/>
    <n v="0"/>
    <n v="0"/>
    <n v="34"/>
    <n v="207"/>
    <n v="381"/>
    <n v="544"/>
    <n v="963"/>
    <n v="2129"/>
    <n v="0"/>
    <n v="0"/>
    <n v="0"/>
    <n v="0"/>
    <n v="0"/>
    <n v="1.7532259422610348E-3"/>
    <n v="1.0587234461308976E-2"/>
    <n v="2.9649192106551508E-2"/>
    <n v="8.0740218871823782E-2"/>
    <n v="0.30808512361552637"/>
    <n v="1.4876453815559075E-2"/>
  </r>
  <r>
    <x v="15"/>
    <n v="2013"/>
    <n v="119082.27380952382"/>
    <n v="58446.071428571428"/>
    <n v="60636.202380952382"/>
    <n v="7049.1190476190477"/>
    <n v="15609.476190476191"/>
    <n v="17041.107142857141"/>
    <n v="14129.190476190477"/>
    <n v="15067.273809523809"/>
    <n v="17774.833333333332"/>
    <n v="15537.035714285714"/>
    <n v="9183.6666666666661"/>
    <n v="5339.2142857142853"/>
    <n v="2348.2976190476193"/>
    <n v="0"/>
    <n v="0"/>
    <n v="0"/>
    <n v="0"/>
    <n v="0"/>
    <n v="20"/>
    <n v="161"/>
    <n v="267"/>
    <n v="472"/>
    <n v="847"/>
    <n v="1767"/>
    <n v="0"/>
    <n v="0"/>
    <n v="0"/>
    <n v="0"/>
    <n v="0"/>
    <n v="1.1251863589907078E-3"/>
    <n v="1.0362336996623277E-2"/>
    <n v="2.9073354869151757E-2"/>
    <n v="8.840252043505599E-2"/>
    <n v="0.360686819732633"/>
    <n v="1.4838480518321116E-2"/>
  </r>
  <r>
    <x v="6"/>
    <n v="2010"/>
    <n v="27135.970297029704"/>
    <n v="13438.524752475247"/>
    <n v="13697.445544554455"/>
    <n v="1918.920792079208"/>
    <n v="3811.90099009901"/>
    <n v="3985.8613861386139"/>
    <n v="3489.2574257425745"/>
    <n v="3457.6831683168316"/>
    <n v="3940.8514851485147"/>
    <n v="2996.3267326732675"/>
    <n v="1756.3069306930693"/>
    <n v="1230.8613861386139"/>
    <n v="559.30693069306926"/>
    <n v="0"/>
    <n v="0"/>
    <n v="0"/>
    <n v="0"/>
    <n v="0"/>
    <n v="0"/>
    <n v="0"/>
    <n v="0"/>
    <n v="99"/>
    <n v="303"/>
    <n v="402"/>
    <n v="0"/>
    <n v="0"/>
    <n v="0"/>
    <n v="0"/>
    <n v="0"/>
    <n v="0"/>
    <n v="0"/>
    <n v="0"/>
    <n v="8.0431477593571277E-2"/>
    <n v="0.54174190122145516"/>
    <n v="1.4814285083588952E-2"/>
  </r>
  <r>
    <x v="16"/>
    <n v="2015"/>
    <n v="188319.19402985074"/>
    <n v="91992.179104477618"/>
    <n v="96327.014925373136"/>
    <n v="10620.76119402985"/>
    <n v="22462.447761194031"/>
    <n v="25747.194029850747"/>
    <n v="23761.641791044774"/>
    <n v="22603.716417910447"/>
    <n v="27134.641791044774"/>
    <n v="25578.313432835821"/>
    <n v="16221.447761194029"/>
    <n v="9626.4776119402977"/>
    <n v="4678.1343283582091"/>
    <n v="0"/>
    <n v="0"/>
    <n v="0"/>
    <n v="0"/>
    <n v="0"/>
    <n v="33"/>
    <n v="193"/>
    <n v="355"/>
    <n v="697"/>
    <n v="1508"/>
    <n v="2786"/>
    <n v="0"/>
    <n v="0"/>
    <n v="0"/>
    <n v="0"/>
    <n v="0"/>
    <n v="1.2161575691369902E-3"/>
    <n v="7.5454544924075722E-3"/>
    <n v="2.188460643132319E-2"/>
    <n v="7.2404469017355741E-2"/>
    <n v="0.32235072662593517"/>
    <n v="1.4794031029882101E-2"/>
  </r>
  <r>
    <x v="13"/>
    <n v="2014"/>
    <n v="311809.84126984124"/>
    <n v="151165.06349206349"/>
    <n v="160644.77777777778"/>
    <n v="18617.158730158731"/>
    <n v="37327.285714285717"/>
    <n v="43664.650793650791"/>
    <n v="43915.682539682537"/>
    <n v="40635.888888888891"/>
    <n v="45202.317460317463"/>
    <n v="38459.492063492064"/>
    <n v="23575.777777777777"/>
    <n v="13739.222222222223"/>
    <n v="6556.5714285714284"/>
    <n v="0"/>
    <n v="0"/>
    <n v="0"/>
    <n v="0"/>
    <n v="22"/>
    <n v="155"/>
    <n v="394"/>
    <n v="615"/>
    <n v="1171"/>
    <n v="2244"/>
    <n v="4601"/>
    <n v="0"/>
    <n v="0"/>
    <n v="0"/>
    <n v="0"/>
    <n v="5.4139334961159124E-4"/>
    <n v="3.4290277292988911E-3"/>
    <n v="1.0244545074842713E-2"/>
    <n v="2.6086095898803858E-2"/>
    <n v="8.5230443256532396E-2"/>
    <n v="0.34225204810876764"/>
    <n v="1.4755788275515909E-2"/>
  </r>
  <r>
    <x v="17"/>
    <n v="2010"/>
    <n v="68229.105263157893"/>
    <n v="33551.105263157893"/>
    <n v="34678"/>
    <n v="4615.3157894736842"/>
    <n v="9492.621052631579"/>
    <n v="9830.378947368421"/>
    <n v="8731.136842105263"/>
    <n v="9228.4947368421053"/>
    <n v="9974.8315789473691"/>
    <n v="7686.2526315789473"/>
    <n v="4573.2631578947367"/>
    <n v="2969.242105263158"/>
    <n v="1147.421052631579"/>
    <n v="0"/>
    <n v="0"/>
    <n v="0"/>
    <n v="0"/>
    <n v="0"/>
    <n v="10"/>
    <n v="43"/>
    <n v="91"/>
    <n v="311"/>
    <n v="549"/>
    <n v="1004"/>
    <n v="0"/>
    <n v="0"/>
    <n v="0"/>
    <n v="0"/>
    <n v="0"/>
    <n v="1.0025231925825946E-3"/>
    <n v="5.5944036790222876E-3"/>
    <n v="1.9898264512268105E-2"/>
    <n v="0.10474053276044214"/>
    <n v="0.47846429062887025"/>
    <n v="1.471512774684056E-2"/>
  </r>
  <r>
    <x v="17"/>
    <n v="2009"/>
    <n v="66687.09375"/>
    <n v="32815.895833333336"/>
    <n v="33871.197916666664"/>
    <n v="4640.979166666667"/>
    <n v="9171.9479166666661"/>
    <n v="9549.59375"/>
    <n v="8685.28125"/>
    <n v="9238.1875"/>
    <n v="9725.1979166666661"/>
    <n v="7239.53125"/>
    <n v="4342.239583333333"/>
    <n v="2926.8125"/>
    <n v="1142.15625"/>
    <n v="0"/>
    <n v="0"/>
    <n v="0"/>
    <n v="0"/>
    <n v="0"/>
    <n v="0"/>
    <n v="45"/>
    <n v="98"/>
    <n v="296"/>
    <n v="537"/>
    <n v="976"/>
    <n v="0"/>
    <n v="0"/>
    <n v="0"/>
    <n v="0"/>
    <n v="0"/>
    <n v="0"/>
    <n v="6.2158720566335007E-3"/>
    <n v="2.2568998812536736E-2"/>
    <n v="0.10113391274637511"/>
    <n v="0.47016334236230811"/>
    <n v="1.4635515586552308E-2"/>
  </r>
  <r>
    <x v="8"/>
    <n v="2010"/>
    <n v="29661.079207920793"/>
    <n v="14641.772277227723"/>
    <n v="15019.30693069307"/>
    <n v="1945.8316831683169"/>
    <n v="3916.1485148514853"/>
    <n v="4291.9009900990095"/>
    <n v="3630.3267326732675"/>
    <n v="3727.1683168316831"/>
    <n v="4328.0099009900987"/>
    <n v="3445.90099009901"/>
    <n v="2147.2673267326732"/>
    <n v="1545.3366336633662"/>
    <n v="693.01980198019805"/>
    <n v="0"/>
    <n v="0"/>
    <n v="0"/>
    <n v="0"/>
    <n v="0"/>
    <n v="0"/>
    <n v="0"/>
    <n v="10"/>
    <n v="105"/>
    <n v="319"/>
    <n v="434"/>
    <n v="0"/>
    <n v="0"/>
    <n v="0"/>
    <n v="0"/>
    <n v="0"/>
    <n v="0"/>
    <n v="0"/>
    <n v="4.6570819923088987E-3"/>
    <n v="6.7946360496927843E-2"/>
    <n v="0.46030430745053214"/>
    <n v="1.4631969287351594E-2"/>
  </r>
  <r>
    <x v="12"/>
    <n v="2012"/>
    <n v="37355.92682926829"/>
    <n v="18349.573170731706"/>
    <n v="19006.353658536584"/>
    <n v="2486.1463414634145"/>
    <n v="5007.5975609756097"/>
    <n v="5098.4756097560976"/>
    <n v="4769.7682926829266"/>
    <n v="4725.9878048780483"/>
    <n v="5196.9878048780483"/>
    <n v="4603.0975609756097"/>
    <n v="3062.0487804878048"/>
    <n v="1761.6585365853659"/>
    <n v="651.63414634146341"/>
    <n v="0"/>
    <n v="0"/>
    <n v="0"/>
    <n v="0"/>
    <n v="0"/>
    <n v="0"/>
    <n v="10"/>
    <n v="35"/>
    <n v="148"/>
    <n v="353"/>
    <n v="546"/>
    <n v="0"/>
    <n v="0"/>
    <n v="0"/>
    <n v="0"/>
    <n v="0"/>
    <n v="0"/>
    <n v="2.1724501528663097E-3"/>
    <n v="1.1430255527942395E-2"/>
    <n v="8.4011740599213597E-2"/>
    <n v="0.54171501291312651"/>
    <n v="1.4616154552808742E-2"/>
  </r>
  <r>
    <x v="13"/>
    <n v="2010"/>
    <n v="310157.29032258067"/>
    <n v="150013.77419354839"/>
    <n v="160143.51612903227"/>
    <n v="18715.677419354837"/>
    <n v="38846.225806451614"/>
    <n v="44403.741935483871"/>
    <n v="42042.145161290326"/>
    <n v="43977.161290322583"/>
    <n v="45764.322580645159"/>
    <n v="35359.225806451614"/>
    <n v="21074.258064516129"/>
    <n v="14247.612903225807"/>
    <n v="5915.1129032258068"/>
    <n v="0"/>
    <n v="0"/>
    <n v="0"/>
    <n v="0"/>
    <n v="0"/>
    <n v="131"/>
    <n v="326"/>
    <n v="523"/>
    <n v="1269"/>
    <n v="2273"/>
    <n v="4522"/>
    <n v="0"/>
    <n v="0"/>
    <n v="0"/>
    <n v="0"/>
    <n v="0"/>
    <n v="2.8624918410876483E-3"/>
    <n v="9.2196588744462363E-3"/>
    <n v="2.4817006529905004E-2"/>
    <n v="8.9067551780037849E-2"/>
    <n v="0.38426992640502594"/>
    <n v="1.4579699207769293E-2"/>
  </r>
  <r>
    <x v="15"/>
    <n v="2017"/>
    <n v="114368.61627906977"/>
    <n v="56217.08139534884"/>
    <n v="58151.534883720931"/>
    <n v="6652.0465116279074"/>
    <n v="14369.39534883721"/>
    <n v="16112.255813953489"/>
    <n v="14119.872093023256"/>
    <n v="13647.627906976744"/>
    <n v="15742.406976744185"/>
    <n v="15760"/>
    <n v="10365.965116279071"/>
    <n v="5243"/>
    <n v="2356.046511627907"/>
    <n v="0"/>
    <n v="0"/>
    <n v="0"/>
    <n v="0"/>
    <n v="0"/>
    <n v="10"/>
    <n v="162"/>
    <n v="270"/>
    <n v="441"/>
    <n v="784"/>
    <n v="1667"/>
    <n v="0"/>
    <n v="0"/>
    <n v="0"/>
    <n v="0"/>
    <n v="0"/>
    <n v="6.352268757104754E-4"/>
    <n v="1.0279187817258882E-2"/>
    <n v="2.6046778758302268E-2"/>
    <n v="8.4112149532710276E-2"/>
    <n v="0.33276083308656601"/>
    <n v="1.4575676914131488E-2"/>
  </r>
  <r>
    <x v="13"/>
    <n v="2015"/>
    <n v="326686.18333333335"/>
    <n v="158446.66666666666"/>
    <n v="168239.51666666666"/>
    <n v="19573.349999999999"/>
    <n v="38701.883333333331"/>
    <n v="45335.51666666667"/>
    <n v="46611.35"/>
    <n v="42098.833333333336"/>
    <n v="46805.633333333331"/>
    <n v="40878.199999999997"/>
    <n v="25504.5"/>
    <n v="14281.833333333334"/>
    <n v="6922.4333333333334"/>
    <n v="0"/>
    <n v="0"/>
    <n v="0"/>
    <n v="0"/>
    <n v="0"/>
    <n v="126"/>
    <n v="329"/>
    <n v="620"/>
    <n v="1214"/>
    <n v="2464"/>
    <n v="4753"/>
    <n v="0"/>
    <n v="0"/>
    <n v="0"/>
    <n v="0"/>
    <n v="0"/>
    <n v="2.6919836572378399E-3"/>
    <n v="8.0482995826626422E-3"/>
    <n v="2.4309435589797878E-2"/>
    <n v="8.5003092506797676E-2"/>
    <n v="0.35594420073866123"/>
    <n v="1.454913076366713E-2"/>
  </r>
  <r>
    <x v="15"/>
    <n v="2014"/>
    <n v="118721.18604651163"/>
    <n v="58301.453488372092"/>
    <n v="60419.732558139534"/>
    <n v="7000"/>
    <n v="15362.302325581395"/>
    <n v="17005.406976744187"/>
    <n v="14253.941860465116"/>
    <n v="14719.023255813954"/>
    <n v="17412.046511627908"/>
    <n v="15787.302325581395"/>
    <n v="9494.0116279069771"/>
    <n v="5342.5581395348836"/>
    <n v="2396.6976744186045"/>
    <n v="0"/>
    <n v="0"/>
    <n v="0"/>
    <n v="0"/>
    <n v="11"/>
    <n v="42"/>
    <n v="120"/>
    <n v="267"/>
    <n v="457"/>
    <n v="829"/>
    <n v="1726"/>
    <n v="0"/>
    <n v="0"/>
    <n v="0"/>
    <n v="0"/>
    <n v="7.4733219785185444E-4"/>
    <n v="2.4121231224573203E-3"/>
    <n v="7.6010452910345964E-3"/>
    <n v="2.8122990624445027E-2"/>
    <n v="8.5539546424063029E-2"/>
    <n v="0.34589260416464518"/>
    <n v="1.4538264462113794E-2"/>
  </r>
  <r>
    <x v="18"/>
    <n v="2009"/>
    <n v="46246.782051282054"/>
    <n v="22821.782051282051"/>
    <n v="23425"/>
    <n v="3333.0128205128203"/>
    <n v="6249.666666666667"/>
    <n v="6901.7820512820517"/>
    <n v="6146.0897435897432"/>
    <n v="5947.2051282051279"/>
    <n v="6459.5512820512822"/>
    <n v="5056.5641025641025"/>
    <n v="3256.6410256410259"/>
    <n v="2125.397435897436"/>
    <n v="785.79487179487182"/>
    <n v="0"/>
    <n v="0"/>
    <n v="0"/>
    <n v="0"/>
    <n v="0"/>
    <n v="14"/>
    <n v="22"/>
    <n v="73"/>
    <n v="234"/>
    <n v="326"/>
    <n v="669"/>
    <n v="0"/>
    <n v="0"/>
    <n v="0"/>
    <n v="0"/>
    <n v="0"/>
    <n v="2.1673332076332999E-3"/>
    <n v="4.3507804022189997E-3"/>
    <n v="2.2415734318040451E-2"/>
    <n v="0.11009705575427822"/>
    <n v="0.41486654049468119"/>
    <n v="1.4465871360696197E-2"/>
  </r>
  <r>
    <x v="6"/>
    <n v="2017"/>
    <n v="27942.17924528302"/>
    <n v="13903.735849056604"/>
    <n v="14038.443396226416"/>
    <n v="1871.9433962264152"/>
    <n v="3837.8018867924529"/>
    <n v="4005.6132075471696"/>
    <n v="3698"/>
    <n v="3356.433962264151"/>
    <n v="3467.2830188679245"/>
    <n v="3542.2735849056603"/>
    <n v="2314.1037735849059"/>
    <n v="1252.5188679245282"/>
    <n v="596.20754716981128"/>
    <n v="0"/>
    <n v="0"/>
    <n v="0"/>
    <n v="0"/>
    <n v="0"/>
    <n v="0"/>
    <n v="0"/>
    <n v="34"/>
    <n v="90"/>
    <n v="280"/>
    <n v="404"/>
    <n v="0"/>
    <n v="0"/>
    <n v="0"/>
    <n v="0"/>
    <n v="0"/>
    <n v="0"/>
    <n v="0"/>
    <n v="1.469251309647567E-2"/>
    <n v="7.1855204983165999E-2"/>
    <n v="0.46963511503528599"/>
    <n v="1.4458428473083399E-2"/>
  </r>
  <r>
    <x v="11"/>
    <n v="2009"/>
    <n v="131595.22988505746"/>
    <n v="64157.183908045976"/>
    <n v="67438.045977011498"/>
    <n v="8474.4367816091963"/>
    <n v="17477.597701149425"/>
    <n v="17823.80459770115"/>
    <n v="16814.045977011494"/>
    <n v="18223.436781609194"/>
    <n v="19975.137931034482"/>
    <n v="14901.931034482759"/>
    <n v="9120.8505747126437"/>
    <n v="6342.5862068965516"/>
    <n v="2438.9310344827586"/>
    <n v="0"/>
    <n v="0"/>
    <n v="0"/>
    <n v="20"/>
    <n v="26"/>
    <n v="73"/>
    <n v="141"/>
    <n v="245"/>
    <n v="570"/>
    <n v="825"/>
    <n v="1900"/>
    <n v="0"/>
    <n v="0"/>
    <n v="0"/>
    <n v="1.189481700439288E-3"/>
    <n v="1.4267341726802482E-3"/>
    <n v="3.6545429749740626E-3"/>
    <n v="9.4618609946408236E-3"/>
    <n v="2.6861529853285514E-2"/>
    <n v="8.9868703618125975E-2"/>
    <n v="0.33826294730591411"/>
    <n v="1.4438213312591687E-2"/>
  </r>
  <r>
    <x v="12"/>
    <n v="2014"/>
    <n v="36917.262499999997"/>
    <n v="18185.775000000001"/>
    <n v="18731.487499999999"/>
    <n v="2453.9625000000001"/>
    <n v="5032.3999999999996"/>
    <n v="5080.8125"/>
    <n v="4793.5124999999998"/>
    <n v="4606.8874999999998"/>
    <n v="4968.4375"/>
    <n v="4538.8249999999998"/>
    <n v="3109.0625"/>
    <n v="1703.7249999999999"/>
    <n v="640.8125"/>
    <n v="0"/>
    <n v="0"/>
    <n v="0"/>
    <n v="0"/>
    <n v="0"/>
    <n v="10"/>
    <n v="33"/>
    <n v="55"/>
    <n v="170"/>
    <n v="260"/>
    <n v="528"/>
    <n v="0"/>
    <n v="0"/>
    <n v="0"/>
    <n v="0"/>
    <n v="0"/>
    <n v="2.0127052015850052E-3"/>
    <n v="7.270604176190975E-3"/>
    <n v="1.7690220122625389E-2"/>
    <n v="9.9781361428634321E-2"/>
    <n v="0.4057349068565298"/>
    <n v="1.4302252232272099E-2"/>
  </r>
  <r>
    <x v="16"/>
    <n v="2013"/>
    <n v="191914.87878787878"/>
    <n v="93613.34848484848"/>
    <n v="98301.530303030304"/>
    <n v="10903.969696969696"/>
    <n v="23162.31818181818"/>
    <n v="26549.439393939392"/>
    <n v="23426.954545454544"/>
    <n v="23900.939393939392"/>
    <n v="28671.015151515152"/>
    <n v="25176.439393939392"/>
    <n v="15416.878787878788"/>
    <n v="10049.848484848484"/>
    <n v="4687.318181818182"/>
    <n v="0"/>
    <n v="0"/>
    <n v="0"/>
    <n v="0"/>
    <n v="0"/>
    <n v="24"/>
    <n v="181"/>
    <n v="302"/>
    <n v="708"/>
    <n v="1526"/>
    <n v="2741"/>
    <n v="0"/>
    <n v="0"/>
    <n v="0"/>
    <n v="0"/>
    <n v="0"/>
    <n v="8.370823241928946E-4"/>
    <n v="7.18926124412856E-3"/>
    <n v="1.9588919661056262E-2"/>
    <n v="7.0448823289963672E-2"/>
    <n v="0.32555929442111692"/>
    <n v="1.4282373609133215E-2"/>
  </r>
  <r>
    <x v="15"/>
    <n v="2015"/>
    <n v="124474.87341772152"/>
    <n v="61072.886075949369"/>
    <n v="63401.987341772154"/>
    <n v="7247.4810126582279"/>
    <n v="15936.379746835442"/>
    <n v="17790.962025316454"/>
    <n v="14973.379746835442"/>
    <n v="15192.025316455696"/>
    <n v="17914.924050632912"/>
    <n v="16879.291139240508"/>
    <n v="10395.215189873417"/>
    <n v="5650.3670886075952"/>
    <n v="2543.6962025316457"/>
    <n v="0"/>
    <n v="0"/>
    <n v="0"/>
    <n v="0"/>
    <n v="0"/>
    <n v="34"/>
    <n v="135"/>
    <n v="269"/>
    <n v="438"/>
    <n v="900"/>
    <n v="1776"/>
    <n v="0"/>
    <n v="0"/>
    <n v="0"/>
    <n v="0"/>
    <n v="0"/>
    <n v="1.8978590087184223E-3"/>
    <n v="7.9979661993124663E-3"/>
    <n v="2.58772901846273E-2"/>
    <n v="7.7517087497395706E-2"/>
    <n v="0.35381583661769972"/>
    <n v="1.4267939795688521E-2"/>
  </r>
  <r>
    <x v="6"/>
    <n v="2016"/>
    <n v="27287.224299065419"/>
    <n v="13599.598130841121"/>
    <n v="13687.626168224298"/>
    <n v="1856.6168224299065"/>
    <n v="3785.6168224299067"/>
    <n v="3937.3831775700933"/>
    <n v="3625.467289719626"/>
    <n v="3276.5420560747662"/>
    <n v="3497.9719626168226"/>
    <n v="3424.2149532710282"/>
    <n v="2141.6542056074768"/>
    <n v="1200.9158878504672"/>
    <n v="566.15887850467288"/>
    <n v="0"/>
    <n v="0"/>
    <n v="0"/>
    <n v="0"/>
    <n v="0"/>
    <n v="0"/>
    <n v="0"/>
    <n v="34"/>
    <n v="78"/>
    <n v="272"/>
    <n v="384"/>
    <n v="0"/>
    <n v="0"/>
    <n v="0"/>
    <n v="0"/>
    <n v="0"/>
    <n v="0"/>
    <n v="0"/>
    <n v="1.5875578751685524E-2"/>
    <n v="6.4950427244003794E-2"/>
    <n v="0.48043051222370792"/>
    <n v="1.4072519644775738E-2"/>
  </r>
  <r>
    <x v="15"/>
    <n v="2011"/>
    <n v="114006.29545454546"/>
    <n v="55929.443181818184"/>
    <n v="58076.852272727272"/>
    <n v="6973.011363636364"/>
    <n v="15312.693181818182"/>
    <n v="16299.443181818182"/>
    <n v="13543.920454545454"/>
    <n v="15128.09090909091"/>
    <n v="17370.738636363636"/>
    <n v="14036.920454545454"/>
    <n v="8108.409090909091"/>
    <n v="5184.556818181818"/>
    <n v="2119.25"/>
    <n v="0"/>
    <n v="0"/>
    <n v="0"/>
    <n v="0"/>
    <n v="0"/>
    <n v="12"/>
    <n v="130"/>
    <n v="216"/>
    <n v="439"/>
    <n v="805"/>
    <n v="1602"/>
    <n v="0"/>
    <n v="0"/>
    <n v="0"/>
    <n v="0"/>
    <n v="0"/>
    <n v="6.9081691062229124E-4"/>
    <n v="9.2612906385676087E-3"/>
    <n v="2.6639011127617233E-2"/>
    <n v="8.4674547004762832E-2"/>
    <n v="0.37985136251032203"/>
    <n v="1.4051855589314545E-2"/>
  </r>
  <r>
    <x v="16"/>
    <n v="2017"/>
    <n v="186349.33333333334"/>
    <n v="91146.724637681153"/>
    <n v="95202.608695652176"/>
    <n v="10374.884057971014"/>
    <n v="21884.565217391304"/>
    <n v="24692.44927536232"/>
    <n v="23995.072463768116"/>
    <n v="21866.130434782608"/>
    <n v="25765.101449275364"/>
    <n v="25982.666666666668"/>
    <n v="17439.55072463768"/>
    <n v="9615.289855072464"/>
    <n v="4733.623188405797"/>
    <n v="0"/>
    <n v="0"/>
    <n v="0"/>
    <n v="0"/>
    <n v="0"/>
    <n v="25"/>
    <n v="194"/>
    <n v="360"/>
    <n v="611"/>
    <n v="1422"/>
    <n v="2612"/>
    <n v="0"/>
    <n v="0"/>
    <n v="0"/>
    <n v="0"/>
    <n v="0"/>
    <n v="9.7030473756209946E-4"/>
    <n v="7.4665161389644375E-3"/>
    <n v="2.064273361649225E-2"/>
    <n v="6.3544626236896246E-2"/>
    <n v="0.30040413936684834"/>
    <n v="1.4016685508221117E-2"/>
  </r>
  <r>
    <x v="13"/>
    <n v="2009"/>
    <n v="313288.6451612903"/>
    <n v="152017.72580645161"/>
    <n v="161270.9193548387"/>
    <n v="19659.935483870966"/>
    <n v="39660.451612903227"/>
    <n v="43502.43548387097"/>
    <n v="42051.532258064515"/>
    <n v="45741.56451612903"/>
    <n v="46488.338709677417"/>
    <n v="34887.032258064515"/>
    <n v="21049.241935483871"/>
    <n v="14379.774193548386"/>
    <n v="5900.9677419354839"/>
    <n v="0"/>
    <n v="0"/>
    <n v="0"/>
    <n v="10"/>
    <n v="25"/>
    <n v="190"/>
    <n v="286"/>
    <n v="534"/>
    <n v="1254"/>
    <n v="2090"/>
    <n v="4389"/>
    <n v="0"/>
    <n v="0"/>
    <n v="0"/>
    <n v="2.3780346310882001E-4"/>
    <n v="5.4654886129189338E-4"/>
    <n v="4.0870464566729707E-3"/>
    <n v="8.197888484306028E-3"/>
    <n v="2.5369084627214374E-2"/>
    <n v="8.720582000255736E-2"/>
    <n v="0.35417919422730004"/>
    <n v="1.4009444861113343E-2"/>
  </r>
  <r>
    <x v="17"/>
    <n v="2013"/>
    <n v="67693.020618556708"/>
    <n v="33322.721649484534"/>
    <n v="34370.298969072166"/>
    <n v="4456.5979381443303"/>
    <n v="9331.3711340206191"/>
    <n v="9695.7938144329892"/>
    <n v="8671.8247422680415"/>
    <n v="8687.432989690722"/>
    <n v="9653.0206185567004"/>
    <n v="8262.2989690721643"/>
    <n v="4902.6082474226805"/>
    <n v="2851.3298969072166"/>
    <n v="1215.7113402061855"/>
    <n v="0"/>
    <n v="0"/>
    <n v="0"/>
    <n v="0"/>
    <n v="0"/>
    <n v="0"/>
    <n v="55"/>
    <n v="95"/>
    <n v="265"/>
    <n v="532"/>
    <n v="947"/>
    <n v="0"/>
    <n v="0"/>
    <n v="0"/>
    <n v="0"/>
    <n v="0"/>
    <n v="0"/>
    <n v="6.6567428999941359E-3"/>
    <n v="1.9377440579704048E-2"/>
    <n v="9.2939087927861472E-2"/>
    <n v="0.43760388046538451"/>
    <n v="1.3989625390426124E-2"/>
  </r>
  <r>
    <x v="11"/>
    <n v="2010"/>
    <n v="131103.92045454544"/>
    <n v="63949.806818181816"/>
    <n v="67154.113636363632"/>
    <n v="8255.943181818182"/>
    <n v="17518.170454545456"/>
    <n v="18289.034090909092"/>
    <n v="16113.579545454546"/>
    <n v="17583.795454545456"/>
    <n v="19825.44318181818"/>
    <n v="15499.25"/>
    <n v="9279.0909090909099"/>
    <n v="6254.056818181818"/>
    <n v="2467.8295454545455"/>
    <n v="0"/>
    <n v="0"/>
    <n v="0"/>
    <n v="0"/>
    <n v="0"/>
    <n v="15"/>
    <n v="145"/>
    <n v="244"/>
    <n v="532"/>
    <n v="893"/>
    <n v="1829"/>
    <n v="0"/>
    <n v="0"/>
    <n v="0"/>
    <n v="0"/>
    <n v="0"/>
    <n v="7.5660351511114916E-4"/>
    <n v="9.3552913850670199E-3"/>
    <n v="2.6295679435681393E-2"/>
    <n v="8.5064785221229136E-2"/>
    <n v="0.36185643438980702"/>
    <n v="1.3950765115633028E-2"/>
  </r>
  <r>
    <x v="8"/>
    <n v="2017"/>
    <n v="29610.252427184467"/>
    <n v="14691.621359223302"/>
    <n v="14918.631067961165"/>
    <n v="1858.3009708737864"/>
    <n v="3883.6407766990292"/>
    <n v="4226.7961165048546"/>
    <n v="3747.2718446601943"/>
    <n v="3510.7961165048546"/>
    <n v="3803.2718446601943"/>
    <n v="3862.0970873786409"/>
    <n v="2596.980582524272"/>
    <n v="1432.3495145631068"/>
    <n v="688.747572815534"/>
    <n v="0"/>
    <n v="0"/>
    <n v="0"/>
    <n v="0"/>
    <n v="0"/>
    <n v="0"/>
    <n v="0"/>
    <n v="25"/>
    <n v="61"/>
    <n v="327"/>
    <n v="413"/>
    <n v="0"/>
    <n v="0"/>
    <n v="0"/>
    <n v="0"/>
    <n v="0"/>
    <n v="0"/>
    <n v="0"/>
    <n v="9.6265640830090204E-3"/>
    <n v="4.2587370875471084E-2"/>
    <n v="0.47477481287266882"/>
    <n v="1.3947871637218282E-2"/>
  </r>
  <r>
    <x v="13"/>
    <n v="2016"/>
    <n v="313989.58730158728"/>
    <n v="152300.20634920636"/>
    <n v="161689.38095238095"/>
    <n v="18674.682539682541"/>
    <n v="36994.841269841272"/>
    <n v="42995.920634920636"/>
    <n v="45116.539682539682"/>
    <n v="39920.238095238092"/>
    <n v="44299.396825396827"/>
    <n v="39831.063492063491"/>
    <n v="25510.746031746032"/>
    <n v="13858.650793650793"/>
    <n v="6788.2380952380954"/>
    <n v="0"/>
    <n v="0"/>
    <n v="0"/>
    <n v="0"/>
    <n v="13"/>
    <n v="80"/>
    <n v="376"/>
    <n v="695"/>
    <n v="1127"/>
    <n v="2081"/>
    <n v="4372"/>
    <n v="0"/>
    <n v="0"/>
    <n v="0"/>
    <n v="0"/>
    <n v="3.2564936033161368E-4"/>
    <n v="1.8058936629614792E-3"/>
    <n v="9.4398684603266888E-3"/>
    <n v="2.724342122865123E-2"/>
    <n v="8.1321047537782257E-2"/>
    <n v="0.30655966552790892"/>
    <n v="1.3924028620097806E-2"/>
  </r>
  <r>
    <x v="13"/>
    <n v="2017"/>
    <n v="315869.85714285716"/>
    <n v="153215.20634920636"/>
    <n v="162654.6507936508"/>
    <n v="18822.031746031746"/>
    <n v="36803.063492063491"/>
    <n v="42587.317460317463"/>
    <n v="46052.285714285717"/>
    <n v="39694.190476190473"/>
    <n v="43721.746031746028"/>
    <n v="40387.730158730155"/>
    <n v="26622.873015873014"/>
    <n v="14223.555555555555"/>
    <n v="6955.063492063492"/>
    <n v="0"/>
    <n v="0"/>
    <n v="0"/>
    <n v="0"/>
    <n v="0"/>
    <n v="104"/>
    <n v="333"/>
    <n v="655"/>
    <n v="1134"/>
    <n v="2166"/>
    <n v="4392"/>
    <n v="0"/>
    <n v="0"/>
    <n v="0"/>
    <n v="0"/>
    <n v="0"/>
    <n v="2.3786790199203478E-3"/>
    <n v="8.2450783614542687E-3"/>
    <n v="2.4602904412663416E-2"/>
    <n v="7.9726900603068473E-2"/>
    <n v="0.31142778243097985"/>
    <n v="1.3904460652646727E-2"/>
  </r>
  <r>
    <x v="12"/>
    <n v="2017"/>
    <n v="40309.769230769234"/>
    <n v="19850.641025641027"/>
    <n v="20459.128205128207"/>
    <n v="2586.1282051282051"/>
    <n v="5389.166666666667"/>
    <n v="5524.4102564102568"/>
    <n v="5271.5128205128203"/>
    <n v="4991.8076923076924"/>
    <n v="5146.1153846153848"/>
    <n v="5050.1923076923076"/>
    <n v="3709.9230769230771"/>
    <n v="1902.8076923076924"/>
    <n v="737.70512820512818"/>
    <n v="0"/>
    <n v="0"/>
    <n v="0"/>
    <n v="0"/>
    <n v="0"/>
    <n v="0"/>
    <n v="11"/>
    <n v="89"/>
    <n v="220"/>
    <n v="240"/>
    <n v="560"/>
    <n v="0"/>
    <n v="0"/>
    <n v="0"/>
    <n v="0"/>
    <n v="0"/>
    <n v="0"/>
    <n v="2.1781348768135258E-3"/>
    <n v="2.3989715731199068E-2"/>
    <n v="0.1156186202575142"/>
    <n v="0.32533324064580038"/>
    <n v="1.3892413940503065E-2"/>
  </r>
  <r>
    <x v="16"/>
    <n v="2011"/>
    <n v="189968.62121212122"/>
    <n v="92533.106060606064"/>
    <n v="97435.515151515152"/>
    <n v="10933.454545454546"/>
    <n v="23257.560606060608"/>
    <n v="26605.71212121212"/>
    <n v="22514.196969696968"/>
    <n v="24810.60606060606"/>
    <n v="28981.409090909092"/>
    <n v="23659.515151515152"/>
    <n v="14398.151515151516"/>
    <n v="10292.863636363636"/>
    <n v="4447"/>
    <n v="0"/>
    <n v="0"/>
    <n v="0"/>
    <n v="0"/>
    <n v="0"/>
    <n v="42"/>
    <n v="170"/>
    <n v="312"/>
    <n v="691"/>
    <n v="1423"/>
    <n v="2638"/>
    <n v="0"/>
    <n v="0"/>
    <n v="0"/>
    <n v="0"/>
    <n v="0"/>
    <n v="1.4492048978106654E-3"/>
    <n v="7.1852698126450504E-3"/>
    <n v="2.1669448308810683E-2"/>
    <n v="6.7133892414426591E-2"/>
    <n v="0.31999100517202611"/>
    <n v="1.3886503903475605E-2"/>
  </r>
  <r>
    <x v="17"/>
    <n v="2017"/>
    <n v="68301.191919191915"/>
    <n v="33670.36363636364"/>
    <n v="34630.828282828283"/>
    <n v="4303.9797979797977"/>
    <n v="9103.9898989898993"/>
    <n v="9746.1414141414134"/>
    <n v="8763.7878787878781"/>
    <n v="8455.3333333333339"/>
    <n v="9020.818181818182"/>
    <n v="8811.4949494949487"/>
    <n v="5816.9494949494947"/>
    <n v="2958.6060606060605"/>
    <n v="1320.090909090909"/>
    <n v="0"/>
    <n v="0"/>
    <n v="0"/>
    <n v="0"/>
    <n v="0"/>
    <n v="10"/>
    <n v="47"/>
    <n v="150"/>
    <n v="276"/>
    <n v="456"/>
    <n v="939"/>
    <n v="0"/>
    <n v="0"/>
    <n v="0"/>
    <n v="0"/>
    <n v="0"/>
    <n v="1.1085468965725746E-3"/>
    <n v="5.3339416602280311E-3"/>
    <n v="2.5786711768812146E-2"/>
    <n v="9.3287174549849444E-2"/>
    <n v="0.34543075545761315"/>
    <n v="1.3747929920621941E-2"/>
  </r>
  <r>
    <x v="12"/>
    <n v="2009"/>
    <n v="37415.184210526313"/>
    <n v="18308.11842105263"/>
    <n v="19107.065789473683"/>
    <n v="2621.3815789473683"/>
    <n v="5038.7894736842109"/>
    <n v="5156.25"/>
    <n v="4970.6315789473683"/>
    <n v="4945.7631578947367"/>
    <n v="5190.1184210526317"/>
    <n v="4255.6973684210525"/>
    <n v="2780.2763157894738"/>
    <n v="1811.5526315789473"/>
    <n v="676.67105263157896"/>
    <n v="0"/>
    <n v="0"/>
    <n v="0"/>
    <n v="0"/>
    <n v="0"/>
    <n v="0"/>
    <n v="10"/>
    <n v="12"/>
    <n v="198"/>
    <n v="288"/>
    <n v="508"/>
    <n v="0"/>
    <n v="0"/>
    <n v="0"/>
    <n v="0"/>
    <n v="0"/>
    <n v="0"/>
    <n v="2.3497911468526715E-3"/>
    <n v="4.3161177656518427E-3"/>
    <n v="0.10929850811313355"/>
    <n v="0.42561300484181458"/>
    <n v="1.3577375354925562E-2"/>
  </r>
  <r>
    <x v="18"/>
    <n v="2011"/>
    <n v="51549.260869565216"/>
    <n v="25538.797101449276"/>
    <n v="26010.463768115944"/>
    <n v="3610.391304347826"/>
    <n v="7021.579710144928"/>
    <n v="7451.434782608696"/>
    <n v="6910.057971014493"/>
    <n v="6492.695652173913"/>
    <n v="7251.202898550725"/>
    <n v="5948.014492753623"/>
    <n v="3768.31884057971"/>
    <n v="2251.0289855072465"/>
    <n v="826.01449275362324"/>
    <n v="0"/>
    <n v="0"/>
    <n v="0"/>
    <n v="0"/>
    <n v="0"/>
    <n v="0"/>
    <n v="36"/>
    <n v="115"/>
    <n v="219"/>
    <n v="326"/>
    <n v="696"/>
    <n v="0"/>
    <n v="0"/>
    <n v="0"/>
    <n v="0"/>
    <n v="0"/>
    <n v="0"/>
    <n v="6.05243985936118E-3"/>
    <n v="3.0517587514518451E-2"/>
    <n v="9.7288840530256687E-2"/>
    <n v="0.39466619878936748"/>
    <n v="1.3501648486504678E-2"/>
  </r>
  <r>
    <x v="12"/>
    <n v="2015"/>
    <n v="38749.65"/>
    <n v="19065.462500000001"/>
    <n v="19684.1875"/>
    <n v="2496.6624999999999"/>
    <n v="5173.3125"/>
    <n v="5262.0625"/>
    <n v="5033.7875000000004"/>
    <n v="4778.875"/>
    <n v="5115.1499999999996"/>
    <n v="4865.6000000000004"/>
    <n v="3456.5"/>
    <n v="1855.65"/>
    <n v="715.36249999999995"/>
    <n v="0"/>
    <n v="0"/>
    <n v="0"/>
    <n v="0"/>
    <n v="0"/>
    <n v="0"/>
    <n v="0"/>
    <n v="75"/>
    <n v="178"/>
    <n v="268"/>
    <n v="521"/>
    <n v="0"/>
    <n v="0"/>
    <n v="0"/>
    <n v="0"/>
    <n v="0"/>
    <n v="0"/>
    <n v="0"/>
    <n v="2.1698249674526254E-2"/>
    <n v="9.5923261390887291E-2"/>
    <n v="0.37463523737965021"/>
    <n v="1.3445282731585963E-2"/>
  </r>
  <r>
    <x v="13"/>
    <n v="2012"/>
    <n v="321881.38333333336"/>
    <n v="155783.70000000001"/>
    <n v="166097.68333333332"/>
    <n v="19259.7"/>
    <n v="39335.449999999997"/>
    <n v="45959.883333333331"/>
    <n v="44424.433333333334"/>
    <n v="43491.35"/>
    <n v="47305.816666666666"/>
    <n v="38243.416666666664"/>
    <n v="22835.066666666666"/>
    <n v="14403.166666666666"/>
    <n v="6472.0166666666664"/>
    <n v="0"/>
    <n v="0"/>
    <n v="0"/>
    <n v="0"/>
    <n v="0"/>
    <n v="116"/>
    <n v="307"/>
    <n v="509"/>
    <n v="1152"/>
    <n v="2208"/>
    <n v="4292"/>
    <n v="0"/>
    <n v="0"/>
    <n v="0"/>
    <n v="0"/>
    <n v="0"/>
    <n v="2.4521297416209213E-3"/>
    <n v="8.0275254346608687E-3"/>
    <n v="2.2290278694172123E-2"/>
    <n v="7.998241127529826E-2"/>
    <n v="0.34116104975007794"/>
    <n v="1.3334104493875926E-2"/>
  </r>
  <r>
    <x v="16"/>
    <n v="2009"/>
    <n v="184407.39705882352"/>
    <n v="89656.441176470587"/>
    <n v="94750.955882352937"/>
    <n v="10893"/>
    <n v="22779.279411764706"/>
    <n v="25308.102941176472"/>
    <n v="22111.573529411766"/>
    <n v="25450.882352941175"/>
    <n v="28223.264705882353"/>
    <n v="21415.117647058825"/>
    <n v="13511.25"/>
    <n v="10522.676470588236"/>
    <n v="4194.5735294117649"/>
    <n v="0"/>
    <n v="0"/>
    <n v="0"/>
    <n v="0"/>
    <n v="10"/>
    <n v="68"/>
    <n v="166"/>
    <n v="270"/>
    <n v="686"/>
    <n v="1232"/>
    <n v="2432"/>
    <n v="0"/>
    <n v="0"/>
    <n v="0"/>
    <n v="0"/>
    <n v="3.9291368610818995E-4"/>
    <n v="2.4093598210070751E-3"/>
    <n v="7.7515334137236748E-3"/>
    <n v="1.9983347210657785E-2"/>
    <n v="6.519253936177051E-2"/>
    <n v="0.29371281522695636"/>
    <n v="1.3188191139774205E-2"/>
  </r>
  <r>
    <x v="8"/>
    <n v="2014"/>
    <n v="31879.659574468085"/>
    <n v="15799"/>
    <n v="16080.659574468085"/>
    <n v="2040.6595744680851"/>
    <n v="4205.9148936170213"/>
    <n v="4567.4255319148933"/>
    <n v="4052.2978723404253"/>
    <n v="3780.7021276595747"/>
    <n v="4372.8723404255315"/>
    <n v="4065.3510638297871"/>
    <n v="2498.3085106382978"/>
    <n v="1557"/>
    <n v="745.62765957446811"/>
    <n v="0"/>
    <n v="0"/>
    <n v="0"/>
    <n v="0"/>
    <n v="0"/>
    <n v="0"/>
    <n v="0"/>
    <n v="0"/>
    <n v="87"/>
    <n v="333"/>
    <n v="420"/>
    <n v="0"/>
    <n v="0"/>
    <n v="0"/>
    <n v="0"/>
    <n v="0"/>
    <n v="0"/>
    <n v="0"/>
    <n v="0"/>
    <n v="5.5876685934489405E-2"/>
    <n v="0.44660360398921367"/>
    <n v="1.317454469734587E-2"/>
  </r>
  <r>
    <x v="15"/>
    <n v="2016"/>
    <n v="116724.02325581395"/>
    <n v="57335.093023255817"/>
    <n v="59388.930232558138"/>
    <n v="6794.4186046511632"/>
    <n v="14801.023255813954"/>
    <n v="16627.279069767443"/>
    <n v="14278.011627906977"/>
    <n v="14067.906976744185"/>
    <n v="16435.360465116279"/>
    <n v="15919.313953488372"/>
    <n v="10145.918604651162"/>
    <n v="5274.0232558139533"/>
    <n v="2394.1395348837209"/>
    <n v="0"/>
    <n v="0"/>
    <n v="0"/>
    <n v="0"/>
    <n v="0"/>
    <n v="26"/>
    <n v="134"/>
    <n v="272"/>
    <n v="442"/>
    <n v="640"/>
    <n v="1514"/>
    <n v="0"/>
    <n v="0"/>
    <n v="0"/>
    <n v="0"/>
    <n v="0"/>
    <n v="1.5819549595632221E-3"/>
    <n v="8.4174481633762111E-3"/>
    <n v="2.6808809591209206E-2"/>
    <n v="8.3806987296225904E-2"/>
    <n v="0.26731942339822046"/>
    <n v="1.2970766066569665E-2"/>
  </r>
  <r>
    <x v="14"/>
    <n v="2016"/>
    <n v="67665.123287671231"/>
    <n v="32915.342465753427"/>
    <n v="34749.780821917811"/>
    <n v="4073.5616438356165"/>
    <n v="8655.2054794520554"/>
    <n v="9233.9041095890407"/>
    <n v="8710.4520547945212"/>
    <n v="8485.6575342465749"/>
    <n v="9186.4383561643845"/>
    <n v="8826.6301369863013"/>
    <n v="6134.6164383561645"/>
    <n v="3184.8630136986303"/>
    <n v="1175.6986301369864"/>
    <n v="0"/>
    <n v="0"/>
    <n v="0"/>
    <n v="0"/>
    <n v="0"/>
    <n v="12"/>
    <n v="106"/>
    <n v="191"/>
    <n v="277"/>
    <n v="289"/>
    <n v="875"/>
    <n v="0"/>
    <n v="0"/>
    <n v="0"/>
    <n v="0"/>
    <n v="0"/>
    <n v="1.306273392881108E-3"/>
    <n v="1.2009113144531493E-2"/>
    <n v="3.1134790890232165E-2"/>
    <n v="8.6973913417492846E-2"/>
    <n v="0.24581129261529139"/>
    <n v="1.2931329427717563E-2"/>
  </r>
  <r>
    <x v="16"/>
    <n v="2014"/>
    <n v="190407.90909090909"/>
    <n v="92923.84848484848"/>
    <n v="97484.060606060608"/>
    <n v="10766.136363636364"/>
    <n v="22833.969696969696"/>
    <n v="25946.348484848484"/>
    <n v="23660.469696969696"/>
    <n v="23265.636363636364"/>
    <n v="28012.651515151516"/>
    <n v="25506.31818181818"/>
    <n v="15855.378787878788"/>
    <n v="9859.6060606060601"/>
    <n v="4773.166666666667"/>
    <n v="0"/>
    <n v="0"/>
    <n v="0"/>
    <n v="0"/>
    <n v="0"/>
    <n v="59"/>
    <n v="210"/>
    <n v="320"/>
    <n v="611"/>
    <n v="1232"/>
    <n v="2432"/>
    <n v="0"/>
    <n v="0"/>
    <n v="0"/>
    <n v="0"/>
    <n v="0"/>
    <n v="2.10619119607753E-3"/>
    <n v="8.2332541491502119E-3"/>
    <n v="2.0182425426798094E-2"/>
    <n v="6.197002154490161E-2"/>
    <n v="0.25810957086490449"/>
    <n v="1.2772578679170603E-2"/>
  </r>
  <r>
    <x v="12"/>
    <n v="2010"/>
    <n v="36210.25"/>
    <n v="17768.226190476191"/>
    <n v="18442.023809523809"/>
    <n v="2440.4761904761904"/>
    <n v="4880.4285714285716"/>
    <n v="5041.0714285714284"/>
    <n v="4601.8214285714284"/>
    <n v="4705.1190476190477"/>
    <n v="5062.2380952380954"/>
    <n v="4294.2857142857147"/>
    <n v="2865.2261904761904"/>
    <n v="1692.6904761904761"/>
    <n v="636.32142857142856"/>
    <n v="0"/>
    <n v="0"/>
    <n v="0"/>
    <n v="0"/>
    <n v="0"/>
    <n v="0"/>
    <n v="0"/>
    <n v="26"/>
    <n v="173"/>
    <n v="263"/>
    <n v="462"/>
    <n v="0"/>
    <n v="0"/>
    <n v="0"/>
    <n v="0"/>
    <n v="0"/>
    <n v="0"/>
    <n v="0"/>
    <n v="9.074327215918299E-3"/>
    <n v="0.10220415512075733"/>
    <n v="0.41331312791154518"/>
    <n v="1.2758818290401198E-2"/>
  </r>
  <r>
    <x v="14"/>
    <n v="2015"/>
    <n v="77492.75409836066"/>
    <n v="37597.065573770495"/>
    <n v="39895.688524590165"/>
    <n v="4746.6721311475412"/>
    <n v="10013.934426229509"/>
    <n v="10704.786885245901"/>
    <n v="10017.032786885246"/>
    <n v="9755.9180327868853"/>
    <n v="10696.786885245901"/>
    <n v="10007.213114754099"/>
    <n v="6690.4098360655735"/>
    <n v="3552.655737704918"/>
    <n v="1313.4590163934427"/>
    <n v="0"/>
    <n v="0"/>
    <n v="0"/>
    <n v="0"/>
    <n v="0"/>
    <n v="0"/>
    <n v="102"/>
    <n v="186"/>
    <n v="308"/>
    <n v="381"/>
    <n v="977"/>
    <n v="0"/>
    <n v="0"/>
    <n v="0"/>
    <n v="0"/>
    <n v="0"/>
    <n v="0"/>
    <n v="1.0192647926086101E-2"/>
    <n v="2.7800987466767946E-2"/>
    <n v="8.6695706744435011E-2"/>
    <n v="0.29007376343280789"/>
    <n v="1.2607630369671791E-2"/>
  </r>
  <r>
    <x v="18"/>
    <n v="2015"/>
    <n v="45588.043956043955"/>
    <n v="22599.263736263736"/>
    <n v="22988.780219780219"/>
    <n v="3098.4285714285716"/>
    <n v="6207.5054945054944"/>
    <n v="6410.9780219780223"/>
    <n v="6144.5824175824173"/>
    <n v="5530.1758241758243"/>
    <n v="5933.3846153846152"/>
    <n v="5638.2307692307695"/>
    <n v="3757.3956043956046"/>
    <n v="2061.3186813186812"/>
    <n v="803.61538461538464"/>
    <n v="0"/>
    <n v="0"/>
    <n v="0"/>
    <n v="0"/>
    <n v="0"/>
    <n v="0"/>
    <n v="26"/>
    <n v="78"/>
    <n v="206"/>
    <n v="256"/>
    <n v="566"/>
    <n v="0"/>
    <n v="0"/>
    <n v="0"/>
    <n v="0"/>
    <n v="0"/>
    <n v="0"/>
    <n v="4.6113756361106182E-3"/>
    <n v="2.0759059788314913E-2"/>
    <n v="9.9936027295020796E-2"/>
    <n v="0.31856035225423568"/>
    <n v="1.2415535980129743E-2"/>
  </r>
  <r>
    <x v="14"/>
    <n v="2013"/>
    <n v="69661.71428571429"/>
    <n v="33805.300000000003"/>
    <n v="35856.414285714287"/>
    <n v="4343.528571428571"/>
    <n v="9049.4"/>
    <n v="9904.7285714285717"/>
    <n v="8845.8571428571431"/>
    <n v="8871.4142857142851"/>
    <n v="9898.1714285714279"/>
    <n v="8797.3571428571431"/>
    <n v="5662.2857142857147"/>
    <n v="3149.6"/>
    <n v="1172.2571428571428"/>
    <n v="0"/>
    <n v="0"/>
    <n v="0"/>
    <n v="0"/>
    <n v="0"/>
    <n v="10"/>
    <n v="84"/>
    <n v="103"/>
    <n v="283"/>
    <n v="381"/>
    <n v="861"/>
    <n v="0"/>
    <n v="0"/>
    <n v="0"/>
    <n v="0"/>
    <n v="0"/>
    <n v="1.0102876144511541E-3"/>
    <n v="9.5483221422017969E-3"/>
    <n v="1.8190533858108787E-2"/>
    <n v="8.9852679705359415E-2"/>
    <n v="0.32501401447756467"/>
    <n v="1.2359730288414214E-2"/>
  </r>
  <r>
    <x v="17"/>
    <n v="2014"/>
    <n v="72419.5"/>
    <n v="35622.329545454544"/>
    <n v="36797.170454545456"/>
    <n v="4711.363636363636"/>
    <n v="9908.818181818182"/>
    <n v="10375.863636363636"/>
    <n v="9269.238636363636"/>
    <n v="9195.329545454546"/>
    <n v="10133.28409090909"/>
    <n v="8970.761363636364"/>
    <n v="5448.806818181818"/>
    <n v="3063.8977272727275"/>
    <n v="1341.2272727272727"/>
    <n v="0"/>
    <n v="0"/>
    <n v="0"/>
    <n v="0"/>
    <n v="12"/>
    <n v="0"/>
    <n v="65"/>
    <n v="100"/>
    <n v="250"/>
    <n v="455"/>
    <n v="882"/>
    <n v="0"/>
    <n v="0"/>
    <n v="0"/>
    <n v="0"/>
    <n v="1.3050103251527145E-3"/>
    <n v="0"/>
    <n v="7.2457617993810699E-3"/>
    <n v="1.8352641841937873E-2"/>
    <n v="8.1595412854244626E-2"/>
    <n v="0.339241535906734"/>
    <n v="1.2179040175643301E-2"/>
  </r>
  <r>
    <x v="18"/>
    <n v="2010"/>
    <n v="48387.493333333332"/>
    <n v="23921.093333333334"/>
    <n v="24466.400000000001"/>
    <n v="3383.0933333333332"/>
    <n v="6601.1866666666665"/>
    <n v="7093.1866666666665"/>
    <n v="6377.6133333333337"/>
    <n v="6161.8933333333334"/>
    <n v="6847.4533333333329"/>
    <n v="5488.7066666666669"/>
    <n v="3514.52"/>
    <n v="2127.8000000000002"/>
    <n v="786.5866666666667"/>
    <n v="0"/>
    <n v="0"/>
    <n v="0"/>
    <n v="0"/>
    <n v="0"/>
    <n v="0"/>
    <n v="10"/>
    <n v="56"/>
    <n v="225"/>
    <n v="298"/>
    <n v="589"/>
    <n v="0"/>
    <n v="0"/>
    <n v="0"/>
    <n v="0"/>
    <n v="0"/>
    <n v="0"/>
    <n v="1.8219228330657131E-3"/>
    <n v="1.593389708978751E-2"/>
    <n v="0.10574302096061659"/>
    <n v="0.37885208665287995"/>
    <n v="1.2172566905718338E-2"/>
  </r>
  <r>
    <x v="16"/>
    <n v="2016"/>
    <n v="192447"/>
    <n v="94191.641791044778"/>
    <n v="98255.358208955222"/>
    <n v="10764.522388059702"/>
    <n v="22753.716417910447"/>
    <n v="25795.417910447763"/>
    <n v="24638.731343283584"/>
    <n v="22842.104477611942"/>
    <n v="27158.388059701494"/>
    <n v="26497.373134328358"/>
    <n v="17317.492537313432"/>
    <n v="9885.5373134328365"/>
    <n v="4862.5074626865671"/>
    <n v="0"/>
    <n v="0"/>
    <n v="0"/>
    <n v="0"/>
    <n v="0"/>
    <n v="32"/>
    <n v="126"/>
    <n v="356"/>
    <n v="624"/>
    <n v="1191"/>
    <n v="2329"/>
    <n v="0"/>
    <n v="0"/>
    <n v="0"/>
    <n v="0"/>
    <n v="0"/>
    <n v="1.1782731703242229E-3"/>
    <n v="4.7551883487183186E-3"/>
    <n v="2.0557248645145278E-2"/>
    <n v="6.3122517291203342E-2"/>
    <n v="0.2449353567350547"/>
    <n v="1.2102033287086835E-2"/>
  </r>
  <r>
    <x v="18"/>
    <n v="2014"/>
    <n v="46167.024096385539"/>
    <n v="22859.686746987951"/>
    <n v="23307.337349397589"/>
    <n v="3183.9397590361446"/>
    <n v="6289.1807228915659"/>
    <n v="6571.4939759036142"/>
    <n v="6279.469879518072"/>
    <n v="5630.265060240964"/>
    <n v="6117.5421686746986"/>
    <n v="5612.2048192771081"/>
    <n v="3649.7710843373493"/>
    <n v="2043"/>
    <n v="793.63855421686742"/>
    <n v="0"/>
    <n v="0"/>
    <n v="0"/>
    <n v="0"/>
    <n v="0"/>
    <n v="15"/>
    <n v="60"/>
    <n v="93"/>
    <n v="133"/>
    <n v="257"/>
    <n v="558"/>
    <n v="0"/>
    <n v="0"/>
    <n v="0"/>
    <n v="0"/>
    <n v="0"/>
    <n v="2.4519651171034909E-3"/>
    <n v="1.0690985438362605E-2"/>
    <n v="2.5481050140130922E-2"/>
    <n v="6.5100342633382283E-2"/>
    <n v="0.32382499392761721"/>
    <n v="1.2086549023281887E-2"/>
  </r>
  <r>
    <x v="14"/>
    <n v="2011"/>
    <n v="64317.367088607592"/>
    <n v="31258.582278481012"/>
    <n v="33058.784810126584"/>
    <n v="4081.1518987341774"/>
    <n v="8432.4050632911385"/>
    <n v="9233.5443037974692"/>
    <n v="8129.6708860759491"/>
    <n v="8439.481012658227"/>
    <n v="9344.3670886075943"/>
    <n v="7819.4050632911394"/>
    <n v="4944.0886075949365"/>
    <n v="2873.9113924050635"/>
    <n v="1031.4050632911392"/>
    <n v="0"/>
    <n v="0"/>
    <n v="0"/>
    <n v="0"/>
    <n v="0"/>
    <n v="0"/>
    <n v="20"/>
    <n v="116"/>
    <n v="292"/>
    <n v="348"/>
    <n v="776"/>
    <n v="0"/>
    <n v="0"/>
    <n v="0"/>
    <n v="0"/>
    <n v="0"/>
    <n v="0"/>
    <n v="2.5577393469346787E-3"/>
    <n v="2.3462362673234628E-2"/>
    <n v="0.10160368923400825"/>
    <n v="0.337403811931616"/>
    <n v="1.2065170499453659E-2"/>
  </r>
  <r>
    <x v="14"/>
    <n v="2010"/>
    <n v="67529.722222222219"/>
    <n v="32764.847222222223"/>
    <n v="34764.875"/>
    <n v="4339.9444444444443"/>
    <n v="9007.8055555555547"/>
    <n v="9632.5972222222226"/>
    <n v="8582.7638888888887"/>
    <n v="9082.6388888888887"/>
    <n v="9814.2777777777774"/>
    <n v="7986.125"/>
    <n v="5087.75"/>
    <n v="2984.6944444444443"/>
    <n v="1067.75"/>
    <n v="0"/>
    <n v="0"/>
    <n v="0"/>
    <n v="0"/>
    <n v="0"/>
    <n v="10"/>
    <n v="45"/>
    <n v="143"/>
    <n v="263"/>
    <n v="348"/>
    <n v="809"/>
    <n v="0"/>
    <n v="0"/>
    <n v="0"/>
    <n v="0"/>
    <n v="0"/>
    <n v="1.018923676955909E-3"/>
    <n v="5.6347728090907672E-3"/>
    <n v="2.8106726942165004E-2"/>
    <n v="8.8116222580014711E-2"/>
    <n v="0.32591898852727696"/>
    <n v="1.1979910080746338E-2"/>
  </r>
  <r>
    <x v="15"/>
    <n v="2009"/>
    <n v="122346.86585365854"/>
    <n v="60177.963414634149"/>
    <n v="62168.902439024387"/>
    <n v="7713.5243902439024"/>
    <n v="16519.304878048781"/>
    <n v="17539.09756097561"/>
    <n v="14990.195121951219"/>
    <n v="17299.926829268294"/>
    <n v="18682.231707317074"/>
    <n v="13885.329268292682"/>
    <n v="8132.3292682926831"/>
    <n v="5432.9634146341459"/>
    <n v="2124.5365853658536"/>
    <n v="0"/>
    <n v="0"/>
    <n v="0"/>
    <n v="0"/>
    <n v="10"/>
    <n v="31"/>
    <n v="126"/>
    <n v="191"/>
    <n v="417"/>
    <n v="685"/>
    <n v="1460"/>
    <n v="0"/>
    <n v="0"/>
    <n v="0"/>
    <n v="0"/>
    <n v="5.7803712690170691E-4"/>
    <n v="1.6593306670026234E-3"/>
    <n v="9.0743256832751182E-3"/>
    <n v="2.3486505981096226E-2"/>
    <n v="7.6753691894330678E-2"/>
    <n v="0.32242325442564235"/>
    <n v="1.1933284843980672E-2"/>
  </r>
  <r>
    <x v="10"/>
    <n v="2011"/>
    <n v="36865.888888888891"/>
    <n v="17931.074074074073"/>
    <n v="18934.814814814814"/>
    <n v="2581.0617283950619"/>
    <n v="5160.8024691358023"/>
    <n v="5427.9629629629626"/>
    <n v="4727.9753086419751"/>
    <n v="4778.7283950617284"/>
    <n v="5195.7407407407409"/>
    <n v="4273.333333333333"/>
    <n v="2654.2469135802471"/>
    <n v="1517.679012345679"/>
    <n v="547.17283950617286"/>
    <n v="0"/>
    <n v="0"/>
    <n v="0"/>
    <n v="0"/>
    <n v="0"/>
    <n v="0"/>
    <n v="0"/>
    <n v="21"/>
    <n v="201"/>
    <n v="217"/>
    <n v="439"/>
    <n v="0"/>
    <n v="0"/>
    <n v="0"/>
    <n v="0"/>
    <n v="0"/>
    <n v="0"/>
    <n v="0"/>
    <n v="7.9118487027544943E-3"/>
    <n v="0.13243907200728858"/>
    <n v="0.39658401209358995"/>
    <n v="1.190802699273342E-2"/>
  </r>
  <r>
    <x v="14"/>
    <n v="2014"/>
    <n v="74555.274193548394"/>
    <n v="36149.983870967742"/>
    <n v="38405.290322580644"/>
    <n v="4642.9838709677415"/>
    <n v="9681.6935483870966"/>
    <n v="10481.709677419354"/>
    <n v="9629.967741935483"/>
    <n v="9477.6935483870966"/>
    <n v="10444.41935483871"/>
    <n v="9470.032258064517"/>
    <n v="6142.8548387096771"/>
    <n v="3333.8225806451615"/>
    <n v="1242.8870967741937"/>
    <n v="0"/>
    <n v="0"/>
    <n v="0"/>
    <n v="0"/>
    <n v="15"/>
    <n v="41"/>
    <n v="58"/>
    <n v="167"/>
    <n v="261"/>
    <n v="345"/>
    <n v="887"/>
    <n v="0"/>
    <n v="0"/>
    <n v="0"/>
    <n v="0"/>
    <n v="1.5826635376444181E-3"/>
    <n v="3.9255413448144863E-3"/>
    <n v="6.1245831502430414E-3"/>
    <n v="2.7186056708948504E-2"/>
    <n v="7.8288509267188194E-2"/>
    <n v="0.2775795169934725"/>
    <n v="1.1897213303747142E-2"/>
  </r>
  <r>
    <x v="17"/>
    <n v="2015"/>
    <n v="72660.011111111118"/>
    <n v="35750.922222222223"/>
    <n v="36909.088888888888"/>
    <n v="4637.2888888888892"/>
    <n v="9855.5666666666675"/>
    <n v="10364.31111111111"/>
    <n v="9336.5555555555547"/>
    <n v="9171.7999999999993"/>
    <n v="10001.866666666667"/>
    <n v="9179.677777777777"/>
    <n v="5718.666666666667"/>
    <n v="3068.3"/>
    <n v="1344.8111111111111"/>
    <n v="0"/>
    <n v="0"/>
    <n v="0"/>
    <n v="0"/>
    <n v="0"/>
    <n v="0"/>
    <n v="13"/>
    <n v="97"/>
    <n v="273"/>
    <n v="480"/>
    <n v="863"/>
    <n v="0"/>
    <n v="0"/>
    <n v="0"/>
    <n v="0"/>
    <n v="0"/>
    <n v="0"/>
    <n v="1.416171712635762E-3"/>
    <n v="1.6961995803217531E-2"/>
    <n v="8.8974350617605835E-2"/>
    <n v="0.3569274495385556"/>
    <n v="1.187723462745288E-2"/>
  </r>
  <r>
    <x v="18"/>
    <n v="2013"/>
    <n v="46690.049382716046"/>
    <n v="23081.629629629631"/>
    <n v="23608.419753086418"/>
    <n v="3243.0123456790125"/>
    <n v="6394.5308641975307"/>
    <n v="6630.8888888888887"/>
    <n v="6279.4444444444443"/>
    <n v="5720.358024691358"/>
    <n v="6355.1604938271603"/>
    <n v="5605.333333333333"/>
    <n v="3621.9382716049381"/>
    <n v="2074.4320987654319"/>
    <n v="793.91358024691363"/>
    <n v="0"/>
    <n v="0"/>
    <n v="0"/>
    <n v="0"/>
    <n v="0"/>
    <n v="0"/>
    <n v="47"/>
    <n v="66"/>
    <n v="135"/>
    <n v="305"/>
    <n v="553"/>
    <n v="0"/>
    <n v="0"/>
    <n v="0"/>
    <n v="0"/>
    <n v="0"/>
    <n v="0"/>
    <n v="8.384871550903901E-3"/>
    <n v="1.8222287364040128E-2"/>
    <n v="6.5078052002928072E-2"/>
    <n v="0.38417279611861849"/>
    <n v="1.1844065433880484E-2"/>
  </r>
  <r>
    <x v="12"/>
    <n v="2016"/>
    <n v="41651.891891891893"/>
    <n v="20476.743243243243"/>
    <n v="21175.14864864865"/>
    <n v="2662.6216216216217"/>
    <n v="5558.6756756756758"/>
    <n v="5759.3783783783783"/>
    <n v="5415.5135135135133"/>
    <n v="5138.8243243243242"/>
    <n v="5423.5810810810808"/>
    <n v="5206.72972972973"/>
    <n v="3746.135135135135"/>
    <n v="1971.4864864864865"/>
    <n v="774.89189189189187"/>
    <n v="0"/>
    <n v="0"/>
    <n v="0"/>
    <n v="0"/>
    <n v="0"/>
    <n v="0"/>
    <n v="0"/>
    <n v="88"/>
    <n v="164"/>
    <n v="239"/>
    <n v="491"/>
    <n v="0"/>
    <n v="0"/>
    <n v="0"/>
    <n v="0"/>
    <n v="0"/>
    <n v="0"/>
    <n v="0"/>
    <n v="2.349087708412995E-2"/>
    <n v="8.3185962026184113E-2"/>
    <n v="0.30843012102821665"/>
    <n v="1.1788180024916942E-2"/>
  </r>
  <r>
    <x v="19"/>
    <n v="2013"/>
    <n v="82311.529411764699"/>
    <n v="40854.882352941175"/>
    <n v="41456.647058823532"/>
    <n v="5081.2941176470586"/>
    <n v="10709.367647058823"/>
    <n v="11430.367647058823"/>
    <n v="10518.867647058823"/>
    <n v="10335.60294117647"/>
    <n v="12384.235294117647"/>
    <n v="10437.691176470587"/>
    <n v="6011.9705882352937"/>
    <n v="3710.2794117647059"/>
    <n v="1725.1323529411766"/>
    <n v="0"/>
    <n v="0"/>
    <n v="0"/>
    <n v="0"/>
    <n v="0"/>
    <n v="0"/>
    <n v="24"/>
    <n v="70"/>
    <n v="228"/>
    <n v="642"/>
    <n v="964"/>
    <n v="0"/>
    <n v="0"/>
    <n v="0"/>
    <n v="0"/>
    <n v="0"/>
    <n v="0"/>
    <n v="2.2993590818343591E-3"/>
    <n v="1.1643436868600391E-2"/>
    <n v="6.1450897546165464E-2"/>
    <n v="0.37214535969107226"/>
    <n v="1.171160354921332E-2"/>
  </r>
  <r>
    <x v="17"/>
    <n v="2016"/>
    <n v="70377.578947368427"/>
    <n v="34649.610526315788"/>
    <n v="35727.968421052632"/>
    <n v="4522.273684210526"/>
    <n v="9530.1263157894737"/>
    <n v="10038.368421052632"/>
    <n v="9066.2315789473687"/>
    <n v="8734.3894736842103"/>
    <n v="9451.5578947368413"/>
    <n v="8962.0842105263164"/>
    <n v="5737.0631578947368"/>
    <n v="3015.9684210526316"/>
    <n v="1324"/>
    <n v="0"/>
    <n v="0"/>
    <n v="0"/>
    <n v="0"/>
    <n v="0"/>
    <n v="14"/>
    <n v="49"/>
    <n v="133"/>
    <n v="229"/>
    <n v="387"/>
    <n v="812"/>
    <n v="0"/>
    <n v="0"/>
    <n v="0"/>
    <n v="0"/>
    <n v="0"/>
    <n v="1.4812372897589706E-3"/>
    <n v="5.4674781946868556E-3"/>
    <n v="2.3182592964307799E-2"/>
    <n v="7.5929176977282326E-2"/>
    <n v="0.29229607250755285"/>
    <n v="1.1537765466573533E-2"/>
  </r>
  <r>
    <x v="15"/>
    <n v="2012"/>
    <n v="124555.96249999999"/>
    <n v="61111.212500000001"/>
    <n v="63444.75"/>
    <n v="7499.3625000000002"/>
    <n v="16494.25"/>
    <n v="17837.2"/>
    <n v="14828.7"/>
    <n v="16122.875"/>
    <n v="18809.762500000001"/>
    <n v="15768.8"/>
    <n v="9186.3250000000007"/>
    <n v="5630.4125000000004"/>
    <n v="2401.4875000000002"/>
    <n v="0"/>
    <n v="0"/>
    <n v="0"/>
    <n v="0"/>
    <n v="0"/>
    <n v="13"/>
    <n v="84"/>
    <n v="178"/>
    <n v="435"/>
    <n v="717"/>
    <n v="1427"/>
    <n v="0"/>
    <n v="0"/>
    <n v="0"/>
    <n v="0"/>
    <n v="0"/>
    <n v="6.9113047014814782E-4"/>
    <n v="5.3269747856526817E-3"/>
    <n v="1.9376627759196411E-2"/>
    <n v="7.7258993013389329E-2"/>
    <n v="0.29856495193083449"/>
    <n v="1.1456697626980322E-2"/>
  </r>
  <r>
    <x v="14"/>
    <n v="2012"/>
    <n v="66664.082191780821"/>
    <n v="32376.219178082192"/>
    <n v="34287.863013698632"/>
    <n v="4238.3972602739723"/>
    <n v="8733.3287671232883"/>
    <n v="9414.8493150684935"/>
    <n v="8424.534246575342"/>
    <n v="8620.5068493150684"/>
    <n v="9626.9041095890407"/>
    <n v="8279.301369863013"/>
    <n v="5270.3561643835619"/>
    <n v="2972.6164383561645"/>
    <n v="1090.5342465753424"/>
    <n v="0"/>
    <n v="0"/>
    <n v="0"/>
    <n v="0"/>
    <n v="0"/>
    <n v="0"/>
    <n v="25"/>
    <n v="108"/>
    <n v="270"/>
    <n v="358"/>
    <n v="761"/>
    <n v="0"/>
    <n v="0"/>
    <n v="0"/>
    <n v="0"/>
    <n v="0"/>
    <n v="0"/>
    <n v="3.0195784503027029E-3"/>
    <n v="2.0491973717042335E-2"/>
    <n v="9.0829074520393918E-2"/>
    <n v="0.3282794658895351"/>
    <n v="1.1415442543868481E-2"/>
  </r>
  <r>
    <x v="20"/>
    <n v="2017"/>
    <n v="21361.697674418603"/>
    <n v="10625.930232558139"/>
    <n v="10735.767441860466"/>
    <n v="1481.2558139534883"/>
    <n v="2978.3255813953488"/>
    <n v="2997.8953488372094"/>
    <n v="2885.7209302325582"/>
    <n v="2600.453488372093"/>
    <n v="2637.8488372093025"/>
    <n v="2672.9883720930234"/>
    <n v="1734.1627906976744"/>
    <n v="933.96511627906978"/>
    <n v="439.08139534883719"/>
    <n v="0"/>
    <n v="0"/>
    <n v="0"/>
    <n v="0"/>
    <n v="0"/>
    <n v="0"/>
    <n v="0"/>
    <n v="0"/>
    <n v="33"/>
    <n v="210"/>
    <n v="243"/>
    <n v="0"/>
    <n v="0"/>
    <n v="0"/>
    <n v="0"/>
    <n v="0"/>
    <n v="0"/>
    <n v="0"/>
    <n v="0"/>
    <n v="3.533322543295029E-2"/>
    <n v="0.47827123222372292"/>
    <n v="1.137550037940108E-2"/>
  </r>
  <r>
    <x v="10"/>
    <n v="2009"/>
    <n v="35568.702380952382"/>
    <n v="17248.130952380954"/>
    <n v="18320.571428571428"/>
    <n v="2611.8452380952381"/>
    <n v="5064.6309523809523"/>
    <n v="5424.1547619047615"/>
    <n v="4633.9285714285716"/>
    <n v="4675.583333333333"/>
    <n v="4918.8095238095239"/>
    <n v="3797.3095238095239"/>
    <n v="2378.2261904761904"/>
    <n v="1521.0952380952381"/>
    <n v="566.92857142857144"/>
    <n v="0"/>
    <n v="0"/>
    <n v="0"/>
    <n v="0"/>
    <n v="0"/>
    <n v="0"/>
    <n v="0"/>
    <n v="26"/>
    <n v="159"/>
    <n v="219"/>
    <n v="404"/>
    <n v="0"/>
    <n v="0"/>
    <n v="0"/>
    <n v="0"/>
    <n v="0"/>
    <n v="0"/>
    <n v="0"/>
    <n v="1.0932517732804061E-2"/>
    <n v="0.10452994396268353"/>
    <n v="0.38629204989290661"/>
    <n v="1.1358300217787776E-2"/>
  </r>
  <r>
    <x v="16"/>
    <n v="2012"/>
    <n v="194441.93846153846"/>
    <n v="94748.353846153841"/>
    <n v="99693.584615384621"/>
    <n v="11129.923076923076"/>
    <n v="23629.56923076923"/>
    <n v="27133.107692307691"/>
    <n v="23311.523076923077"/>
    <n v="24747.56923076923"/>
    <n v="29453.276923076923"/>
    <n v="24880.907692307694"/>
    <n v="15188.430769230768"/>
    <n v="10337.907692307692"/>
    <n v="4676.8461538461543"/>
    <n v="0"/>
    <n v="0"/>
    <n v="0"/>
    <n v="0"/>
    <n v="0"/>
    <n v="0"/>
    <n v="78"/>
    <n v="258"/>
    <n v="646"/>
    <n v="1208"/>
    <n v="2190"/>
    <n v="0"/>
    <n v="0"/>
    <n v="0"/>
    <n v="0"/>
    <n v="0"/>
    <n v="0"/>
    <n v="3.1349338603155088E-3"/>
    <n v="1.6986613292708622E-2"/>
    <n v="6.2488466644046413E-2"/>
    <n v="0.25829372193621603"/>
    <n v="1.1263002299440624E-2"/>
  </r>
  <r>
    <x v="16"/>
    <n v="2010"/>
    <n v="193151.26153846155"/>
    <n v="94010.230769230766"/>
    <n v="99141.030769230769"/>
    <n v="11161.615384615385"/>
    <n v="23913.630769230771"/>
    <n v="26975.676923076924"/>
    <n v="22750.261538461538"/>
    <n v="25900.953846153847"/>
    <n v="29595.261538461538"/>
    <n v="23342.015384615384"/>
    <n v="14417.23076923077"/>
    <n v="10712.507692307692"/>
    <n v="4407.9538461538459"/>
    <n v="0"/>
    <n v="0"/>
    <n v="0"/>
    <n v="0"/>
    <n v="0"/>
    <n v="12"/>
    <n v="115"/>
    <n v="256"/>
    <n v="615"/>
    <n v="1176"/>
    <n v="2174"/>
    <n v="0"/>
    <n v="0"/>
    <n v="0"/>
    <n v="0"/>
    <n v="0"/>
    <n v="4.054703143746504E-4"/>
    <n v="4.9267382488230203E-3"/>
    <n v="1.7756530647088951E-2"/>
    <n v="5.7409527037409903E-2"/>
    <n v="0.26679045222447534"/>
    <n v="1.1255427392417517E-2"/>
  </r>
  <r>
    <x v="17"/>
    <n v="2011"/>
    <n v="71113.681818181823"/>
    <n v="34971.965909090912"/>
    <n v="36141.715909090912"/>
    <n v="4795.420454545455"/>
    <n v="9832.988636363636"/>
    <n v="10274.136363636364"/>
    <n v="9128.75"/>
    <n v="9414.875"/>
    <n v="10348.09090909091"/>
    <n v="8242.7159090909099"/>
    <n v="4839.545454545455"/>
    <n v="3057.6136363636365"/>
    <n v="1210.7386363636363"/>
    <n v="0"/>
    <n v="0"/>
    <n v="0"/>
    <n v="0"/>
    <n v="0"/>
    <n v="0"/>
    <n v="12"/>
    <n v="77"/>
    <n v="250"/>
    <n v="458"/>
    <n v="797"/>
    <n v="0"/>
    <n v="0"/>
    <n v="0"/>
    <n v="0"/>
    <n v="0"/>
    <n v="0"/>
    <n v="1.4558308368683643E-3"/>
    <n v="1.5910585141354371E-2"/>
    <n v="8.1763109971382905E-2"/>
    <n v="0.37828147731005679"/>
    <n v="1.1207407345856601E-2"/>
  </r>
  <r>
    <x v="10"/>
    <n v="2012"/>
    <n v="34427.034482758623"/>
    <n v="16732.183908045976"/>
    <n v="17694.850574712644"/>
    <n v="2403.6666666666665"/>
    <n v="4811.1379310344828"/>
    <n v="5060.2873563218391"/>
    <n v="4430.0919540229888"/>
    <n v="4359.954022988506"/>
    <n v="4806.1954022988502"/>
    <n v="4081.4942528735633"/>
    <n v="2542.8275862068967"/>
    <n v="1417.9310344827586"/>
    <n v="524.26436781609198"/>
    <n v="0"/>
    <n v="0"/>
    <n v="0"/>
    <n v="0"/>
    <n v="0"/>
    <n v="0"/>
    <n v="0"/>
    <n v="46"/>
    <n v="102"/>
    <n v="237"/>
    <n v="385"/>
    <n v="0"/>
    <n v="0"/>
    <n v="0"/>
    <n v="0"/>
    <n v="0"/>
    <n v="0"/>
    <n v="0"/>
    <n v="1.8090097908925712E-2"/>
    <n v="7.1935797665369644E-2"/>
    <n v="0.45206200258709522"/>
    <n v="1.1183071844100065E-2"/>
  </r>
  <r>
    <x v="15"/>
    <n v="2010"/>
    <n v="119485.94047619047"/>
    <n v="58675.047619047618"/>
    <n v="60810.892857142855"/>
    <n v="7397.9761904761908"/>
    <n v="16241.380952380952"/>
    <n v="17173.690476190477"/>
    <n v="14287.571428571429"/>
    <n v="16273.5"/>
    <n v="18203.595238095237"/>
    <n v="14156.833333333334"/>
    <n v="8212.8452380952385"/>
    <n v="5425.75"/>
    <n v="2145.8214285714284"/>
    <n v="0"/>
    <n v="0"/>
    <n v="0"/>
    <n v="0"/>
    <n v="0"/>
    <n v="0"/>
    <n v="62"/>
    <n v="193"/>
    <n v="433"/>
    <n v="643"/>
    <n v="1331"/>
    <n v="0"/>
    <n v="0"/>
    <n v="0"/>
    <n v="0"/>
    <n v="0"/>
    <n v="0"/>
    <n v="4.3795104837475425E-3"/>
    <n v="2.3499773148624614E-2"/>
    <n v="7.9804635303875035E-2"/>
    <n v="0.29965214786212407"/>
    <n v="1.1139385895072931E-2"/>
  </r>
  <r>
    <x v="19"/>
    <n v="2017"/>
    <n v="74771.474358974359"/>
    <n v="37161.410256410258"/>
    <n v="37610.064102564102"/>
    <n v="4375.1410256410254"/>
    <n v="9489.0128205128203"/>
    <n v="10157.448717948719"/>
    <n v="9469.2820512820508"/>
    <n v="9011.4487179487187"/>
    <n v="10333.948717948719"/>
    <n v="10284.435897435897"/>
    <n v="6579.8974358974356"/>
    <n v="3451.9487179487178"/>
    <n v="1618.9102564102564"/>
    <n v="0"/>
    <n v="0"/>
    <n v="0"/>
    <n v="0"/>
    <n v="0"/>
    <n v="0"/>
    <n v="23"/>
    <n v="105"/>
    <n v="180"/>
    <n v="521"/>
    <n v="829"/>
    <n v="0"/>
    <n v="0"/>
    <n v="0"/>
    <n v="0"/>
    <n v="0"/>
    <n v="0"/>
    <n v="2.2363890668747649E-3"/>
    <n v="1.5957695545094616E-2"/>
    <n v="5.214445946548215E-2"/>
    <n v="0.32182142150069293"/>
    <n v="1.1087115870151359E-2"/>
  </r>
  <r>
    <x v="17"/>
    <n v="2012"/>
    <n v="68677.831578947371"/>
    <n v="33802.189473684208"/>
    <n v="34875.642105263156"/>
    <n v="4562.242105263158"/>
    <n v="9431.031578947368"/>
    <n v="9867.0842105263164"/>
    <n v="8770.9368421052623"/>
    <n v="8910.1473684210523"/>
    <n v="9911.621052631579"/>
    <n v="8184.2315789473687"/>
    <n v="4868.0315789473689"/>
    <n v="2965.4526315789471"/>
    <n v="1199.6315789473683"/>
    <n v="0"/>
    <n v="0"/>
    <n v="0"/>
    <n v="0"/>
    <n v="0"/>
    <n v="0"/>
    <n v="0"/>
    <n v="35"/>
    <n v="244"/>
    <n v="472"/>
    <n v="751"/>
    <n v="0"/>
    <n v="0"/>
    <n v="0"/>
    <n v="0"/>
    <n v="0"/>
    <n v="0"/>
    <n v="0"/>
    <n v="7.1897643703388156E-3"/>
    <n v="8.2280862422706394E-2"/>
    <n v="0.39345413065414825"/>
    <n v="1.0935115199971063E-2"/>
  </r>
  <r>
    <x v="14"/>
    <n v="2009"/>
    <n v="69316.911764705888"/>
    <n v="33578.617647058825"/>
    <n v="35738.294117647056"/>
    <n v="4610.2352941176468"/>
    <n v="9269.4411764705874"/>
    <n v="9800.8382352941171"/>
    <n v="9012.2205882352937"/>
    <n v="9447.573529411764"/>
    <n v="9969.0147058823532"/>
    <n v="7866.8823529411766"/>
    <n v="5025.1764705882351"/>
    <n v="3193.7794117647059"/>
    <n v="1144.6617647058824"/>
    <n v="0"/>
    <n v="0"/>
    <n v="0"/>
    <n v="0"/>
    <n v="0"/>
    <n v="23"/>
    <n v="32"/>
    <n v="83"/>
    <n v="261"/>
    <n v="356"/>
    <n v="755"/>
    <n v="0"/>
    <n v="0"/>
    <n v="0"/>
    <n v="0"/>
    <n v="0"/>
    <n v="2.3071487683159436E-3"/>
    <n v="4.0676850834099765E-3"/>
    <n v="1.6516832888514306E-2"/>
    <n v="8.1721360917592564E-2"/>
    <n v="0.31100890322083324"/>
    <n v="1.0892002842867902E-2"/>
  </r>
  <r>
    <x v="21"/>
    <n v="2010"/>
    <n v="66042.220588235301"/>
    <n v="32286.485294117647"/>
    <n v="33755.73529411765"/>
    <n v="4535.9852941176468"/>
    <n v="9032.7647058823532"/>
    <n v="9831.323529411764"/>
    <n v="8769.6617647058829"/>
    <n v="8675.5147058823532"/>
    <n v="9659.0147058823532"/>
    <n v="7503.5735294117649"/>
    <n v="4442.9264705882351"/>
    <n v="2658.2647058823532"/>
    <n v="952.48529411764707"/>
    <n v="0"/>
    <n v="0"/>
    <n v="0"/>
    <n v="0"/>
    <n v="0"/>
    <n v="0"/>
    <n v="11"/>
    <n v="122"/>
    <n v="247"/>
    <n v="338"/>
    <n v="718"/>
    <n v="0"/>
    <n v="0"/>
    <n v="0"/>
    <n v="0"/>
    <n v="0"/>
    <n v="0"/>
    <n v="1.4659681759475387E-3"/>
    <n v="2.7459378589231396E-2"/>
    <n v="9.2917759263562022E-2"/>
    <n v="0.35486112183297563"/>
    <n v="1.0871833103199802E-2"/>
  </r>
  <r>
    <x v="19"/>
    <n v="2015"/>
    <n v="81458.78571428571"/>
    <n v="40445.1"/>
    <n v="41013.685714285712"/>
    <n v="4886.3285714285712"/>
    <n v="10448.328571428572"/>
    <n v="11243.971428571429"/>
    <n v="10417.771428571428"/>
    <n v="9940.471428571429"/>
    <n v="11752.385714285714"/>
    <n v="10818.057142857142"/>
    <n v="6539"/>
    <n v="3713.3142857142857"/>
    <n v="1742.4714285714285"/>
    <n v="0"/>
    <n v="0"/>
    <n v="0"/>
    <n v="0"/>
    <n v="0"/>
    <n v="0"/>
    <n v="0"/>
    <n v="52"/>
    <n v="238"/>
    <n v="595"/>
    <n v="885"/>
    <n v="0"/>
    <n v="0"/>
    <n v="0"/>
    <n v="0"/>
    <n v="0"/>
    <n v="0"/>
    <n v="0"/>
    <n v="7.9522862823061622E-3"/>
    <n v="6.4093686040964562E-2"/>
    <n v="0.34146901363416493"/>
    <n v="1.0864389792208681E-2"/>
  </r>
  <r>
    <x v="19"/>
    <n v="2014"/>
    <n v="76739.648648648654"/>
    <n v="38101.216216216213"/>
    <n v="38638.432432432433"/>
    <n v="4651.3783783783783"/>
    <n v="9928.9459459459467"/>
    <n v="10582.094594594595"/>
    <n v="9788.4324324324316"/>
    <n v="9444.0135135135133"/>
    <n v="11353.202702702703"/>
    <n v="10016.878378378378"/>
    <n v="5884.77027027027"/>
    <n v="3490.7837837837837"/>
    <n v="1630.8918918918919"/>
    <n v="0"/>
    <n v="0"/>
    <n v="0"/>
    <n v="0"/>
    <n v="0"/>
    <n v="14"/>
    <n v="21"/>
    <n v="44"/>
    <n v="193"/>
    <n v="560"/>
    <n v="832"/>
    <n v="0"/>
    <n v="0"/>
    <n v="0"/>
    <n v="0"/>
    <n v="0"/>
    <n v="1.2331322153410693E-3"/>
    <n v="2.096461512932901E-3"/>
    <n v="7.4769273870021798E-3"/>
    <n v="5.5288442926935022E-2"/>
    <n v="0.34337039921780488"/>
    <n v="1.0841853131349347E-2"/>
  </r>
  <r>
    <x v="19"/>
    <n v="2012"/>
    <n v="77560.194805194798"/>
    <n v="38448.493506493505"/>
    <n v="39111.7012987013"/>
    <n v="4841.2207792207791"/>
    <n v="10128.363636363636"/>
    <n v="10732.35064935065"/>
    <n v="9786.7922077922085"/>
    <n v="9917.1168831168834"/>
    <n v="11809.597402597403"/>
    <n v="9654.0389610389611"/>
    <n v="5555.2467532467535"/>
    <n v="3551.1298701298701"/>
    <n v="1574.090909090909"/>
    <n v="0"/>
    <n v="0"/>
    <n v="0"/>
    <n v="0"/>
    <n v="0"/>
    <n v="0"/>
    <n v="0"/>
    <n v="37"/>
    <n v="257"/>
    <n v="546"/>
    <n v="840"/>
    <n v="0"/>
    <n v="0"/>
    <n v="0"/>
    <n v="0"/>
    <n v="0"/>
    <n v="0"/>
    <n v="0"/>
    <n v="6.6603702127858528E-3"/>
    <n v="7.2371332336150562E-2"/>
    <n v="0.34686687842910774"/>
    <n v="1.083029770760373E-2"/>
  </r>
  <r>
    <x v="20"/>
    <n v="2013"/>
    <n v="19258.542553191488"/>
    <n v="9582.6595744680853"/>
    <n v="9675.8829787234044"/>
    <n v="1364.872340425532"/>
    <n v="2666.6382978723404"/>
    <n v="2727.0319148936169"/>
    <n v="2612.627659574468"/>
    <n v="2338.0744680851062"/>
    <n v="2645.6808510638298"/>
    <n v="2304.6382978723404"/>
    <n v="1347.2234042553191"/>
    <n v="862.52127659574467"/>
    <n v="399.74468085106383"/>
    <n v="0"/>
    <n v="0"/>
    <n v="0"/>
    <n v="0"/>
    <n v="0"/>
    <n v="0"/>
    <n v="0"/>
    <n v="0"/>
    <n v="11"/>
    <n v="197"/>
    <n v="208"/>
    <n v="0"/>
    <n v="0"/>
    <n v="0"/>
    <n v="0"/>
    <n v="0"/>
    <n v="0"/>
    <n v="0"/>
    <n v="0"/>
    <n v="1.2753308583198689E-2"/>
    <n v="0.49281456248669364"/>
    <n v="1.0800401921667258E-2"/>
  </r>
  <r>
    <x v="8"/>
    <n v="2016"/>
    <n v="34006.608695652176"/>
    <n v="16906.608695652172"/>
    <n v="17100"/>
    <n v="2156.413043478261"/>
    <n v="4458.641304347826"/>
    <n v="4871.445652173913"/>
    <n v="4336.010869565217"/>
    <n v="4042.804347826087"/>
    <n v="4466.010869565217"/>
    <n v="4398.380434782609"/>
    <n v="2875.7934782608695"/>
    <n v="1621.7173913043478"/>
    <n v="791.75"/>
    <n v="0"/>
    <n v="0"/>
    <n v="0"/>
    <n v="0"/>
    <n v="0"/>
    <n v="0"/>
    <n v="0"/>
    <n v="0"/>
    <n v="68"/>
    <n v="294"/>
    <n v="362"/>
    <n v="0"/>
    <n v="0"/>
    <n v="0"/>
    <n v="0"/>
    <n v="0"/>
    <n v="0"/>
    <n v="0"/>
    <n v="0"/>
    <n v="4.1930856981997076E-2"/>
    <n v="0.37132933375434163"/>
    <n v="1.0644989720668106E-2"/>
  </r>
  <r>
    <x v="21"/>
    <n v="2013"/>
    <n v="70984.619047619053"/>
    <n v="34704.666666666664"/>
    <n v="36279.952380952382"/>
    <n v="4839.4761904761908"/>
    <n v="9561.6190476190477"/>
    <n v="10267.301587301587"/>
    <n v="9926.730158730159"/>
    <n v="8782.7142857142862"/>
    <n v="9968.7619047619046"/>
    <n v="8627.2222222222226"/>
    <n v="5110.5396825396829"/>
    <n v="2854.7142857142858"/>
    <n v="1072.7301587301588"/>
    <n v="0"/>
    <n v="0"/>
    <n v="0"/>
    <n v="0"/>
    <n v="0"/>
    <n v="14"/>
    <n v="80"/>
    <n v="107"/>
    <n v="185"/>
    <n v="344"/>
    <n v="730"/>
    <n v="0"/>
    <n v="0"/>
    <n v="0"/>
    <n v="0"/>
    <n v="0"/>
    <n v="1.4043870376031795E-3"/>
    <n v="9.2729731470152614E-3"/>
    <n v="2.0937123405101191E-2"/>
    <n v="6.4805084321673423E-2"/>
    <n v="0.32067710337071997"/>
    <n v="1.0283917978207217E-2"/>
  </r>
  <r>
    <x v="10"/>
    <n v="2010"/>
    <n v="37238.25"/>
    <n v="18082.302631578947"/>
    <n v="19155.947368421053"/>
    <n v="2638.2236842105262"/>
    <n v="5253.7105263157891"/>
    <n v="5603.3157894736842"/>
    <n v="4807.4605263157891"/>
    <n v="4879.6184210526317"/>
    <n v="5242.6184210526317"/>
    <n v="4172.7105263157891"/>
    <n v="2586.9342105263158"/>
    <n v="1503.7368421052631"/>
    <n v="546.73684210526312"/>
    <n v="0"/>
    <n v="0"/>
    <n v="0"/>
    <n v="0"/>
    <n v="0"/>
    <n v="0"/>
    <n v="10"/>
    <n v="31"/>
    <n v="123"/>
    <n v="217"/>
    <n v="381"/>
    <n v="0"/>
    <n v="0"/>
    <n v="0"/>
    <n v="0"/>
    <n v="0"/>
    <n v="0"/>
    <n v="2.3965237791918671E-3"/>
    <n v="1.1983296627281837E-2"/>
    <n v="8.1796226943404146E-2"/>
    <n v="0.39690026954177898"/>
    <n v="1.0231415278644941E-2"/>
  </r>
  <r>
    <x v="19"/>
    <n v="2009"/>
    <n v="77769.722222222219"/>
    <n v="38611.25"/>
    <n v="39158.472222222219"/>
    <n v="4953.416666666667"/>
    <n v="10044.180555555555"/>
    <n v="11482.875"/>
    <n v="9548.4027777777774"/>
    <n v="10921.180555555555"/>
    <n v="11958.125"/>
    <n v="8620.8472222222226"/>
    <n v="5128.3888888888887"/>
    <n v="3632.7916666666665"/>
    <n v="1512.9027777777778"/>
    <n v="0"/>
    <n v="0"/>
    <n v="0"/>
    <n v="0"/>
    <n v="0"/>
    <n v="22"/>
    <n v="0"/>
    <n v="25"/>
    <n v="234"/>
    <n v="514"/>
    <n v="795"/>
    <n v="0"/>
    <n v="0"/>
    <n v="0"/>
    <n v="0"/>
    <n v="0"/>
    <n v="1.8397533058067213E-3"/>
    <n v="0"/>
    <n v="4.8748253187594114E-3"/>
    <n v="6.4413272620918255E-2"/>
    <n v="0.33974423707185414"/>
    <n v="1.0222487329044794E-2"/>
  </r>
  <r>
    <x v="20"/>
    <n v="2016"/>
    <n v="18298.481132075471"/>
    <n v="9130.7169811320746"/>
    <n v="9167.7641509433961"/>
    <n v="1260.8207547169811"/>
    <n v="2537.0188679245284"/>
    <n v="2552.5943396226417"/>
    <n v="2452.5566037735848"/>
    <n v="2207.6981132075471"/>
    <n v="2328.7452830188681"/>
    <n v="2291.8207547169814"/>
    <n v="1456.3490566037735"/>
    <n v="828.2641509433962"/>
    <n v="392.02830188679246"/>
    <n v="0"/>
    <n v="0"/>
    <n v="0"/>
    <n v="0"/>
    <n v="0"/>
    <n v="0"/>
    <n v="0"/>
    <n v="0"/>
    <n v="14"/>
    <n v="173"/>
    <n v="187"/>
    <n v="0"/>
    <n v="0"/>
    <n v="0"/>
    <n v="0"/>
    <n v="0"/>
    <n v="0"/>
    <n v="0"/>
    <n v="0"/>
    <n v="1.690282017403982E-2"/>
    <n v="0.44129466971483577"/>
    <n v="1.0219427429537147E-2"/>
  </r>
  <r>
    <x v="22"/>
    <n v="2009"/>
    <n v="615747.06779661018"/>
    <n v="307948.72881355934"/>
    <n v="307798.33898305084"/>
    <n v="45878.762711864409"/>
    <n v="86831.898305084746"/>
    <n v="89527.779661016946"/>
    <n v="89683.508474576272"/>
    <n v="90737.762711864401"/>
    <n v="85895.830508474581"/>
    <n v="60429.813559322036"/>
    <n v="34827.169491525427"/>
    <n v="23339.372881355932"/>
    <n v="9220.1525423728817"/>
    <n v="0"/>
    <n v="10"/>
    <n v="11"/>
    <n v="93"/>
    <n v="168"/>
    <n v="346"/>
    <n v="436"/>
    <n v="708"/>
    <n v="1633"/>
    <n v="2856"/>
    <n v="6261"/>
    <n v="0"/>
    <n v="1.1516505103763712E-4"/>
    <n v="1.2286689161341647E-4"/>
    <n v="1.0369799485081908E-3"/>
    <n v="1.8514893356306346E-3"/>
    <n v="4.0281349857355792E-3"/>
    <n v="7.2149817171286252E-3"/>
    <n v="2.0328956109174453E-2"/>
    <n v="6.9967604026947988E-2"/>
    <n v="0.3097562634538566"/>
    <n v="1.0168136118624759E-2"/>
  </r>
  <r>
    <x v="21"/>
    <n v="2014"/>
    <n v="66401.281690140851"/>
    <n v="32407.140845070422"/>
    <n v="33994.140845070426"/>
    <n v="4431.422535211268"/>
    <n v="8889.2253521126768"/>
    <n v="9459.8309859154924"/>
    <n v="9263.2112676056331"/>
    <n v="8158.422535211268"/>
    <n v="9162.3661971830988"/>
    <n v="8261.7887323943669"/>
    <n v="5017.2253521126759"/>
    <n v="2726.8873239436621"/>
    <n v="1050"/>
    <n v="0"/>
    <n v="0"/>
    <n v="0"/>
    <n v="0"/>
    <n v="0"/>
    <n v="37"/>
    <n v="60"/>
    <n v="114"/>
    <n v="162"/>
    <n v="292"/>
    <n v="665"/>
    <n v="0"/>
    <n v="0"/>
    <n v="0"/>
    <n v="0"/>
    <n v="0"/>
    <n v="4.0382581533769495E-3"/>
    <n v="7.2623498304599313E-3"/>
    <n v="2.2721722067356686E-2"/>
    <n v="5.9408395270881001E-2"/>
    <n v="0.27809523809523812"/>
    <n v="1.0014866928370421E-2"/>
  </r>
  <r>
    <x v="22"/>
    <n v="2015"/>
    <n v="604577.40625"/>
    <n v="300330.796875"/>
    <n v="304246.609375"/>
    <n v="39548.421875"/>
    <n v="79770.140625"/>
    <n v="87642.4375"/>
    <n v="88302.5625"/>
    <n v="81393.21875"/>
    <n v="82536.375"/>
    <n v="69578.15625"/>
    <n v="42259.71875"/>
    <n v="22735.3125"/>
    <n v="10405.875"/>
    <n v="0"/>
    <n v="0"/>
    <n v="0"/>
    <n v="0"/>
    <n v="14"/>
    <n v="165"/>
    <n v="441"/>
    <n v="869"/>
    <n v="1537"/>
    <n v="3017"/>
    <n v="6043"/>
    <n v="0"/>
    <n v="0"/>
    <n v="0"/>
    <n v="0"/>
    <n v="1.7200450129636874E-4"/>
    <n v="1.9991185704484843E-3"/>
    <n v="6.3381961202802067E-3"/>
    <n v="2.0563317165947774E-2"/>
    <n v="6.7604085054911819E-2"/>
    <n v="0.2899323699352529"/>
    <n v="9.9954115676978289E-3"/>
  </r>
  <r>
    <x v="23"/>
    <n v="2017"/>
    <n v="291981.88571428572"/>
    <n v="142718.97142857141"/>
    <n v="149262.91428571427"/>
    <n v="15929.742857142857"/>
    <n v="32976.542857142857"/>
    <n v="35928.800000000003"/>
    <n v="37399.528571428571"/>
    <n v="35463.014285714286"/>
    <n v="39654.014285714286"/>
    <n v="38169.014285714286"/>
    <n v="31202.814285714285"/>
    <n v="17739.228571428572"/>
    <n v="7519.1857142857143"/>
    <n v="0"/>
    <n v="0"/>
    <n v="0"/>
    <n v="0"/>
    <n v="0"/>
    <n v="51"/>
    <n v="300"/>
    <n v="516"/>
    <n v="744"/>
    <n v="1294"/>
    <n v="2905"/>
    <n v="0"/>
    <n v="0"/>
    <n v="0"/>
    <n v="0"/>
    <n v="0"/>
    <n v="1.2861245177483382E-3"/>
    <n v="7.8597785563533015E-3"/>
    <n v="1.6536969879548412E-2"/>
    <n v="4.1940944444354963E-2"/>
    <n v="0.17209310278658593"/>
    <n v="9.949247340784154E-3"/>
  </r>
  <r>
    <x v="20"/>
    <n v="2011"/>
    <n v="19135"/>
    <n v="9491.6631578947363"/>
    <n v="9643.3368421052637"/>
    <n v="1369.9263157894736"/>
    <n v="2610.6"/>
    <n v="2744.4526315789471"/>
    <n v="2525.8421052631579"/>
    <n v="2384.5052631578947"/>
    <n v="2736.9157894736841"/>
    <n v="2205.9052631578948"/>
    <n v="1288.2315789473685"/>
    <n v="897.57894736842104"/>
    <n v="397.82105263157894"/>
    <n v="0"/>
    <n v="0"/>
    <n v="0"/>
    <n v="0"/>
    <n v="0"/>
    <n v="0"/>
    <n v="0"/>
    <n v="0"/>
    <n v="0"/>
    <n v="189"/>
    <n v="189"/>
    <n v="0"/>
    <n v="0"/>
    <n v="0"/>
    <n v="0"/>
    <n v="0"/>
    <n v="0"/>
    <n v="0"/>
    <n v="0"/>
    <n v="0"/>
    <n v="0.47508797925541768"/>
    <n v="9.8771883982231509E-3"/>
  </r>
  <r>
    <x v="22"/>
    <n v="2013"/>
    <n v="648395.46551724139"/>
    <n v="322418"/>
    <n v="325977.46551724139"/>
    <n v="43484.84482758621"/>
    <n v="87551.706896551725"/>
    <n v="96509.275862068971"/>
    <n v="93402.017241379304"/>
    <n v="89100.775862068971"/>
    <n v="90196.672413793101"/>
    <n v="72021.413793103449"/>
    <n v="41775.672413793101"/>
    <n v="24016.568965517243"/>
    <n v="10819.448275862069"/>
    <n v="0"/>
    <n v="0"/>
    <n v="0"/>
    <n v="11"/>
    <n v="22"/>
    <n v="159"/>
    <n v="501"/>
    <n v="828"/>
    <n v="1602"/>
    <n v="3264"/>
    <n v="6387"/>
    <n v="0"/>
    <n v="0"/>
    <n v="0"/>
    <n v="1.1777047568011989E-4"/>
    <n v="2.4691143019962863E-4"/>
    <n v="1.7628144780170996E-3"/>
    <n v="6.9562644443391117E-3"/>
    <n v="1.9820147759647279E-2"/>
    <n v="6.6703949356801795E-2"/>
    <n v="0.3016789689065667"/>
    <n v="9.8504698747467791E-3"/>
  </r>
  <r>
    <x v="21"/>
    <n v="2009"/>
    <n v="68262.676923076928"/>
    <n v="33202.523076923077"/>
    <n v="35060.153846153844"/>
    <n v="4797.2153846153842"/>
    <n v="9425.8307692307699"/>
    <n v="10477.123076923077"/>
    <n v="9039.0615384615376"/>
    <n v="9096.8461538461543"/>
    <n v="9817.8461538461543"/>
    <n v="7349.4461538461537"/>
    <n v="4432.4307692307693"/>
    <n v="2835.7692307692309"/>
    <n v="1016.8461538461538"/>
    <n v="0"/>
    <n v="0"/>
    <n v="0"/>
    <n v="0"/>
    <n v="0"/>
    <n v="0"/>
    <n v="0"/>
    <n v="73"/>
    <n v="243"/>
    <n v="345"/>
    <n v="661"/>
    <n v="0"/>
    <n v="0"/>
    <n v="0"/>
    <n v="0"/>
    <n v="0"/>
    <n v="0"/>
    <n v="0"/>
    <n v="1.6469518375053799E-2"/>
    <n v="8.5691034856910347E-2"/>
    <n v="0.33928436341629475"/>
    <n v="9.6831831067050039E-3"/>
  </r>
  <r>
    <x v="22"/>
    <n v="2011"/>
    <n v="626894"/>
    <n v="311795.6101694915"/>
    <n v="315098.3898305085"/>
    <n v="43236.745762711864"/>
    <n v="86140.593220338982"/>
    <n v="94219.322033898308"/>
    <n v="89627.593220338982"/>
    <n v="88846.525423728817"/>
    <n v="88188.796610169491"/>
    <n v="66332.559322033892"/>
    <n v="37653.423728813563"/>
    <n v="23414.067796610168"/>
    <n v="9870.0677966101703"/>
    <n v="0"/>
    <n v="0"/>
    <n v="0"/>
    <n v="13"/>
    <n v="40"/>
    <n v="211"/>
    <n v="444"/>
    <n v="671"/>
    <n v="1617"/>
    <n v="3050"/>
    <n v="6046"/>
    <n v="0"/>
    <n v="0"/>
    <n v="0"/>
    <n v="1.450446177667743E-4"/>
    <n v="4.5021456730278547E-4"/>
    <n v="2.3925941628697598E-3"/>
    <n v="6.6935454403990579E-3"/>
    <n v="1.7820424640071445E-2"/>
    <n v="6.9061045438422508E-2"/>
    <n v="0.30901510129925436"/>
    <n v="9.6443736899699158E-3"/>
  </r>
  <r>
    <x v="22"/>
    <n v="2017"/>
    <n v="646001.98333333328"/>
    <n v="320915.76666666666"/>
    <n v="325086.21666666667"/>
    <n v="41351.76666666667"/>
    <n v="84153.5"/>
    <n v="90186.75"/>
    <n v="96547.75"/>
    <n v="85958.7"/>
    <n v="86321.366666666669"/>
    <n v="76231"/>
    <n v="48849.716666666667"/>
    <n v="24975.233333333334"/>
    <n v="11426.2"/>
    <n v="0"/>
    <n v="0"/>
    <n v="0"/>
    <n v="0"/>
    <n v="26"/>
    <n v="158"/>
    <n v="503"/>
    <n v="930"/>
    <n v="1595"/>
    <n v="2985"/>
    <n v="6197"/>
    <n v="0"/>
    <n v="0"/>
    <n v="0"/>
    <n v="0"/>
    <n v="3.0247083773951908E-4"/>
    <n v="1.8303695377081225E-3"/>
    <n v="6.5983654943526909E-3"/>
    <n v="1.9037981455368388E-2"/>
    <n v="6.3863267210049424E-2"/>
    <n v="0.26124170765433824"/>
    <n v="9.5928498052340865E-3"/>
  </r>
  <r>
    <x v="20"/>
    <n v="2015"/>
    <n v="21687.91011235955"/>
    <n v="10787.325842696629"/>
    <n v="10900.584269662921"/>
    <n v="1470.8651685393259"/>
    <n v="2964.3483146067415"/>
    <n v="3066.4606741573034"/>
    <n v="2898.4157303370785"/>
    <n v="2631.9213483146068"/>
    <n v="2841.2022471910113"/>
    <n v="2697"/>
    <n v="1694.9775280898875"/>
    <n v="968.42696629213481"/>
    <n v="451.34831460674155"/>
    <n v="0"/>
    <n v="0"/>
    <n v="0"/>
    <n v="0"/>
    <n v="0"/>
    <n v="0"/>
    <n v="0"/>
    <n v="0"/>
    <n v="25"/>
    <n v="183"/>
    <n v="208"/>
    <n v="0"/>
    <n v="0"/>
    <n v="0"/>
    <n v="0"/>
    <n v="0"/>
    <n v="0"/>
    <n v="0"/>
    <n v="0"/>
    <n v="2.5815059751711337E-2"/>
    <n v="0.40545182972367438"/>
    <n v="9.5905967390313256E-3"/>
  </r>
  <r>
    <x v="21"/>
    <n v="2011"/>
    <n v="68779.560606060608"/>
    <n v="33628.5"/>
    <n v="35151.060606060608"/>
    <n v="4766.090909090909"/>
    <n v="9357.2727272727279"/>
    <n v="10187.166666666666"/>
    <n v="9288.045454545454"/>
    <n v="8773.636363636364"/>
    <n v="9963.3939393939399"/>
    <n v="7989"/>
    <n v="4694.984848484848"/>
    <n v="2758.2272727272725"/>
    <n v="1017.1818181818181"/>
    <n v="0"/>
    <n v="0"/>
    <n v="0"/>
    <n v="0"/>
    <n v="0"/>
    <n v="0"/>
    <n v="38"/>
    <n v="35"/>
    <n v="242"/>
    <n v="341"/>
    <n v="656"/>
    <n v="0"/>
    <n v="0"/>
    <n v="0"/>
    <n v="0"/>
    <n v="0"/>
    <n v="0"/>
    <n v="4.7565402428338963E-3"/>
    <n v="7.4547631418438124E-3"/>
    <n v="8.7737512565712508E-2"/>
    <n v="0.33523996782554294"/>
    <n v="9.537717226157965E-3"/>
  </r>
  <r>
    <x v="23"/>
    <n v="2016"/>
    <n v="282135.43661971833"/>
    <n v="137779.80281690141"/>
    <n v="144355.63380281691"/>
    <n v="15496.74647887324"/>
    <n v="32080.704225352114"/>
    <n v="35166.112676056335"/>
    <n v="35775.042253521126"/>
    <n v="34427.957746478874"/>
    <n v="38872.42253521127"/>
    <n v="36562.25352112676"/>
    <n v="29502.408450704224"/>
    <n v="16953.042253521126"/>
    <n v="7288.7323943661968"/>
    <n v="0"/>
    <n v="0"/>
    <n v="0"/>
    <n v="0"/>
    <n v="30"/>
    <n v="108"/>
    <n v="274"/>
    <n v="471"/>
    <n v="701"/>
    <n v="1088"/>
    <n v="2672"/>
    <n v="0"/>
    <n v="0"/>
    <n v="0"/>
    <n v="0"/>
    <n v="8.7138482685828952E-4"/>
    <n v="2.7783192545350588E-3"/>
    <n v="7.4940676137939533E-3"/>
    <n v="1.5964798290519132E-2"/>
    <n v="4.134951057851597E-2"/>
    <n v="0.14927149758454106"/>
    <n v="9.4706288299456209E-3"/>
  </r>
  <r>
    <x v="19"/>
    <n v="2011"/>
    <n v="85155.3125"/>
    <n v="42220.90625"/>
    <n v="42934.40625"/>
    <n v="5358.859375"/>
    <n v="11195.109375"/>
    <n v="12030.375"/>
    <n v="10734.59375"/>
    <n v="11207.984375"/>
    <n v="13004.28125"/>
    <n v="10172.78125"/>
    <n v="5825.46875"/>
    <n v="3929.640625"/>
    <n v="1713.609375"/>
    <n v="0"/>
    <n v="0"/>
    <n v="0"/>
    <n v="0"/>
    <n v="0"/>
    <n v="0"/>
    <n v="0"/>
    <n v="33"/>
    <n v="241"/>
    <n v="532"/>
    <n v="806"/>
    <n v="0"/>
    <n v="0"/>
    <n v="0"/>
    <n v="0"/>
    <n v="0"/>
    <n v="0"/>
    <n v="0"/>
    <n v="5.6647801947268192E-3"/>
    <n v="6.1328763364970555E-2"/>
    <n v="0.31045581785522153"/>
    <n v="9.4650583309174047E-3"/>
  </r>
  <r>
    <x v="23"/>
    <n v="2013"/>
    <n v="268971.61428571428"/>
    <n v="131526.38571428572"/>
    <n v="137445.22857142857"/>
    <n v="15187.071428571429"/>
    <n v="31311.1"/>
    <n v="35015.685714285712"/>
    <n v="33177.214285714283"/>
    <n v="34157.971428571429"/>
    <n v="38620.314285714288"/>
    <n v="33870.800000000003"/>
    <n v="25434.942857142858"/>
    <n v="15629.371428571429"/>
    <n v="6550.9571428571426"/>
    <n v="0"/>
    <n v="0"/>
    <n v="0"/>
    <n v="0"/>
    <n v="13"/>
    <n v="115"/>
    <n v="278"/>
    <n v="374"/>
    <n v="609"/>
    <n v="1153"/>
    <n v="2542"/>
    <n v="0"/>
    <n v="0"/>
    <n v="0"/>
    <n v="0"/>
    <n v="3.8058466168532925E-4"/>
    <n v="2.9777075129225105E-3"/>
    <n v="8.2076596950765839E-3"/>
    <n v="1.4704180862547923E-2"/>
    <n v="3.8965098678678242E-2"/>
    <n v="0.17600481499977103"/>
    <n v="9.4508114053246089E-3"/>
  </r>
  <r>
    <x v="20"/>
    <n v="2014"/>
    <n v="19944.806451612902"/>
    <n v="9934.5053763440865"/>
    <n v="10010.301075268817"/>
    <n v="1387.9032258064517"/>
    <n v="2751.7849462365593"/>
    <n v="2761.5268817204301"/>
    <n v="2676.3118279569894"/>
    <n v="2403.2150537634407"/>
    <n v="2708.6559139784945"/>
    <n v="2476.6666666666665"/>
    <n v="1474.4623655913979"/>
    <n v="916.49462365591398"/>
    <n v="421.74193548387098"/>
    <n v="0"/>
    <n v="0"/>
    <n v="0"/>
    <n v="0"/>
    <n v="0"/>
    <n v="0"/>
    <n v="0"/>
    <n v="0"/>
    <n v="36"/>
    <n v="151"/>
    <n v="187"/>
    <n v="0"/>
    <n v="0"/>
    <n v="0"/>
    <n v="0"/>
    <n v="0"/>
    <n v="0"/>
    <n v="0"/>
    <n v="0"/>
    <n v="3.9280099490813528E-2"/>
    <n v="0.35803885574422517"/>
    <n v="9.375874388837583E-3"/>
  </r>
  <r>
    <x v="24"/>
    <n v="2013"/>
    <n v="34578.907407407409"/>
    <n v="17093.574074074073"/>
    <n v="17485.333333333332"/>
    <n v="1926.5555555555557"/>
    <n v="4014.1851851851852"/>
    <n v="4441.2407407407409"/>
    <n v="4096.8703703703704"/>
    <n v="4391.4629629629626"/>
    <n v="5065.9629629629626"/>
    <n v="4995.9629629629626"/>
    <n v="3135.8888888888887"/>
    <n v="1816.5185185185185"/>
    <n v="685.88888888888891"/>
    <n v="0"/>
    <n v="0"/>
    <n v="0"/>
    <n v="0"/>
    <n v="0"/>
    <n v="0"/>
    <n v="0"/>
    <n v="37"/>
    <n v="98"/>
    <n v="189"/>
    <n v="324"/>
    <n v="0"/>
    <n v="0"/>
    <n v="0"/>
    <n v="0"/>
    <n v="0"/>
    <n v="0"/>
    <n v="0"/>
    <n v="1.1798887432236119E-2"/>
    <n v="5.3949353667985159E-2"/>
    <n v="0.27555483557427507"/>
    <n v="9.3698738419535355E-3"/>
  </r>
  <r>
    <x v="22"/>
    <n v="2012"/>
    <n v="612161.55737704923"/>
    <n v="304448.81967213115"/>
    <n v="307712.73770491802"/>
    <n v="41650.180327868853"/>
    <n v="83371.721311475412"/>
    <n v="91700.672131147541"/>
    <n v="87605"/>
    <n v="85273.344262295082"/>
    <n v="85612.081967213118"/>
    <n v="66398.688524590165"/>
    <n v="37823.37704918033"/>
    <n v="22843.803278688523"/>
    <n v="10075.836065573771"/>
    <n v="0"/>
    <n v="0"/>
    <n v="0"/>
    <n v="0"/>
    <n v="0"/>
    <n v="151"/>
    <n v="412"/>
    <n v="738"/>
    <n v="1443"/>
    <n v="2938"/>
    <n v="5682"/>
    <n v="0"/>
    <n v="0"/>
    <n v="0"/>
    <n v="0"/>
    <n v="0"/>
    <n v="1.7637697452309185E-3"/>
    <n v="6.2049418317565034E-3"/>
    <n v="1.951174267280275E-2"/>
    <n v="6.3168115326321592E-2"/>
    <n v="0.29158870597729353"/>
    <n v="9.281863474645274E-3"/>
  </r>
  <r>
    <x v="24"/>
    <n v="2017"/>
    <n v="31743.196428571428"/>
    <n v="15731.767857142857"/>
    <n v="16011.428571428571"/>
    <n v="1748.5535714285713"/>
    <n v="3710.125"/>
    <n v="4011.0357142857142"/>
    <n v="3812"/>
    <n v="3835.5357142857142"/>
    <n v="4247.5535714285716"/>
    <n v="4601.6428571428569"/>
    <n v="3356.8928571428573"/>
    <n v="1748.625"/>
    <n v="671.23214285714289"/>
    <n v="0"/>
    <n v="0"/>
    <n v="0"/>
    <n v="0"/>
    <n v="0"/>
    <n v="0"/>
    <n v="0"/>
    <n v="33"/>
    <n v="101"/>
    <n v="160"/>
    <n v="294"/>
    <n v="0"/>
    <n v="0"/>
    <n v="0"/>
    <n v="0"/>
    <n v="0"/>
    <n v="0"/>
    <n v="0"/>
    <n v="9.8305192939899776E-3"/>
    <n v="5.7759668310815644E-2"/>
    <n v="0.23836760754476041"/>
    <n v="9.2618271969415276E-3"/>
  </r>
  <r>
    <x v="24"/>
    <n v="2015"/>
    <n v="37254.400000000001"/>
    <n v="18403.711111111112"/>
    <n v="18850.68888888889"/>
    <n v="2111.1777777777779"/>
    <n v="4352.5333333333338"/>
    <n v="4908.9777777777781"/>
    <n v="4455.8888888888887"/>
    <n v="4615.666666666667"/>
    <n v="5147.4222222222224"/>
    <n v="5347.3777777777777"/>
    <n v="3585.7333333333331"/>
    <n v="1941.1333333333334"/>
    <n v="807.95555555555552"/>
    <n v="0"/>
    <n v="0"/>
    <n v="0"/>
    <n v="0"/>
    <n v="0"/>
    <n v="0"/>
    <n v="0"/>
    <n v="45"/>
    <n v="93"/>
    <n v="207"/>
    <n v="345"/>
    <n v="0"/>
    <n v="0"/>
    <n v="0"/>
    <n v="0"/>
    <n v="0"/>
    <n v="0"/>
    <n v="0"/>
    <n v="1.2549734131558399E-2"/>
    <n v="4.7910155579214887E-2"/>
    <n v="0.25620221134275811"/>
    <n v="9.2606510908778555E-3"/>
  </r>
  <r>
    <x v="22"/>
    <n v="2014"/>
    <n v="645884.01694915257"/>
    <n v="320841.88135593222"/>
    <n v="325042.13559322036"/>
    <n v="42894.830508474573"/>
    <n v="86170.203389830509"/>
    <n v="94994.016949152545"/>
    <n v="93582.576271186437"/>
    <n v="87733.220338983054"/>
    <n v="88956.254237288129"/>
    <n v="73132.322033898308"/>
    <n v="43252.728813559319"/>
    <n v="24018.016949152541"/>
    <n v="11063.016949152543"/>
    <n v="0"/>
    <n v="0"/>
    <n v="0"/>
    <n v="27"/>
    <n v="84"/>
    <n v="248"/>
    <n v="589"/>
    <n v="800"/>
    <n v="1450"/>
    <n v="2638"/>
    <n v="5836"/>
    <n v="0"/>
    <n v="0"/>
    <n v="0"/>
    <n v="2.8851524584831451E-4"/>
    <n v="9.5744804163623923E-4"/>
    <n v="2.7878871713557934E-3"/>
    <n v="8.0538944152079104E-3"/>
    <n v="1.8495942844401706E-2"/>
    <n v="6.0371345522393857E-2"/>
    <n v="0.23845213399967519"/>
    <n v="9.0356779961307532E-3"/>
  </r>
  <r>
    <x v="22"/>
    <n v="2010"/>
    <n v="638398.05263157899"/>
    <n v="317554.80701754388"/>
    <n v="320843.24561403511"/>
    <n v="44485.315789473687"/>
    <n v="88937.508771929832"/>
    <n v="96119.140350877191"/>
    <n v="91478.15789473684"/>
    <n v="92050.052631578947"/>
    <n v="89550.421052631573"/>
    <n v="65451.052631578947"/>
    <n v="37075.508771929824"/>
    <n v="23719.228070175439"/>
    <n v="9747.0350877192977"/>
    <n v="0"/>
    <n v="0"/>
    <n v="0"/>
    <n v="0"/>
    <n v="27"/>
    <n v="125"/>
    <n v="351"/>
    <n v="695"/>
    <n v="1579"/>
    <n v="2955"/>
    <n v="5732"/>
    <n v="0"/>
    <n v="0"/>
    <n v="0"/>
    <n v="0"/>
    <n v="2.9331868074062683E-4"/>
    <n v="1.3958616668762909E-3"/>
    <n v="5.3627861720691233E-3"/>
    <n v="1.8745528329099835E-2"/>
    <n v="6.6570463226222565E-2"/>
    <n v="0.30316911485453968"/>
    <n v="8.9787241304571316E-3"/>
  </r>
  <r>
    <x v="25"/>
    <n v="2015"/>
    <n v="63417.802325581397"/>
    <n v="31484.593023255813"/>
    <n v="31933.20930232558"/>
    <n v="4083.7441860465115"/>
    <n v="8384.5465116279065"/>
    <n v="8384.8255813953492"/>
    <n v="8687.6395348837214"/>
    <n v="7890.1744186046508"/>
    <n v="9058.1279069767443"/>
    <n v="8136.1395348837214"/>
    <n v="4818.0697674418607"/>
    <n v="2687.453488372093"/>
    <n v="1275.046511627907"/>
    <n v="0"/>
    <n v="0"/>
    <n v="0"/>
    <n v="0"/>
    <n v="0"/>
    <n v="0"/>
    <n v="0"/>
    <n v="31"/>
    <n v="116"/>
    <n v="415"/>
    <n v="562"/>
    <n v="0"/>
    <n v="0"/>
    <n v="0"/>
    <n v="0"/>
    <n v="0"/>
    <n v="0"/>
    <n v="0"/>
    <n v="6.4341118946601213E-3"/>
    <n v="4.3163537714011276E-2"/>
    <n v="0.32547832272420524"/>
    <n v="8.8618649557539314E-3"/>
  </r>
  <r>
    <x v="19"/>
    <n v="2010"/>
    <n v="82342.911764705888"/>
    <n v="40823.48529411765"/>
    <n v="41519.426470588238"/>
    <n v="5188.7352941176468"/>
    <n v="10901.911764705883"/>
    <n v="11702.558823529413"/>
    <n v="10252.411764705883"/>
    <n v="11157.029411764706"/>
    <n v="12676.514705882353"/>
    <n v="9518.3529411764703"/>
    <n v="5514.0294117647063"/>
    <n v="3823.2205882352941"/>
    <n v="1627.7352941176471"/>
    <n v="0"/>
    <n v="0"/>
    <n v="0"/>
    <n v="0"/>
    <n v="0"/>
    <n v="0"/>
    <n v="0"/>
    <n v="0"/>
    <n v="225"/>
    <n v="501"/>
    <n v="726"/>
    <n v="0"/>
    <n v="0"/>
    <n v="0"/>
    <n v="0"/>
    <n v="0"/>
    <n v="0"/>
    <n v="0"/>
    <n v="0"/>
    <n v="5.8850907188657542E-2"/>
    <n v="0.30778960302115893"/>
    <n v="8.816788044543996E-3"/>
  </r>
  <r>
    <x v="25"/>
    <n v="2013"/>
    <n v="65020.704545454544"/>
    <n v="32231.295454545456"/>
    <n v="32789.409090909088"/>
    <n v="4214"/>
    <n v="8568.579545454546"/>
    <n v="8688.511363636364"/>
    <n v="8686.2159090909099"/>
    <n v="8180.568181818182"/>
    <n v="9615.2159090909099"/>
    <n v="8060.590909090909"/>
    <n v="4812.897727272727"/>
    <n v="2910.3977272727275"/>
    <n v="1315.1477272727273"/>
    <n v="0"/>
    <n v="0"/>
    <n v="0"/>
    <n v="0"/>
    <n v="0"/>
    <n v="0"/>
    <n v="0"/>
    <n v="28"/>
    <n v="119"/>
    <n v="420"/>
    <n v="567"/>
    <n v="0"/>
    <n v="0"/>
    <n v="0"/>
    <n v="0"/>
    <n v="0"/>
    <n v="0"/>
    <n v="0"/>
    <n v="5.8177010164449225E-3"/>
    <n v="4.0887882396579658E-2"/>
    <n v="0.31935575851312936"/>
    <n v="8.7202992333560887E-3"/>
  </r>
  <r>
    <x v="19"/>
    <n v="2016"/>
    <n v="81339.657142857148"/>
    <n v="40375.62857142857"/>
    <n v="40964.028571428571"/>
    <n v="4845.2857142857147"/>
    <n v="10448.257142857143"/>
    <n v="11219.5"/>
    <n v="10357.428571428571"/>
    <n v="9829.5142857142855"/>
    <n v="11487.2"/>
    <n v="10935.071428571429"/>
    <n v="6781.0142857142855"/>
    <n v="3675"/>
    <n v="1757.5714285714287"/>
    <n v="0"/>
    <n v="0"/>
    <n v="0"/>
    <n v="0"/>
    <n v="0"/>
    <n v="0"/>
    <n v="35"/>
    <n v="45"/>
    <n v="158"/>
    <n v="471"/>
    <n v="709"/>
    <n v="0"/>
    <n v="0"/>
    <n v="0"/>
    <n v="0"/>
    <n v="0"/>
    <n v="0"/>
    <n v="3.2007106884140804E-3"/>
    <n v="6.6361753719944971E-3"/>
    <n v="4.2993197278911564E-2"/>
    <n v="0.26798341867837111"/>
    <n v="8.7165353888175433E-3"/>
  </r>
  <r>
    <x v="23"/>
    <n v="2015"/>
    <n v="293304.33333333331"/>
    <n v="143270.63636363635"/>
    <n v="150033.69696969696"/>
    <n v="16135.939393939394"/>
    <n v="33490.13636363636"/>
    <n v="37105.07575757576"/>
    <n v="36767.015151515152"/>
    <n v="36187.28787878788"/>
    <n v="41049.606060606064"/>
    <n v="37852.409090909088"/>
    <n v="29724.757575757576"/>
    <n v="17540.954545454544"/>
    <n v="7500.121212121212"/>
    <n v="0"/>
    <n v="0"/>
    <n v="0"/>
    <n v="0"/>
    <n v="0"/>
    <n v="56"/>
    <n v="224"/>
    <n v="441"/>
    <n v="733"/>
    <n v="1097"/>
    <n v="2551"/>
    <n v="0"/>
    <n v="0"/>
    <n v="0"/>
    <n v="0"/>
    <n v="0"/>
    <n v="1.3642031038573433E-3"/>
    <n v="5.917721100974719E-3"/>
    <n v="1.4836117632786463E-2"/>
    <n v="4.1787919699612076E-2"/>
    <n v="0.14626430279914668"/>
    <n v="8.6974507707011945E-3"/>
  </r>
  <r>
    <x v="22"/>
    <n v="2016"/>
    <n v="669678.3448275862"/>
    <n v="332531.70689655171"/>
    <n v="337146.63793103449"/>
    <n v="43251.431034482761"/>
    <n v="87905.896551724145"/>
    <n v="95717.137931034478"/>
    <n v="98844.827586206899"/>
    <n v="89370.758620689652"/>
    <n v="90233.862068965522"/>
    <n v="78109.172413793101"/>
    <n v="48925.896551724138"/>
    <n v="25681.620689655174"/>
    <n v="11713.224137931034"/>
    <n v="0"/>
    <n v="0"/>
    <n v="0"/>
    <n v="0"/>
    <n v="49"/>
    <n v="173"/>
    <n v="511"/>
    <n v="921"/>
    <n v="1439"/>
    <n v="2725"/>
    <n v="5818"/>
    <n v="0"/>
    <n v="0"/>
    <n v="0"/>
    <n v="0"/>
    <n v="5.4827776731724328E-4"/>
    <n v="1.9172403356488999E-3"/>
    <n v="6.542125389485804E-3"/>
    <n v="1.8824386774932676E-2"/>
    <n v="5.603228929316148E-2"/>
    <n v="0.23264303388301169"/>
    <n v="8.6877529263662961E-3"/>
  </r>
  <r>
    <x v="21"/>
    <n v="2012"/>
    <n v="71552.863636363632"/>
    <n v="35015.045454545456"/>
    <n v="36537.818181818184"/>
    <n v="4900.863636363636"/>
    <n v="9701.2121212121219"/>
    <n v="10430.166666666666"/>
    <n v="9754.3939393939399"/>
    <n v="9031.2272727272721"/>
    <n v="10274.833333333334"/>
    <n v="8528.80303030303"/>
    <n v="5013.742424242424"/>
    <n v="2854.712121212121"/>
    <n v="1071.1060606060605"/>
    <n v="0"/>
    <n v="0"/>
    <n v="0"/>
    <n v="0"/>
    <n v="0"/>
    <n v="0"/>
    <n v="12"/>
    <n v="78"/>
    <n v="209"/>
    <n v="313"/>
    <n v="612"/>
    <n v="0"/>
    <n v="0"/>
    <n v="0"/>
    <n v="0"/>
    <n v="0"/>
    <n v="0"/>
    <n v="1.4069969674951723E-3"/>
    <n v="1.5557241158391936E-2"/>
    <n v="7.3212285906873814E-2"/>
    <n v="0.29222129489482696"/>
    <n v="8.5531167992132975E-3"/>
  </r>
  <r>
    <x v="18"/>
    <n v="2017"/>
    <n v="52624.223684210527"/>
    <n v="26093.355263157893"/>
    <n v="26530.86842105263"/>
    <n v="3536.9605263157896"/>
    <n v="7196.1842105263158"/>
    <n v="7323.4736842105267"/>
    <n v="7224.4605263157891"/>
    <n v="6477.4868421052633"/>
    <n v="6581.394736842105"/>
    <n v="6570.4605263157891"/>
    <n v="4486.894736842105"/>
    <n v="2335.1578947368421"/>
    <n v="891.75"/>
    <n v="0"/>
    <n v="0"/>
    <n v="0"/>
    <n v="0"/>
    <n v="0"/>
    <n v="0"/>
    <n v="20"/>
    <n v="86"/>
    <n v="136"/>
    <n v="206"/>
    <n v="448"/>
    <n v="0"/>
    <n v="0"/>
    <n v="0"/>
    <n v="0"/>
    <n v="0"/>
    <n v="0"/>
    <n v="3.0439266653983642E-3"/>
    <n v="1.9166930593189524E-2"/>
    <n v="5.8240173097728096E-2"/>
    <n v="0.23100644799551442"/>
    <n v="8.5131897182631269E-3"/>
  </r>
  <r>
    <x v="24"/>
    <n v="2014"/>
    <n v="33716.15789473684"/>
    <n v="16665.894736842107"/>
    <n v="17050.263157894737"/>
    <n v="1905.4035087719299"/>
    <n v="3917.7894736842104"/>
    <n v="4305.9649122807014"/>
    <n v="4006.8245614035086"/>
    <n v="4200.2456140350878"/>
    <n v="4757.9298245614036"/>
    <n v="4927.4736842105267"/>
    <n v="3203.2105263157896"/>
    <n v="1789.1929824561403"/>
    <n v="704.78947368421052"/>
    <n v="0"/>
    <n v="0"/>
    <n v="0"/>
    <n v="0"/>
    <n v="0"/>
    <n v="0"/>
    <n v="23"/>
    <n v="32"/>
    <n v="52"/>
    <n v="179"/>
    <n v="286"/>
    <n v="0"/>
    <n v="0"/>
    <n v="0"/>
    <n v="0"/>
    <n v="0"/>
    <n v="0"/>
    <n v="4.6677063083463283E-3"/>
    <n v="9.9899771610719498E-3"/>
    <n v="2.9063382491371196E-2"/>
    <n v="0.25397655141512959"/>
    <n v="8.4825798032178868E-3"/>
  </r>
  <r>
    <x v="24"/>
    <n v="2009"/>
    <n v="34075.711538461539"/>
    <n v="16666.884615384617"/>
    <n v="17408.826923076922"/>
    <n v="1982.3461538461538"/>
    <n v="3984.0384615384614"/>
    <n v="4535.1730769230771"/>
    <n v="4178.9230769230771"/>
    <n v="4550.6730769230771"/>
    <n v="5165.8461538461543"/>
    <n v="4390.8653846153848"/>
    <n v="2766.5576923076924"/>
    <n v="1862.0961538461538"/>
    <n v="674.65384615384619"/>
    <n v="0"/>
    <n v="0"/>
    <n v="0"/>
    <n v="0"/>
    <n v="0"/>
    <n v="10"/>
    <n v="0"/>
    <n v="10"/>
    <n v="94"/>
    <n v="174"/>
    <n v="288"/>
    <n v="0"/>
    <n v="0"/>
    <n v="0"/>
    <n v="0"/>
    <n v="0"/>
    <n v="1.9357912919173268E-3"/>
    <n v="0"/>
    <n v="3.6146002043639346E-3"/>
    <n v="5.0480744405085251E-2"/>
    <n v="0.25791003933641182"/>
    <n v="8.4517677547226566E-3"/>
  </r>
  <r>
    <x v="23"/>
    <n v="2014"/>
    <n v="309712.51612903224"/>
    <n v="151240.04838709679"/>
    <n v="158472.46774193548"/>
    <n v="17269.919354838708"/>
    <n v="35824.56451612903"/>
    <n v="39915.193548387098"/>
    <n v="38585.370967741932"/>
    <n v="38708.612903225803"/>
    <n v="43968.387096774197"/>
    <n v="39458.177419354841"/>
    <n v="30181.193548387098"/>
    <n v="18132.790322580644"/>
    <n v="7691.0483870967746"/>
    <n v="0"/>
    <n v="0"/>
    <n v="0"/>
    <n v="13"/>
    <n v="22"/>
    <n v="139"/>
    <n v="277"/>
    <n v="388"/>
    <n v="671"/>
    <n v="1084"/>
    <n v="2594"/>
    <n v="0"/>
    <n v="0"/>
    <n v="0"/>
    <n v="3.3691525243772401E-4"/>
    <n v="5.68348962929814E-4"/>
    <n v="3.1613622690789566E-3"/>
    <n v="7.020091096861642E-3"/>
    <n v="1.2855687744023462E-2"/>
    <n v="3.7004784595364132E-2"/>
    <n v="0.14094307374513732"/>
    <n v="8.3755091089676506E-3"/>
  </r>
  <r>
    <x v="26"/>
    <n v="2015"/>
    <n v="9814.567164179105"/>
    <n v="4969.8208955223881"/>
    <n v="4844.746268656716"/>
    <n v="674.92537313432831"/>
    <n v="1331.2238805970148"/>
    <n v="1407.2835820895523"/>
    <n v="1239.4477611940299"/>
    <n v="1111.0298507462687"/>
    <n v="1258"/>
    <n v="1271.0597014925372"/>
    <n v="801.70149253731347"/>
    <n v="495.73134328358208"/>
    <n v="232.49253731343285"/>
    <n v="0"/>
    <n v="0"/>
    <n v="0"/>
    <n v="0"/>
    <n v="0"/>
    <n v="0"/>
    <n v="0"/>
    <n v="0"/>
    <n v="0"/>
    <n v="82"/>
    <n v="82"/>
    <n v="0"/>
    <n v="0"/>
    <n v="0"/>
    <n v="0"/>
    <n v="0"/>
    <n v="0"/>
    <n v="0"/>
    <n v="0"/>
    <n v="0"/>
    <n v="0.35269949284201063"/>
    <n v="8.3549277954183231E-3"/>
  </r>
  <r>
    <x v="21"/>
    <n v="2015"/>
    <n v="68250.253731343284"/>
    <n v="33327.328358208957"/>
    <n v="34922.925373134327"/>
    <n v="4568.3880597014922"/>
    <n v="9124.7761194029845"/>
    <n v="9639.7313432835817"/>
    <n v="9629.9253731343288"/>
    <n v="8301.6716417910447"/>
    <n v="9179.7164179104475"/>
    <n v="8618.9701492537315"/>
    <n v="5293.5074626865671"/>
    <n v="2787.7462686567164"/>
    <n v="1080.2686567164178"/>
    <n v="0"/>
    <n v="0"/>
    <n v="0"/>
    <n v="0"/>
    <n v="0"/>
    <n v="0"/>
    <n v="26"/>
    <n v="74"/>
    <n v="178"/>
    <n v="291"/>
    <n v="569"/>
    <n v="0"/>
    <n v="0"/>
    <n v="0"/>
    <n v="0"/>
    <n v="0"/>
    <n v="0"/>
    <n v="3.0166016994792812E-3"/>
    <n v="1.3979389000888163E-2"/>
    <n v="6.3850861178183838E-2"/>
    <n v="0.26937743513222251"/>
    <n v="8.3369653428657098E-3"/>
  </r>
  <r>
    <x v="23"/>
    <n v="2009"/>
    <n v="271976.41791044775"/>
    <n v="133630.53731343284"/>
    <n v="138345.88059701491"/>
    <n v="17099.731343283584"/>
    <n v="32844.656716417907"/>
    <n v="35040.164179104475"/>
    <n v="34182.910447761191"/>
    <n v="37587.313432835821"/>
    <n v="38214.776119402988"/>
    <n v="31227.044776119405"/>
    <n v="22075.328358208953"/>
    <n v="17389.86567164179"/>
    <n v="6379.9850746268658"/>
    <n v="0"/>
    <n v="0"/>
    <n v="0"/>
    <n v="20"/>
    <n v="22"/>
    <n v="150"/>
    <n v="201"/>
    <n v="284"/>
    <n v="604"/>
    <n v="973"/>
    <n v="2254"/>
    <n v="0"/>
    <n v="0"/>
    <n v="0"/>
    <n v="5.8508768674230601E-4"/>
    <n v="5.8530386959715689E-4"/>
    <n v="3.9251832728607744E-3"/>
    <n v="6.4367282091872136E-3"/>
    <n v="1.286504079992049E-2"/>
    <n v="3.4732873238058536E-2"/>
    <n v="0.15250819376829122"/>
    <n v="8.2874832212186961E-3"/>
  </r>
  <r>
    <x v="24"/>
    <n v="2010"/>
    <n v="35493.67924528302"/>
    <n v="17454.33962264151"/>
    <n v="18039.33962264151"/>
    <n v="2012.9622641509434"/>
    <n v="4168.0566037735853"/>
    <n v="4644.3207547169814"/>
    <n v="4252.3396226415098"/>
    <n v="4670.0754716981128"/>
    <n v="5377.7169811320755"/>
    <n v="4780.3207547169814"/>
    <n v="3007.7735849056603"/>
    <n v="1911.8113207547169"/>
    <n v="679.58490566037733"/>
    <n v="0"/>
    <n v="0"/>
    <n v="0"/>
    <n v="0"/>
    <n v="0"/>
    <n v="0"/>
    <n v="0"/>
    <n v="0"/>
    <n v="108"/>
    <n v="186"/>
    <n v="294"/>
    <n v="0"/>
    <n v="0"/>
    <n v="0"/>
    <n v="0"/>
    <n v="0"/>
    <n v="0"/>
    <n v="0"/>
    <n v="0"/>
    <n v="5.6490930264690209E-2"/>
    <n v="0.27369648509078798"/>
    <n v="8.2831649536324568E-3"/>
  </r>
  <r>
    <x v="18"/>
    <n v="2012"/>
    <n v="50197.213333333333"/>
    <n v="24832.466666666667"/>
    <n v="25364.746666666666"/>
    <n v="3489.4266666666667"/>
    <n v="6868.2666666666664"/>
    <n v="7195.8"/>
    <n v="6743.6"/>
    <n v="6219.1866666666665"/>
    <n v="6953.2"/>
    <n v="5911.5466666666671"/>
    <n v="3783.8533333333335"/>
    <n v="2196.3200000000002"/>
    <n v="834.94666666666672"/>
    <n v="0"/>
    <n v="0"/>
    <n v="0"/>
    <n v="0"/>
    <n v="0"/>
    <n v="0"/>
    <n v="33"/>
    <n v="33"/>
    <n v="112"/>
    <n v="229"/>
    <n v="407"/>
    <n v="0"/>
    <n v="0"/>
    <n v="0"/>
    <n v="0"/>
    <n v="0"/>
    <n v="0"/>
    <n v="5.5822954398848804E-3"/>
    <n v="8.7212682662118676E-3"/>
    <n v="5.099439061703212E-2"/>
    <n v="0.27426901518659874"/>
    <n v="8.1080198077396592E-3"/>
  </r>
  <r>
    <x v="20"/>
    <n v="2012"/>
    <n v="20913.211764705884"/>
    <n v="10400.905882352941"/>
    <n v="10512.305882352941"/>
    <n v="1491.1764705882354"/>
    <n v="2861.6588235294116"/>
    <n v="2990.8588235294119"/>
    <n v="2829.4588235294118"/>
    <n v="2569.9529411764706"/>
    <n v="2922.4352941176471"/>
    <n v="2448.3058823529414"/>
    <n v="1425.5764705882352"/>
    <n v="955.84705882352944"/>
    <n v="425.81176470588235"/>
    <n v="0"/>
    <n v="0"/>
    <n v="0"/>
    <n v="0"/>
    <n v="0"/>
    <n v="0"/>
    <n v="0"/>
    <n v="0"/>
    <n v="21"/>
    <n v="147"/>
    <n v="168"/>
    <n v="0"/>
    <n v="0"/>
    <n v="0"/>
    <n v="0"/>
    <n v="0"/>
    <n v="0"/>
    <n v="0"/>
    <n v="0"/>
    <n v="2.1970041970780459E-2"/>
    <n v="0.34522296513234235"/>
    <n v="8.0331993904219287E-3"/>
  </r>
  <r>
    <x v="23"/>
    <n v="2012"/>
    <n v="274941.42647058825"/>
    <n v="134322.9705882353"/>
    <n v="140618.45588235295"/>
    <n v="15629.191176470587"/>
    <n v="32137.147058823528"/>
    <n v="35996.117647058825"/>
    <n v="33619.705882352944"/>
    <n v="35512.411764705881"/>
    <n v="39712.01470588235"/>
    <n v="34242.455882352944"/>
    <n v="25477.426470588234"/>
    <n v="16107.911764705883"/>
    <n v="6548.338235294118"/>
    <n v="0"/>
    <n v="0"/>
    <n v="0"/>
    <n v="0"/>
    <n v="0"/>
    <n v="25"/>
    <n v="186"/>
    <n v="324"/>
    <n v="606"/>
    <n v="1055"/>
    <n v="2196"/>
    <n v="0"/>
    <n v="0"/>
    <n v="0"/>
    <n v="0"/>
    <n v="0"/>
    <n v="6.2953240184756654E-4"/>
    <n v="5.4318533880584252E-3"/>
    <n v="1.2717140028802891E-2"/>
    <n v="3.7621263938619857E-2"/>
    <n v="0.1611095765203116"/>
    <n v="7.9871557669208369E-3"/>
  </r>
  <r>
    <x v="23"/>
    <n v="2011"/>
    <n v="291155.59375"/>
    <n v="142298.96875"/>
    <n v="148856.625"/>
    <n v="16817.34375"/>
    <n v="34348.640625"/>
    <n v="38294.90625"/>
    <n v="35464.609375"/>
    <n v="38531.84375"/>
    <n v="42082.84375"/>
    <n v="35670.109375"/>
    <n v="26212.5625"/>
    <n v="17084.4375"/>
    <n v="6723.015625"/>
    <n v="0"/>
    <n v="0"/>
    <n v="0"/>
    <n v="0"/>
    <n v="10"/>
    <n v="74"/>
    <n v="193"/>
    <n v="327"/>
    <n v="629"/>
    <n v="1078"/>
    <n v="2311"/>
    <n v="0"/>
    <n v="0"/>
    <n v="0"/>
    <n v="0"/>
    <n v="2.5952560341730341E-4"/>
    <n v="1.758436298640108E-3"/>
    <n v="5.4106926886876138E-3"/>
    <n v="1.2474934489903458E-2"/>
    <n v="3.6817132551188764E-2"/>
    <n v="0.16034471138091397"/>
    <n v="7.9373367697834242E-3"/>
  </r>
  <r>
    <x v="25"/>
    <n v="2017"/>
    <n v="62519.870588235295"/>
    <n v="31081.352941176472"/>
    <n v="31438.517647058823"/>
    <n v="3992.7647058823532"/>
    <n v="8260.4941176470584"/>
    <n v="8091.4705882352937"/>
    <n v="8562.0823529411773"/>
    <n v="7760.0705882352941"/>
    <n v="8501.5882352941171"/>
    <n v="8246.2941176470595"/>
    <n v="5147.2588235294115"/>
    <n v="2680.7529411764708"/>
    <n v="1277.0941176470587"/>
    <n v="0"/>
    <n v="0"/>
    <n v="0"/>
    <n v="0"/>
    <n v="0"/>
    <n v="0"/>
    <n v="0"/>
    <n v="27"/>
    <n v="88"/>
    <n v="377"/>
    <n v="492"/>
    <n v="0"/>
    <n v="0"/>
    <n v="0"/>
    <n v="0"/>
    <n v="0"/>
    <n v="0"/>
    <n v="0"/>
    <n v="5.2455104601649765E-3"/>
    <n v="3.282659832180599E-2"/>
    <n v="0.29520142234668784"/>
    <n v="7.8694980551124536E-3"/>
  </r>
  <r>
    <x v="25"/>
    <n v="2011"/>
    <n v="63902.925925925927"/>
    <n v="31726.975308641977"/>
    <n v="32175.95061728395"/>
    <n v="4285.0740740740739"/>
    <n v="8552.0370370370365"/>
    <n v="8859.1604938271612"/>
    <n v="8568.3950617283954"/>
    <n v="8497.2098765432092"/>
    <n v="9744.382716049382"/>
    <n v="7374.3950617283954"/>
    <n v="4140.4938271604942"/>
    <n v="2688.2469135802471"/>
    <n v="1221.1604938271605"/>
    <n v="0"/>
    <n v="0"/>
    <n v="0"/>
    <n v="0"/>
    <n v="0"/>
    <n v="0"/>
    <n v="0"/>
    <n v="0"/>
    <n v="107"/>
    <n v="394"/>
    <n v="501"/>
    <n v="0"/>
    <n v="0"/>
    <n v="0"/>
    <n v="0"/>
    <n v="0"/>
    <n v="0"/>
    <n v="0"/>
    <n v="0"/>
    <n v="3.9802891415765013E-2"/>
    <n v="0.32264391289402916"/>
    <n v="7.8400165992515269E-3"/>
  </r>
  <r>
    <x v="24"/>
    <n v="2012"/>
    <n v="34330.25"/>
    <n v="16958.211538461539"/>
    <n v="17372.038461538461"/>
    <n v="1976.2692307692307"/>
    <n v="4075.2692307692309"/>
    <n v="4504.0192307692305"/>
    <n v="4112.8076923076924"/>
    <n v="4392.6730769230771"/>
    <n v="5022.3653846153848"/>
    <n v="4772.4615384615381"/>
    <n v="3018.1153846153848"/>
    <n v="1780.6923076923076"/>
    <n v="679.51923076923072"/>
    <n v="0"/>
    <n v="0"/>
    <n v="0"/>
    <n v="0"/>
    <n v="0"/>
    <n v="0"/>
    <n v="0"/>
    <n v="0"/>
    <n v="98"/>
    <n v="170"/>
    <n v="268"/>
    <n v="0"/>
    <n v="0"/>
    <n v="0"/>
    <n v="0"/>
    <n v="0"/>
    <n v="0"/>
    <n v="0"/>
    <n v="0"/>
    <n v="5.5034774720290294E-2"/>
    <n v="0.25017687844912978"/>
    <n v="7.8065263142563773E-3"/>
  </r>
  <r>
    <x v="25"/>
    <n v="2012"/>
    <n v="66373.454545454544"/>
    <n v="32947.402597402601"/>
    <n v="33426.051948051951"/>
    <n v="4429.6623376623374"/>
    <n v="8875.6753246753251"/>
    <n v="9156.6493506493498"/>
    <n v="9045.0649350649346"/>
    <n v="8626.2727272727279"/>
    <n v="9993.0649350649346"/>
    <n v="7838.9870129870133"/>
    <n v="4409.1428571428569"/>
    <n v="2731.7142857142858"/>
    <n v="1258.4805194805194"/>
    <n v="0"/>
    <n v="0"/>
    <n v="0"/>
    <n v="0"/>
    <n v="0"/>
    <n v="0"/>
    <n v="0"/>
    <n v="20"/>
    <n v="131"/>
    <n v="366"/>
    <n v="517"/>
    <n v="0"/>
    <n v="0"/>
    <n v="0"/>
    <n v="0"/>
    <n v="0"/>
    <n v="0"/>
    <n v="0"/>
    <n v="4.5360290305857956E-3"/>
    <n v="4.7955234808074468E-2"/>
    <n v="0.29082690938361044"/>
    <n v="7.7892585754436331E-3"/>
  </r>
  <r>
    <x v="23"/>
    <n v="2010"/>
    <n v="272786.8676470588"/>
    <n v="133349.35294117648"/>
    <n v="139437.51470588235"/>
    <n v="15936.735294117647"/>
    <n v="32466.176470588234"/>
    <n v="35998.205882352944"/>
    <n v="33125.279411764706"/>
    <n v="36931.48529411765"/>
    <n v="39292.029411764706"/>
    <n v="32779.838235294119"/>
    <n v="24082.794117647059"/>
    <n v="16017.970588235294"/>
    <n v="6084.088235294118"/>
    <n v="0"/>
    <n v="0"/>
    <n v="0"/>
    <n v="0"/>
    <n v="0"/>
    <n v="60"/>
    <n v="140"/>
    <n v="294"/>
    <n v="648"/>
    <n v="962"/>
    <n v="2104"/>
    <n v="0"/>
    <n v="0"/>
    <n v="0"/>
    <n v="0"/>
    <n v="0"/>
    <n v="1.5270272596822137E-3"/>
    <n v="4.2709179647281393E-3"/>
    <n v="1.2207885786166594E-2"/>
    <n v="4.0454562981651128E-2"/>
    <n v="0.15811736496840842"/>
    <n v="7.7129812668336696E-3"/>
  </r>
  <r>
    <x v="25"/>
    <n v="2010"/>
    <n v="57534.217391304344"/>
    <n v="28563.543478260868"/>
    <n v="28970.67391304348"/>
    <n v="3873.945652173913"/>
    <n v="7711.5"/>
    <n v="8071.478260869565"/>
    <n v="7604.032608695652"/>
    <n v="7843.217391304348"/>
    <n v="8787.95652173913"/>
    <n v="6432.402173913043"/>
    <n v="3664.967391304348"/>
    <n v="2470.163043478261"/>
    <n v="1086.7282608695652"/>
    <n v="0"/>
    <n v="0"/>
    <n v="0"/>
    <n v="0"/>
    <n v="0"/>
    <n v="0"/>
    <n v="0"/>
    <n v="0"/>
    <n v="84"/>
    <n v="355"/>
    <n v="439"/>
    <n v="0"/>
    <n v="0"/>
    <n v="0"/>
    <n v="0"/>
    <n v="0"/>
    <n v="0"/>
    <n v="0"/>
    <n v="0"/>
    <n v="3.4005852456491605E-2"/>
    <n v="0.32666860040608525"/>
    <n v="7.6302419656506873E-3"/>
  </r>
  <r>
    <x v="21"/>
    <n v="2017"/>
    <n v="83855.358490566039"/>
    <n v="41011.981132075474"/>
    <n v="42843.377358490565"/>
    <n v="5583.3584905660373"/>
    <n v="11058.396226415094"/>
    <n v="11667.415094339623"/>
    <n v="12093.132075471698"/>
    <n v="10249.792452830188"/>
    <n v="10752.622641509433"/>
    <n v="10655.698113207547"/>
    <n v="6991.0377358490568"/>
    <n v="3454.6226415094338"/>
    <n v="1349.2830188679245"/>
    <n v="0"/>
    <n v="0"/>
    <n v="0"/>
    <n v="0"/>
    <n v="0"/>
    <n v="0"/>
    <n v="58"/>
    <n v="121"/>
    <n v="183"/>
    <n v="266"/>
    <n v="628"/>
    <n v="0"/>
    <n v="0"/>
    <n v="0"/>
    <n v="0"/>
    <n v="0"/>
    <n v="0"/>
    <n v="5.4430971470663227E-3"/>
    <n v="1.7307873962620606E-2"/>
    <n v="5.2972500614435133E-2"/>
    <n v="0.19714173844949101"/>
    <n v="7.4890861037896789E-3"/>
  </r>
  <r>
    <x v="25"/>
    <n v="2009"/>
    <n v="60209.20930232558"/>
    <n v="29934.046511627908"/>
    <n v="30275.162790697676"/>
    <n v="4132.7441860465115"/>
    <n v="7941.1511627906975"/>
    <n v="8658"/>
    <n v="7846.2093023255811"/>
    <n v="8517.3488372093016"/>
    <n v="9223.209302325582"/>
    <n v="6461.7674418604647"/>
    <n v="3749.9418604651164"/>
    <n v="2562.8488372093025"/>
    <n v="1151.2674418604652"/>
    <n v="0"/>
    <n v="0"/>
    <n v="0"/>
    <n v="0"/>
    <n v="0"/>
    <n v="11"/>
    <n v="0"/>
    <n v="0"/>
    <n v="91"/>
    <n v="348"/>
    <n v="450"/>
    <n v="0"/>
    <n v="0"/>
    <n v="0"/>
    <n v="0"/>
    <n v="0"/>
    <n v="1.1926434323924981E-3"/>
    <n v="0"/>
    <n v="0"/>
    <n v="3.5507361448243006E-2"/>
    <n v="0.30227555070751144"/>
    <n v="7.4739397048122127E-3"/>
  </r>
  <r>
    <x v="21"/>
    <n v="2016"/>
    <n v="72892.617647058825"/>
    <n v="35624.647058823532"/>
    <n v="37267.970588235294"/>
    <n v="4744.8676470588234"/>
    <n v="9589.2941176470595"/>
    <n v="9966.3088235294126"/>
    <n v="10213.411764705883"/>
    <n v="8814.1323529411766"/>
    <n v="9547.8676470588234"/>
    <n v="9435.7058823529405"/>
    <n v="6199.5735294117649"/>
    <n v="3134.4117647058824"/>
    <n v="1229.0441176470588"/>
    <n v="0"/>
    <n v="0"/>
    <n v="0"/>
    <n v="0"/>
    <n v="0"/>
    <n v="0"/>
    <n v="31"/>
    <n v="81"/>
    <n v="175"/>
    <n v="253"/>
    <n v="540"/>
    <n v="0"/>
    <n v="0"/>
    <n v="0"/>
    <n v="0"/>
    <n v="0"/>
    <n v="0"/>
    <n v="3.2853927821105068E-3"/>
    <n v="1.3065414841153684E-2"/>
    <n v="5.5831847611898279E-2"/>
    <n v="0.20585103200717919"/>
    <n v="7.4081576081496186E-3"/>
  </r>
  <r>
    <x v="18"/>
    <n v="2016"/>
    <n v="48615.282051282054"/>
    <n v="24070.333333333332"/>
    <n v="24544.948717948719"/>
    <n v="3307.7051282051284"/>
    <n v="6643.8974358974356"/>
    <n v="6818.9743589743593"/>
    <n v="6662.3589743589746"/>
    <n v="5938.9487179487178"/>
    <n v="6158.8846153846152"/>
    <n v="6025.7307692307695"/>
    <n v="4073.6538461538462"/>
    <n v="2165.3076923076924"/>
    <n v="840"/>
    <n v="0"/>
    <n v="0"/>
    <n v="0"/>
    <n v="0"/>
    <n v="0"/>
    <n v="0"/>
    <n v="23"/>
    <n v="36"/>
    <n v="108"/>
    <n v="191"/>
    <n v="358"/>
    <n v="0"/>
    <n v="0"/>
    <n v="0"/>
    <n v="0"/>
    <n v="0"/>
    <n v="0"/>
    <n v="3.8169644281893672E-3"/>
    <n v="8.8372751734881738E-3"/>
    <n v="4.9877437919641901E-2"/>
    <n v="0.22738095238095238"/>
    <n v="7.3639395863704347E-3"/>
  </r>
  <r>
    <x v="24"/>
    <n v="2011"/>
    <n v="34230.283018867922"/>
    <n v="16837.226415094341"/>
    <n v="17393.056603773584"/>
    <n v="1944"/>
    <n v="3998.9056603773583"/>
    <n v="4485.1509433962265"/>
    <n v="4056.1886792452829"/>
    <n v="4426.9056603773588"/>
    <n v="5107.7358490566039"/>
    <n v="4734.566037735849"/>
    <n v="2962.5471698113206"/>
    <n v="1829.7735849056603"/>
    <n v="677.24528301886789"/>
    <n v="0"/>
    <n v="0"/>
    <n v="0"/>
    <n v="0"/>
    <n v="0"/>
    <n v="0"/>
    <n v="0"/>
    <n v="13"/>
    <n v="81"/>
    <n v="154"/>
    <n v="248"/>
    <n v="0"/>
    <n v="0"/>
    <n v="0"/>
    <n v="0"/>
    <n v="0"/>
    <n v="0"/>
    <n v="0"/>
    <n v="4.3881157851160717E-3"/>
    <n v="4.4267772072016334E-2"/>
    <n v="0.22739176464032987"/>
    <n v="7.2450467284568181E-3"/>
  </r>
  <r>
    <x v="20"/>
    <n v="2010"/>
    <n v="19456.869565217392"/>
    <n v="9634.8043478260861"/>
    <n v="9822.065217391304"/>
    <n v="1401.1630434782608"/>
    <n v="2663.228260869565"/>
    <n v="2820.3152173913045"/>
    <n v="2545.771739130435"/>
    <n v="2456.4565217391305"/>
    <n v="2800.782608695652"/>
    <n v="2161.858695652174"/>
    <n v="1285.7826086956522"/>
    <n v="922.4021739130435"/>
    <n v="403.56521739130437"/>
    <n v="0"/>
    <n v="0"/>
    <n v="0"/>
    <n v="0"/>
    <n v="0"/>
    <n v="0"/>
    <n v="0"/>
    <n v="0"/>
    <n v="0"/>
    <n v="139"/>
    <n v="139"/>
    <n v="0"/>
    <n v="0"/>
    <n v="0"/>
    <n v="0"/>
    <n v="0"/>
    <n v="0"/>
    <n v="0"/>
    <n v="0"/>
    <n v="0"/>
    <n v="0.34443007972419737"/>
    <n v="7.1440063641320375E-3"/>
  </r>
  <r>
    <x v="20"/>
    <n v="2009"/>
    <n v="18741.967741935485"/>
    <n v="9279.8602150537627"/>
    <n v="9462.1075268817203"/>
    <n v="1385.483870967742"/>
    <n v="2527.4731182795699"/>
    <n v="2881.6774193548385"/>
    <n v="2373.9677419354839"/>
    <n v="2420.8279569892475"/>
    <n v="2686.1075268817203"/>
    <n v="1981.3548387096773"/>
    <n v="1212.3333333333333"/>
    <n v="897.48387096774195"/>
    <n v="389.81720430107526"/>
    <n v="0"/>
    <n v="0"/>
    <n v="0"/>
    <n v="0"/>
    <n v="0"/>
    <n v="0"/>
    <n v="0"/>
    <n v="0"/>
    <n v="10"/>
    <n v="120"/>
    <n v="130"/>
    <n v="0"/>
    <n v="0"/>
    <n v="0"/>
    <n v="0"/>
    <n v="0"/>
    <n v="0"/>
    <n v="0"/>
    <n v="0"/>
    <n v="1.11422615196607E-2"/>
    <n v="0.30783659283369652"/>
    <n v="6.9363047567904358E-3"/>
  </r>
  <r>
    <x v="27"/>
    <n v="2015"/>
    <n v="102890.02222222222"/>
    <n v="49970.244444444441"/>
    <n v="52919.777777777781"/>
    <n v="6362.7777777777774"/>
    <n v="13189.133333333333"/>
    <n v="14158.533333333333"/>
    <n v="13293.955555555556"/>
    <n v="12838.022222222222"/>
    <n v="14020.533333333333"/>
    <n v="13398.288888888888"/>
    <n v="9468.1111111111113"/>
    <n v="4514.666666666667"/>
    <n v="1692.6"/>
    <n v="0"/>
    <n v="0"/>
    <n v="0"/>
    <n v="0"/>
    <n v="0"/>
    <n v="0"/>
    <n v="34"/>
    <n v="125"/>
    <n v="221"/>
    <n v="328"/>
    <n v="708"/>
    <n v="0"/>
    <n v="0"/>
    <n v="0"/>
    <n v="0"/>
    <n v="0"/>
    <n v="0"/>
    <n v="2.537637476095621E-3"/>
    <n v="1.320221093025712E-2"/>
    <n v="4.8951565268753688E-2"/>
    <n v="0.19378470991374219"/>
    <n v="6.8811337067345478E-3"/>
  </r>
  <r>
    <x v="25"/>
    <n v="2014"/>
    <n v="68994.243589743593"/>
    <n v="34306.333333333336"/>
    <n v="34687.910256410258"/>
    <n v="4509.1923076923076"/>
    <n v="9181.0256410256407"/>
    <n v="9294.3589743589746"/>
    <n v="9498.8846153846152"/>
    <n v="8670.5897435897441"/>
    <n v="10037.525641025641"/>
    <n v="8593.1153846153848"/>
    <n v="5006.1538461538457"/>
    <n v="2879.1794871794873"/>
    <n v="1343.4230769230769"/>
    <n v="0"/>
    <n v="0"/>
    <n v="0"/>
    <n v="0"/>
    <n v="0"/>
    <n v="10"/>
    <n v="10"/>
    <n v="11"/>
    <n v="77"/>
    <n v="337"/>
    <n v="445"/>
    <n v="0"/>
    <n v="0"/>
    <n v="0"/>
    <n v="0"/>
    <n v="0"/>
    <n v="9.9626146498971169E-4"/>
    <n v="1.1637223000523676E-3"/>
    <n v="2.1972956361401355E-3"/>
    <n v="2.6743730407523508E-2"/>
    <n v="0.25085172779066106"/>
    <n v="6.4498134459749614E-3"/>
  </r>
  <r>
    <x v="28"/>
    <n v="2015"/>
    <n v="69912.53571428571"/>
    <n v="35028.154761904763"/>
    <n v="34884.380952380954"/>
    <n v="4452.4761904761908"/>
    <n v="9345.6428571428569"/>
    <n v="9561.1785714285706"/>
    <n v="10200.273809523809"/>
    <n v="9445.2976190476184"/>
    <n v="9530"/>
    <n v="8642.2380952380954"/>
    <n v="5156.3452380952385"/>
    <n v="2542.9880952380954"/>
    <n v="1046.9761904761904"/>
    <n v="0"/>
    <n v="0"/>
    <n v="0"/>
    <n v="0"/>
    <n v="0"/>
    <n v="0"/>
    <n v="0"/>
    <n v="21"/>
    <n v="117"/>
    <n v="302"/>
    <n v="440"/>
    <n v="0"/>
    <n v="0"/>
    <n v="0"/>
    <n v="0"/>
    <n v="0"/>
    <n v="0"/>
    <n v="0"/>
    <n v="4.0726520491396407E-3"/>
    <n v="4.6008866584586E-2"/>
    <n v="0.28844973051645328"/>
    <n v="6.2935780472641589E-3"/>
  </r>
  <r>
    <x v="26"/>
    <n v="2014"/>
    <n v="11477.451612903225"/>
    <n v="5774.0161290322585"/>
    <n v="5703.4354838709678"/>
    <n v="785.64516129032256"/>
    <n v="1535.3709677419354"/>
    <n v="1580.0645161290322"/>
    <n v="1491.483870967742"/>
    <n v="1323.3225806451612"/>
    <n v="1574.3225806451612"/>
    <n v="1471.0967741935483"/>
    <n v="895.66129032258061"/>
    <n v="557.38709677419354"/>
    <n v="270.96774193548384"/>
    <n v="0"/>
    <n v="0"/>
    <n v="0"/>
    <n v="0"/>
    <n v="0"/>
    <n v="0"/>
    <n v="0"/>
    <n v="0"/>
    <n v="0"/>
    <n v="69"/>
    <n v="69"/>
    <n v="0"/>
    <n v="0"/>
    <n v="0"/>
    <n v="0"/>
    <n v="0"/>
    <n v="0"/>
    <n v="0"/>
    <n v="0"/>
    <n v="0"/>
    <n v="0.25464285714285717"/>
    <n v="6.0117874879497251E-3"/>
  </r>
  <r>
    <x v="28"/>
    <n v="2009"/>
    <n v="74895.553846153853"/>
    <n v="37697.507692307692"/>
    <n v="37198.046153846153"/>
    <n v="5442.7230769230773"/>
    <n v="9976.7384615384617"/>
    <n v="10634.969230769231"/>
    <n v="10812.092307692308"/>
    <n v="10990.353846153846"/>
    <n v="11249.415384615384"/>
    <n v="8037.876923076923"/>
    <n v="4171.8615384615387"/>
    <n v="2545.2923076923075"/>
    <n v="976.64615384615388"/>
    <n v="0"/>
    <n v="0"/>
    <n v="0"/>
    <n v="0"/>
    <n v="0"/>
    <n v="11"/>
    <n v="28"/>
    <n v="10"/>
    <n v="135"/>
    <n v="266"/>
    <n v="450"/>
    <n v="0"/>
    <n v="0"/>
    <n v="0"/>
    <n v="0"/>
    <n v="0"/>
    <n v="9.7782859143449516E-4"/>
    <n v="3.4835069344756175E-3"/>
    <n v="2.3970114798411335E-3"/>
    <n v="5.3039094799448759E-2"/>
    <n v="0.27236066916606283"/>
    <n v="6.0083673448007901E-3"/>
  </r>
  <r>
    <x v="26"/>
    <n v="2012"/>
    <n v="12098.848484848484"/>
    <n v="6067.318181818182"/>
    <n v="6031.530303030303"/>
    <n v="835.86363636363637"/>
    <n v="1581.439393939394"/>
    <n v="1701.121212121212"/>
    <n v="1544.2575757575758"/>
    <n v="1396.909090909091"/>
    <n v="1742.6515151515152"/>
    <n v="1508.5454545454545"/>
    <n v="896.30303030303025"/>
    <n v="611.36363636363637"/>
    <n v="291.87878787878788"/>
    <n v="0"/>
    <n v="0"/>
    <n v="0"/>
    <n v="0"/>
    <n v="0"/>
    <n v="0"/>
    <n v="0"/>
    <n v="0"/>
    <n v="0"/>
    <n v="70"/>
    <n v="70"/>
    <n v="0"/>
    <n v="0"/>
    <n v="0"/>
    <n v="0"/>
    <n v="0"/>
    <n v="0"/>
    <n v="0"/>
    <n v="0"/>
    <n v="0"/>
    <n v="0.23982558139534885"/>
    <n v="5.7856745695808775E-3"/>
  </r>
  <r>
    <x v="27"/>
    <n v="2009"/>
    <n v="97468.666666666672"/>
    <n v="47473.155555555553"/>
    <n v="49995.511111111111"/>
    <n v="6572.7777777777774"/>
    <n v="12707.111111111111"/>
    <n v="13830.2"/>
    <n v="12816.622222222222"/>
    <n v="13485.488888888889"/>
    <n v="13824.2"/>
    <n v="11437.333333333334"/>
    <n v="6987.1111111111113"/>
    <n v="4343.2888888888892"/>
    <n v="1467.2444444444445"/>
    <n v="0"/>
    <n v="0"/>
    <n v="0"/>
    <n v="0"/>
    <n v="0"/>
    <n v="10"/>
    <n v="12"/>
    <n v="47"/>
    <n v="197"/>
    <n v="296"/>
    <n v="562"/>
    <n v="0"/>
    <n v="0"/>
    <n v="0"/>
    <n v="0"/>
    <n v="0"/>
    <n v="7.233691642192676E-4"/>
    <n v="1.049195616693868E-3"/>
    <n v="6.7266713313402452E-3"/>
    <n v="4.5357332896729559E-2"/>
    <n v="0.20173870899342683"/>
    <n v="5.7659555549475728E-3"/>
  </r>
  <r>
    <x v="27"/>
    <n v="2011"/>
    <n v="104284.39534883721"/>
    <n v="50700.046511627908"/>
    <n v="53584.348837209305"/>
    <n v="6818.6511627906975"/>
    <n v="13463.023255813954"/>
    <n v="14948.023255813954"/>
    <n v="13337.325581395349"/>
    <n v="13883.162790697674"/>
    <n v="14850"/>
    <n v="12939.372093023256"/>
    <n v="8146.2325581395353"/>
    <n v="4374.1860465116279"/>
    <n v="1531.3255813953488"/>
    <n v="0"/>
    <n v="0"/>
    <n v="0"/>
    <n v="0"/>
    <n v="0"/>
    <n v="0"/>
    <n v="10"/>
    <n v="66"/>
    <n v="212"/>
    <n v="313"/>
    <n v="601"/>
    <n v="0"/>
    <n v="0"/>
    <n v="0"/>
    <n v="0"/>
    <n v="0"/>
    <n v="0"/>
    <n v="7.7283502847807215E-4"/>
    <n v="8.1019047184031426E-3"/>
    <n v="4.8466159817108834E-2"/>
    <n v="0.20439807432381127"/>
    <n v="5.7630865863451666E-3"/>
  </r>
  <r>
    <x v="24"/>
    <n v="2016"/>
    <n v="36480.339999999997"/>
    <n v="18034.78"/>
    <n v="18445.560000000001"/>
    <n v="2051"/>
    <n v="4259.2"/>
    <n v="4679.82"/>
    <n v="4372.3"/>
    <n v="4510.1400000000003"/>
    <n v="4970.34"/>
    <n v="5256.42"/>
    <n v="3700.94"/>
    <n v="1932.4"/>
    <n v="751.06"/>
    <n v="0"/>
    <n v="0"/>
    <n v="0"/>
    <n v="0"/>
    <n v="0"/>
    <n v="0"/>
    <n v="0"/>
    <n v="13"/>
    <n v="51"/>
    <n v="143"/>
    <n v="207"/>
    <n v="0"/>
    <n v="0"/>
    <n v="0"/>
    <n v="0"/>
    <n v="0"/>
    <n v="0"/>
    <n v="0"/>
    <n v="3.5126211178781604E-3"/>
    <n v="2.6392051335127301E-2"/>
    <n v="0.1903975714323756"/>
    <n v="5.67428921989214E-3"/>
  </r>
  <r>
    <x v="28"/>
    <n v="2014"/>
    <n v="81087.046153846153"/>
    <n v="40657.338461538464"/>
    <n v="40429.707692307689"/>
    <n v="5270.8923076923074"/>
    <n v="10921.630769230769"/>
    <n v="11043.215384615385"/>
    <n v="11862.646153846154"/>
    <n v="11074.430769230768"/>
    <n v="11304.323076923078"/>
    <n v="9981.8153846153855"/>
    <n v="5606.9538461538459"/>
    <n v="2802.7846153846153"/>
    <n v="1197.3384615384616"/>
    <n v="0"/>
    <n v="0"/>
    <n v="0"/>
    <n v="0"/>
    <n v="0"/>
    <n v="0"/>
    <n v="33"/>
    <n v="33"/>
    <n v="108"/>
    <n v="286"/>
    <n v="460"/>
    <n v="0"/>
    <n v="0"/>
    <n v="0"/>
    <n v="0"/>
    <n v="0"/>
    <n v="0"/>
    <n v="3.3060118554047511E-3"/>
    <n v="5.8855487142339732E-3"/>
    <n v="3.8533107184613107E-2"/>
    <n v="0.23886311948295577"/>
    <n v="5.6729159812683727E-3"/>
  </r>
  <r>
    <x v="28"/>
    <n v="2011"/>
    <n v="72190.242857142861"/>
    <n v="36187.642857142855"/>
    <n v="36002.6"/>
    <n v="4976.8142857142857"/>
    <n v="9740.9571428571435"/>
    <n v="10048.028571428571"/>
    <n v="10345.242857142857"/>
    <n v="10187.642857142857"/>
    <n v="10675.171428571428"/>
    <n v="8341.9"/>
    <n v="4362.7571428571428"/>
    <n v="2478.1714285714284"/>
    <n v="1007.1714285714286"/>
    <n v="0"/>
    <n v="0"/>
    <n v="0"/>
    <n v="0"/>
    <n v="0"/>
    <n v="0"/>
    <n v="0"/>
    <n v="20"/>
    <n v="116"/>
    <n v="272"/>
    <n v="408"/>
    <n v="0"/>
    <n v="0"/>
    <n v="0"/>
    <n v="0"/>
    <n v="0"/>
    <n v="0"/>
    <n v="0"/>
    <n v="4.5842570065456646E-3"/>
    <n v="4.680870688064933E-2"/>
    <n v="0.27006326061672009"/>
    <n v="5.6517333070535648E-3"/>
  </r>
  <r>
    <x v="27"/>
    <n v="2010"/>
    <n v="100330.125"/>
    <n v="48903.0625"/>
    <n v="51427.0625"/>
    <n v="6527.125"/>
    <n v="12897.625"/>
    <n v="14321.791666666666"/>
    <n v="12767.270833333334"/>
    <n v="13677.541666666666"/>
    <n v="14490.458333333334"/>
    <n v="12347.458333333334"/>
    <n v="7608.75"/>
    <n v="4229.3125"/>
    <n v="1480.7083333333333"/>
    <n v="0"/>
    <n v="0"/>
    <n v="0"/>
    <n v="0"/>
    <n v="0"/>
    <n v="0"/>
    <n v="0"/>
    <n v="32"/>
    <n v="208"/>
    <n v="327"/>
    <n v="567"/>
    <n v="0"/>
    <n v="0"/>
    <n v="0"/>
    <n v="0"/>
    <n v="0"/>
    <n v="0"/>
    <n v="0"/>
    <n v="4.2056842451125348E-3"/>
    <n v="4.9180570128123657E-2"/>
    <n v="0.22084025100599378"/>
    <n v="5.6513435022631535E-3"/>
  </r>
  <r>
    <x v="25"/>
    <n v="2016"/>
    <n v="61230.651685393255"/>
    <n v="30438.876404494382"/>
    <n v="30791.775280898877"/>
    <n v="3926.4382022471909"/>
    <n v="8108.7078651685397"/>
    <n v="8033.5617977528091"/>
    <n v="8380"/>
    <n v="7565.0112359550558"/>
    <n v="8524.9213483146068"/>
    <n v="7974.4382022471909"/>
    <n v="4846.1910112359546"/>
    <n v="2607.2921348314608"/>
    <n v="1263.9550561797753"/>
    <n v="0"/>
    <n v="0"/>
    <n v="0"/>
    <n v="0"/>
    <n v="0"/>
    <n v="0"/>
    <n v="0"/>
    <n v="13"/>
    <n v="56"/>
    <n v="275"/>
    <n v="344"/>
    <n v="0"/>
    <n v="0"/>
    <n v="0"/>
    <n v="0"/>
    <n v="0"/>
    <n v="0"/>
    <n v="0"/>
    <n v="2.6825191103403345E-3"/>
    <n v="2.1478222272020134E-2"/>
    <n v="0.21757102727305053"/>
    <n v="5.6181012373915686E-3"/>
  </r>
  <r>
    <x v="27"/>
    <n v="2012"/>
    <n v="100758.30434782608"/>
    <n v="48978.478260869568"/>
    <n v="51779.82608695652"/>
    <n v="6512.521739130435"/>
    <n v="12912.173913043478"/>
    <n v="14479.869565217392"/>
    <n v="12876.195652173914"/>
    <n v="13099.41304347826"/>
    <n v="14211.260869565218"/>
    <n v="12722.521739130434"/>
    <n v="8175.195652173913"/>
    <n v="4251.478260869565"/>
    <n v="1527.3695652173913"/>
    <n v="0"/>
    <n v="0"/>
    <n v="0"/>
    <n v="0"/>
    <n v="0"/>
    <n v="11"/>
    <n v="14"/>
    <n v="44"/>
    <n v="202"/>
    <n v="287"/>
    <n v="558"/>
    <n v="0"/>
    <n v="0"/>
    <n v="0"/>
    <n v="0"/>
    <n v="0"/>
    <n v="7.7403406361764549E-4"/>
    <n v="1.1004107744568004E-3"/>
    <n v="5.3821341863909654E-3"/>
    <n v="4.7512885543647222E-2"/>
    <n v="0.18790475241606058"/>
    <n v="5.5380050667956596E-3"/>
  </r>
  <r>
    <x v="27"/>
    <n v="2014"/>
    <n v="102737.19565217392"/>
    <n v="49943.456521739128"/>
    <n v="52793.739130434784"/>
    <n v="6411.978260869565"/>
    <n v="13129.217391304348"/>
    <n v="14415.782608695652"/>
    <n v="13168.804347826086"/>
    <n v="12935.869565217392"/>
    <n v="14208.782608695652"/>
    <n v="13301.804347826086"/>
    <n v="9074.7391304347821"/>
    <n v="4462.565217391304"/>
    <n v="1647.9347826086957"/>
    <n v="0"/>
    <n v="0"/>
    <n v="0"/>
    <n v="0"/>
    <n v="0"/>
    <n v="11"/>
    <n v="47"/>
    <n v="93"/>
    <n v="160"/>
    <n v="251"/>
    <n v="562"/>
    <n v="0"/>
    <n v="0"/>
    <n v="0"/>
    <n v="0"/>
    <n v="0"/>
    <n v="7.7416906873274953E-4"/>
    <n v="3.5333552329448606E-3"/>
    <n v="1.0248228479438863E-2"/>
    <n v="3.5853817749588367E-2"/>
    <n v="0.1523118527801596"/>
    <n v="5.4702680604861156E-3"/>
  </r>
  <r>
    <x v="26"/>
    <n v="2013"/>
    <n v="12274.444444444445"/>
    <n v="6146.4761904761908"/>
    <n v="6127.9682539682535"/>
    <n v="844.34920634920638"/>
    <n v="1650.2380952380952"/>
    <n v="1631.3968253968253"/>
    <n v="1573.2380952380952"/>
    <n v="1444.6190476190477"/>
    <n v="1717.3174603174602"/>
    <n v="1575.6190476190477"/>
    <n v="957.84126984126988"/>
    <n v="609.31746031746036"/>
    <n v="282.55555555555554"/>
    <n v="0"/>
    <n v="0"/>
    <n v="0"/>
    <n v="0"/>
    <n v="0"/>
    <n v="0"/>
    <n v="0"/>
    <n v="0"/>
    <n v="0"/>
    <n v="67"/>
    <n v="67"/>
    <n v="0"/>
    <n v="0"/>
    <n v="0"/>
    <n v="0"/>
    <n v="0"/>
    <n v="0"/>
    <n v="0"/>
    <n v="0"/>
    <n v="0"/>
    <n v="0.23712151002752654"/>
    <n v="5.4584955191454686E-3"/>
  </r>
  <r>
    <x v="27"/>
    <n v="2013"/>
    <n v="105515.93181818182"/>
    <n v="51320.38636363636"/>
    <n v="54195.545454545456"/>
    <n v="6736.363636363636"/>
    <n v="13552.5"/>
    <n v="14961.045454545454"/>
    <n v="13522.886363636364"/>
    <n v="13503.363636363636"/>
    <n v="14799.90909090909"/>
    <n v="13478.818181818182"/>
    <n v="8855.2727272727279"/>
    <n v="4485"/>
    <n v="1658.090909090909"/>
    <n v="0"/>
    <n v="0"/>
    <n v="0"/>
    <n v="0"/>
    <n v="0"/>
    <n v="0"/>
    <n v="17"/>
    <n v="89"/>
    <n v="171"/>
    <n v="282"/>
    <n v="559"/>
    <n v="0"/>
    <n v="0"/>
    <n v="0"/>
    <n v="0"/>
    <n v="0"/>
    <n v="0"/>
    <n v="1.2612381716767722E-3"/>
    <n v="1.0050509198423126E-2"/>
    <n v="3.8127090301003343E-2"/>
    <n v="0.17007511376720216"/>
    <n v="5.2977781683550152E-3"/>
  </r>
  <r>
    <x v="26"/>
    <n v="2016"/>
    <n v="13243.413793103447"/>
    <n v="6668.6034482758623"/>
    <n v="6574.8103448275861"/>
    <n v="910.98275862068965"/>
    <n v="1780.0517241379309"/>
    <n v="1810.8620689655172"/>
    <n v="1746.4482758620691"/>
    <n v="1533.2758620689656"/>
    <n v="1691.9655172413793"/>
    <n v="1756.6206896551723"/>
    <n v="1091.6206896551723"/>
    <n v="626.0344827586207"/>
    <n v="304.15517241379308"/>
    <n v="0"/>
    <n v="0"/>
    <n v="0"/>
    <n v="0"/>
    <n v="0"/>
    <n v="0"/>
    <n v="0"/>
    <n v="0"/>
    <n v="11"/>
    <n v="59"/>
    <n v="70"/>
    <n v="0"/>
    <n v="0"/>
    <n v="0"/>
    <n v="0"/>
    <n v="0"/>
    <n v="0"/>
    <n v="0"/>
    <n v="0"/>
    <n v="1.757091710272652E-2"/>
    <n v="0.1939799331103679"/>
    <n v="5.2856462158157999E-3"/>
  </r>
  <r>
    <x v="28"/>
    <n v="2010"/>
    <n v="73342.014925373136"/>
    <n v="36730.746268656716"/>
    <n v="36611.26865671642"/>
    <n v="5097.4477611940301"/>
    <n v="9900.3880597014922"/>
    <n v="10288.850746268658"/>
    <n v="10503.119402985074"/>
    <n v="10541.865671641792"/>
    <n v="10959.208955223881"/>
    <n v="8259.0895522388055"/>
    <n v="4259.8955223880594"/>
    <n v="2516.9104477611941"/>
    <n v="1006.7910447761194"/>
    <n v="0"/>
    <n v="0"/>
    <n v="0"/>
    <n v="0"/>
    <n v="0"/>
    <n v="0"/>
    <n v="0"/>
    <n v="0"/>
    <n v="125"/>
    <n v="260"/>
    <n v="385"/>
    <n v="0"/>
    <n v="0"/>
    <n v="0"/>
    <n v="0"/>
    <n v="0"/>
    <n v="0"/>
    <n v="0"/>
    <n v="0"/>
    <n v="4.9664063380239931E-2"/>
    <n v="0.258246238232896"/>
    <n v="5.2493785505040276E-3"/>
  </r>
  <r>
    <x v="28"/>
    <n v="2013"/>
    <n v="77272.701492537308"/>
    <n v="38719.029850746272"/>
    <n v="38553.671641791043"/>
    <n v="5130.8955223880594"/>
    <n v="10416.402985074626"/>
    <n v="10552.985074626866"/>
    <n v="11218.089552238805"/>
    <n v="10625.985074626866"/>
    <n v="11053.477611940298"/>
    <n v="9384.1641791044767"/>
    <n v="5124.4179104477616"/>
    <n v="2651.9104477611941"/>
    <n v="1104.8507462686566"/>
    <n v="0"/>
    <n v="0"/>
    <n v="0"/>
    <n v="0"/>
    <n v="0"/>
    <n v="0"/>
    <n v="22"/>
    <n v="11"/>
    <n v="84"/>
    <n v="280"/>
    <n v="397"/>
    <n v="0"/>
    <n v="0"/>
    <n v="0"/>
    <n v="0"/>
    <n v="0"/>
    <n v="0"/>
    <n v="2.3443750109345854E-3"/>
    <n v="2.1465852692406271E-3"/>
    <n v="3.1675277749636986E-2"/>
    <n v="0.2534278959810875"/>
    <n v="5.1376487728766757E-3"/>
  </r>
  <r>
    <x v="27"/>
    <n v="2016"/>
    <n v="104874.31914893616"/>
    <n v="51013.914893617024"/>
    <n v="53860.404255319147"/>
    <n v="6290.8723404255315"/>
    <n v="13189.04255319149"/>
    <n v="14242.36170212766"/>
    <n v="13520.978723404256"/>
    <n v="12914"/>
    <n v="14080.319148936171"/>
    <n v="13825.595744680852"/>
    <n v="10297.787234042553"/>
    <n v="4689.1702127659573"/>
    <n v="1756.0851063829787"/>
    <n v="0"/>
    <n v="0"/>
    <n v="0"/>
    <n v="0"/>
    <n v="0"/>
    <n v="12"/>
    <n v="42"/>
    <n v="79"/>
    <n v="156"/>
    <n v="244"/>
    <n v="533"/>
    <n v="0"/>
    <n v="0"/>
    <n v="0"/>
    <n v="0"/>
    <n v="0"/>
    <n v="8.5225340939140942E-4"/>
    <n v="3.0378437772678795E-3"/>
    <n v="7.6715510045537571E-3"/>
    <n v="3.326814615841845E-2"/>
    <n v="0.13894542987302511"/>
    <n v="5.0822737570583474E-3"/>
  </r>
  <r>
    <x v="29"/>
    <n v="2017"/>
    <n v="177501.85"/>
    <n v="88636.65"/>
    <n v="88865.2"/>
    <n v="11066.3"/>
    <n v="22191.275000000001"/>
    <n v="22928.375"/>
    <n v="26062.974999999999"/>
    <n v="23264.875"/>
    <n v="23556.05"/>
    <n v="22975.375"/>
    <n v="15305.025"/>
    <n v="7003.9250000000002"/>
    <n v="3147.6750000000002"/>
    <n v="0"/>
    <n v="0"/>
    <n v="0"/>
    <n v="0"/>
    <n v="0"/>
    <n v="10"/>
    <n v="42"/>
    <n v="115"/>
    <n v="234"/>
    <n v="488"/>
    <n v="889"/>
    <n v="0"/>
    <n v="0"/>
    <n v="0"/>
    <n v="0"/>
    <n v="0"/>
    <n v="4.2451939098448171E-4"/>
    <n v="1.8280441559713389E-3"/>
    <n v="7.5138720779613236E-3"/>
    <n v="3.340983805509054E-2"/>
    <n v="0.15503506556426569"/>
    <n v="5.0083985040155921E-3"/>
  </r>
  <r>
    <x v="27"/>
    <n v="2017"/>
    <n v="114815.09523809524"/>
    <n v="55707.952380952382"/>
    <n v="59107.142857142855"/>
    <n v="6856.0476190476193"/>
    <n v="14516.190476190477"/>
    <n v="15553.357142857143"/>
    <n v="14998.619047619048"/>
    <n v="14037.571428571429"/>
    <n v="15236.476190476191"/>
    <n v="15036.428571428571"/>
    <n v="11390.976190476191"/>
    <n v="5221"/>
    <n v="1968.4285714285713"/>
    <n v="0"/>
    <n v="0"/>
    <n v="0"/>
    <n v="0"/>
    <n v="0"/>
    <n v="0"/>
    <n v="31"/>
    <n v="86"/>
    <n v="207"/>
    <n v="246"/>
    <n v="570"/>
    <n v="0"/>
    <n v="0"/>
    <n v="0"/>
    <n v="0"/>
    <n v="0"/>
    <n v="0"/>
    <n v="2.0616597786328439E-3"/>
    <n v="7.5498358140633458E-3"/>
    <n v="3.9647577092511016E-2"/>
    <n v="0.12497278467232746"/>
    <n v="4.9645040037459816E-3"/>
  </r>
  <r>
    <x v="28"/>
    <n v="2012"/>
    <n v="78206.546875"/>
    <n v="39195.140625"/>
    <n v="39011.40625"/>
    <n v="5276.328125"/>
    <n v="10556.046875"/>
    <n v="10742.890625"/>
    <n v="11301.421875"/>
    <n v="10883.65625"/>
    <n v="11403.34375"/>
    <n v="9327.71875"/>
    <n v="4938.46875"/>
    <n v="2682.265625"/>
    <n v="1124.546875"/>
    <n v="0"/>
    <n v="0"/>
    <n v="0"/>
    <n v="0"/>
    <n v="0"/>
    <n v="0"/>
    <n v="0"/>
    <n v="10"/>
    <n v="111"/>
    <n v="254"/>
    <n v="375"/>
    <n v="0"/>
    <n v="0"/>
    <n v="0"/>
    <n v="0"/>
    <n v="0"/>
    <n v="0"/>
    <n v="0"/>
    <n v="2.0249191614303522E-3"/>
    <n v="4.1382926047825709E-2"/>
    <n v="0.22586875269205653"/>
    <n v="4.7949949842354548E-3"/>
  </r>
  <r>
    <x v="30"/>
    <n v="2014"/>
    <n v="13375.67924528302"/>
    <n v="6762.5849056603774"/>
    <n v="6613.0943396226412"/>
    <n v="886.11320754716985"/>
    <n v="1646.132075471698"/>
    <n v="2155.0377358490564"/>
    <n v="1861"/>
    <n v="1512.3207547169811"/>
    <n v="1742.3396226415093"/>
    <n v="1658.8490566037735"/>
    <n v="989.30188679245282"/>
    <n v="626.37735849056605"/>
    <n v="301.15094339622641"/>
    <n v="0"/>
    <n v="0"/>
    <n v="0"/>
    <n v="0"/>
    <n v="0"/>
    <n v="0"/>
    <n v="0"/>
    <n v="0"/>
    <n v="11"/>
    <n v="53"/>
    <n v="64"/>
    <n v="0"/>
    <n v="0"/>
    <n v="0"/>
    <n v="0"/>
    <n v="0"/>
    <n v="0"/>
    <n v="0"/>
    <n v="0"/>
    <n v="1.7561298873426109E-2"/>
    <n v="0.17599147923062466"/>
    <n v="4.7848037341781972E-3"/>
  </r>
  <r>
    <x v="28"/>
    <n v="2017"/>
    <n v="84505.28571428571"/>
    <n v="42392.885714285716"/>
    <n v="42112.4"/>
    <n v="5269.3285714285712"/>
    <n v="11093.357142857143"/>
    <n v="11626.885714285714"/>
    <n v="12607.5"/>
    <n v="11287.871428571429"/>
    <n v="10987.471428571429"/>
    <n v="10454.371428571429"/>
    <n v="6688.8857142857141"/>
    <n v="3149.8571428571427"/>
    <n v="1339.7571428571428"/>
    <n v="0"/>
    <n v="0"/>
    <n v="0"/>
    <n v="0"/>
    <n v="0"/>
    <n v="0"/>
    <n v="42"/>
    <n v="33"/>
    <n v="65"/>
    <n v="236"/>
    <n v="376"/>
    <n v="0"/>
    <n v="0"/>
    <n v="0"/>
    <n v="0"/>
    <n v="0"/>
    <n v="0"/>
    <n v="4.0174581788069517E-3"/>
    <n v="4.9335571587836536E-3"/>
    <n v="2.0635856501428639E-2"/>
    <n v="0.17615132806585418"/>
    <n v="4.4494258178271184E-3"/>
  </r>
  <r>
    <x v="28"/>
    <n v="2016"/>
    <n v="75488.633802816898"/>
    <n v="37855.450704225354"/>
    <n v="37633.183098591551"/>
    <n v="4723.4366197183099"/>
    <n v="9956.6197183098593"/>
    <n v="10187.267605633802"/>
    <n v="11222.859154929578"/>
    <n v="10210.169014084508"/>
    <n v="10118.211267605633"/>
    <n v="9459.6619718309867"/>
    <n v="5788.8450704225352"/>
    <n v="2719.6901408450703"/>
    <n v="1110.0704225352113"/>
    <n v="0"/>
    <n v="0"/>
    <n v="0"/>
    <n v="0"/>
    <n v="0"/>
    <n v="0"/>
    <n v="12"/>
    <n v="25"/>
    <n v="74"/>
    <n v="220"/>
    <n v="331"/>
    <n v="0"/>
    <n v="0"/>
    <n v="0"/>
    <n v="0"/>
    <n v="0"/>
    <n v="0"/>
    <n v="1.2685442710039367E-3"/>
    <n v="4.3186507318592341E-3"/>
    <n v="2.7208981967705517E-2"/>
    <n v="0.19818562456385205"/>
    <n v="4.3847660677579859E-3"/>
  </r>
  <r>
    <x v="31"/>
    <n v="2015"/>
    <n v="238004.72"/>
    <n v="115277.96"/>
    <n v="122726.76"/>
    <n v="14748.92"/>
    <n v="30108"/>
    <n v="32077.040000000001"/>
    <n v="32597.4"/>
    <n v="31063.4"/>
    <n v="35677.279999999999"/>
    <n v="30233.84"/>
    <n v="18138.599999999999"/>
    <n v="9252.08"/>
    <n v="4248.96"/>
    <n v="0"/>
    <n v="0"/>
    <n v="0"/>
    <n v="0"/>
    <n v="0"/>
    <n v="0"/>
    <n v="25"/>
    <n v="170"/>
    <n v="305"/>
    <n v="518"/>
    <n v="1018"/>
    <n v="0"/>
    <n v="0"/>
    <n v="0"/>
    <n v="0"/>
    <n v="0"/>
    <n v="0"/>
    <n v="8.268880168711616E-4"/>
    <n v="9.3722779045791859E-3"/>
    <n v="3.2965560176738636E-2"/>
    <n v="0.12191218557011597"/>
    <n v="4.2772260987093032E-3"/>
  </r>
  <r>
    <x v="26"/>
    <n v="2017"/>
    <n v="13323.925373134329"/>
    <n v="6727.2089552238804"/>
    <n v="6596.7164179104475"/>
    <n v="886.22388059701495"/>
    <n v="1803.5671641791046"/>
    <n v="1816.7164179104477"/>
    <n v="1740.2686567164178"/>
    <n v="1567.7910447761194"/>
    <n v="1631.3731343283582"/>
    <n v="1764.8656716417911"/>
    <n v="1191.1791044776119"/>
    <n v="635.70149253731347"/>
    <n v="286.23880597014926"/>
    <n v="0"/>
    <n v="0"/>
    <n v="0"/>
    <n v="0"/>
    <n v="0"/>
    <n v="0"/>
    <n v="0"/>
    <n v="0"/>
    <n v="0"/>
    <n v="55"/>
    <n v="55"/>
    <n v="0"/>
    <n v="0"/>
    <n v="0"/>
    <n v="0"/>
    <n v="0"/>
    <n v="0"/>
    <n v="0"/>
    <n v="0"/>
    <n v="0"/>
    <n v="0.19214725205965169"/>
    <n v="4.1279126428386591E-3"/>
  </r>
  <r>
    <x v="26"/>
    <n v="2010"/>
    <n v="11966.822580645161"/>
    <n v="6000.9677419354839"/>
    <n v="5965.8548387096771"/>
    <n v="851.4677419354839"/>
    <n v="1629.9516129032259"/>
    <n v="1728.6129032258063"/>
    <n v="1498.4677419354839"/>
    <n v="1467.5"/>
    <n v="1753.1290322580646"/>
    <n v="1351.741935483871"/>
    <n v="825.70967741935488"/>
    <n v="590.30645161290317"/>
    <n v="273.33870967741933"/>
    <n v="0"/>
    <n v="0"/>
    <n v="0"/>
    <n v="0"/>
    <n v="0"/>
    <n v="0"/>
    <n v="0"/>
    <n v="0"/>
    <n v="0"/>
    <n v="47"/>
    <n v="47"/>
    <n v="0"/>
    <n v="0"/>
    <n v="0"/>
    <n v="0"/>
    <n v="0"/>
    <n v="0"/>
    <n v="0"/>
    <n v="0"/>
    <n v="0"/>
    <n v="0.17194783737534669"/>
    <n v="3.9275254298510804E-3"/>
  </r>
  <r>
    <x v="32"/>
    <n v="2017"/>
    <n v="106806.5945945946"/>
    <n v="52908.891891891893"/>
    <n v="53897.7027027027"/>
    <n v="6173.135135135135"/>
    <n v="12906.108108108108"/>
    <n v="13575.945945945947"/>
    <n v="14889.513513513513"/>
    <n v="14056.972972972973"/>
    <n v="13676.702702702703"/>
    <n v="14301.18918918919"/>
    <n v="10312.27027027027"/>
    <n v="4721.27027027027"/>
    <n v="2193.4864864864867"/>
    <n v="0"/>
    <n v="0"/>
    <n v="0"/>
    <n v="0"/>
    <n v="0"/>
    <n v="0"/>
    <n v="21"/>
    <n v="35"/>
    <n v="90"/>
    <n v="254"/>
    <n v="400"/>
    <n v="0"/>
    <n v="0"/>
    <n v="0"/>
    <n v="0"/>
    <n v="0"/>
    <n v="0"/>
    <n v="1.468409355487353E-3"/>
    <n v="3.3940150018083944E-3"/>
    <n v="1.9062666368991399E-2"/>
    <n v="0.11579738537931714"/>
    <n v="3.7450871036407304E-3"/>
  </r>
  <r>
    <x v="31"/>
    <n v="2013"/>
    <n v="252247.04347826086"/>
    <n v="122125.17391304347"/>
    <n v="130121.86956521739"/>
    <n v="15862.304347826086"/>
    <n v="32250.304347826088"/>
    <n v="34625.869565217392"/>
    <n v="33920.34782608696"/>
    <n v="33982.260869565216"/>
    <n v="38771.695652173912"/>
    <n v="31052.91304347826"/>
    <n v="17779.782608695652"/>
    <n v="9763.6956521739139"/>
    <n v="4375.434782608696"/>
    <n v="0"/>
    <n v="0"/>
    <n v="0"/>
    <n v="0"/>
    <n v="0"/>
    <n v="0"/>
    <n v="43"/>
    <n v="112"/>
    <n v="275"/>
    <n v="513"/>
    <n v="943"/>
    <n v="0"/>
    <n v="0"/>
    <n v="0"/>
    <n v="0"/>
    <n v="0"/>
    <n v="0"/>
    <n v="1.3847332113349304E-3"/>
    <n v="6.2992896181544742E-3"/>
    <n v="2.8165564535880476E-2"/>
    <n v="0.11724549113131613"/>
    <n v="3.738398623020014E-3"/>
  </r>
  <r>
    <x v="33"/>
    <n v="2013"/>
    <n v="19261.04"/>
    <n v="9678.66"/>
    <n v="9582.3799999999992"/>
    <n v="1164.6600000000001"/>
    <n v="2383.62"/>
    <n v="2623.04"/>
    <n v="2419.38"/>
    <n v="2202.54"/>
    <n v="2773.24"/>
    <n v="2755.7"/>
    <n v="1639.6"/>
    <n v="921.26"/>
    <n v="393.42"/>
    <n v="0"/>
    <n v="0"/>
    <n v="0"/>
    <n v="0"/>
    <n v="0"/>
    <n v="0"/>
    <n v="0"/>
    <n v="0"/>
    <n v="14"/>
    <n v="57"/>
    <n v="71"/>
    <n v="0"/>
    <n v="0"/>
    <n v="0"/>
    <n v="0"/>
    <n v="0"/>
    <n v="0"/>
    <n v="0"/>
    <n v="0"/>
    <n v="1.5196578598875453E-2"/>
    <n v="0.14488333079152052"/>
    <n v="3.686197630034515E-3"/>
  </r>
  <r>
    <x v="31"/>
    <n v="2011"/>
    <n v="239613.25"/>
    <n v="115922.41666666667"/>
    <n v="123690.83333333333"/>
    <n v="15247.375"/>
    <n v="31104.333333333332"/>
    <n v="33397.541666666664"/>
    <n v="31332.208333333332"/>
    <n v="34056.375"/>
    <n v="37123.5"/>
    <n v="28247.208333333332"/>
    <n v="15728.208333333334"/>
    <n v="9469.8333333333339"/>
    <n v="3893.375"/>
    <n v="0"/>
    <n v="0"/>
    <n v="0"/>
    <n v="0"/>
    <n v="0"/>
    <n v="0"/>
    <n v="30"/>
    <n v="111"/>
    <n v="279"/>
    <n v="457"/>
    <n v="877"/>
    <n v="0"/>
    <n v="0"/>
    <n v="0"/>
    <n v="0"/>
    <n v="0"/>
    <n v="0"/>
    <n v="1.062051854681805E-3"/>
    <n v="7.0573836286714157E-3"/>
    <n v="2.9461975747549232E-2"/>
    <n v="0.11737888079108742"/>
    <n v="3.6600647084416241E-3"/>
  </r>
  <r>
    <x v="31"/>
    <n v="2014"/>
    <n v="236952.4"/>
    <n v="114755.76"/>
    <n v="122196.64"/>
    <n v="14744.12"/>
    <n v="30166.04"/>
    <n v="32175.360000000001"/>
    <n v="32182.92"/>
    <n v="31289.64"/>
    <n v="35873.919999999998"/>
    <n v="29627.16"/>
    <n v="17368.32"/>
    <n v="9231.64"/>
    <n v="4168.04"/>
    <n v="0"/>
    <n v="0"/>
    <n v="0"/>
    <n v="0"/>
    <n v="0"/>
    <n v="20"/>
    <n v="38"/>
    <n v="137"/>
    <n v="242"/>
    <n v="418"/>
    <n v="855"/>
    <n v="0"/>
    <n v="0"/>
    <n v="0"/>
    <n v="0"/>
    <n v="0"/>
    <n v="5.5750807271689302E-4"/>
    <n v="1.2826069052855557E-3"/>
    <n v="7.8879246812587518E-3"/>
    <n v="2.6214193794385398E-2"/>
    <n v="0.10028694542278865"/>
    <n v="3.608319645633469E-3"/>
  </r>
  <r>
    <x v="29"/>
    <n v="2013"/>
    <n v="178430.18421052632"/>
    <n v="88994.210526315786"/>
    <n v="89435.973684210519"/>
    <n v="11554.28947368421"/>
    <n v="22841.447368421053"/>
    <n v="24394.815789473683"/>
    <n v="25086.86842105263"/>
    <n v="23889.473684210527"/>
    <n v="25429.526315789473"/>
    <n v="22480.736842105263"/>
    <n v="12812.368421052632"/>
    <n v="6785.8421052631575"/>
    <n v="3091.5789473684213"/>
    <n v="0"/>
    <n v="0"/>
    <n v="0"/>
    <n v="0"/>
    <n v="0"/>
    <n v="0"/>
    <n v="10"/>
    <n v="22"/>
    <n v="158"/>
    <n v="416"/>
    <n v="606"/>
    <n v="0"/>
    <n v="0"/>
    <n v="0"/>
    <n v="0"/>
    <n v="0"/>
    <n v="0"/>
    <n v="4.4482527731344259E-4"/>
    <n v="1.7170908045268758E-3"/>
    <n v="2.3283771940029941E-2"/>
    <n v="0.13455907388491659"/>
    <n v="3.3962863552558591E-3"/>
  </r>
  <r>
    <x v="31"/>
    <n v="2016"/>
    <n v="256731.04347826086"/>
    <n v="124448.82608695653"/>
    <n v="132282.21739130435"/>
    <n v="15834.173913043478"/>
    <n v="32226.043478260868"/>
    <n v="34152.260869565216"/>
    <n v="35446.65217391304"/>
    <n v="33167.217391304344"/>
    <n v="37773.82608695652"/>
    <n v="33010.956521739128"/>
    <n v="20443.695652173912"/>
    <n v="10093.695652173914"/>
    <n v="4630.521739130435"/>
    <n v="0"/>
    <n v="0"/>
    <n v="0"/>
    <n v="0"/>
    <n v="0"/>
    <n v="11"/>
    <n v="27"/>
    <n v="139"/>
    <n v="254"/>
    <n v="440"/>
    <n v="871"/>
    <n v="0"/>
    <n v="0"/>
    <n v="0"/>
    <n v="0"/>
    <n v="0"/>
    <n v="2.9120693187599419E-4"/>
    <n v="8.1791025904442798E-4"/>
    <n v="6.7991620676088093E-3"/>
    <n v="2.5164222179147551E-2"/>
    <n v="9.5021689733526121E-2"/>
    <n v="3.3926555518937599E-3"/>
  </r>
  <r>
    <x v="29"/>
    <n v="2009"/>
    <n v="165788.58974358975"/>
    <n v="82662.794871794875"/>
    <n v="83125.794871794875"/>
    <n v="11064.948717948719"/>
    <n v="21645.025641025641"/>
    <n v="23090.179487179488"/>
    <n v="22960.692307692309"/>
    <n v="23646.51282051282"/>
    <n v="24945.76923076923"/>
    <n v="18932.692307692309"/>
    <n v="10264.74358974359"/>
    <n v="6544.0256410256407"/>
    <n v="2643.5641025641025"/>
    <n v="0"/>
    <n v="0"/>
    <n v="0"/>
    <n v="0"/>
    <n v="0"/>
    <n v="33"/>
    <n v="23"/>
    <n v="26"/>
    <n v="144"/>
    <n v="320"/>
    <n v="546"/>
    <n v="0"/>
    <n v="0"/>
    <n v="0"/>
    <n v="0"/>
    <n v="0"/>
    <n v="1.3228696094605222E-3"/>
    <n v="1.2148298628745556E-3"/>
    <n v="2.5329419846374822E-3"/>
    <n v="2.2004803755235742E-2"/>
    <n v="0.12104870076334397"/>
    <n v="3.293350892509846E-3"/>
  </r>
  <r>
    <x v="29"/>
    <n v="2015"/>
    <n v="204313.61764705883"/>
    <n v="101852.23529411765"/>
    <n v="102461.38235294117"/>
    <n v="13015.941176470587"/>
    <n v="25844.205882352941"/>
    <n v="27232.5"/>
    <n v="29446.470588235294"/>
    <n v="26992.882352941175"/>
    <n v="28016.882352941175"/>
    <n v="26167.529411764706"/>
    <n v="16086.058823529413"/>
    <n v="7807.5294117647063"/>
    <n v="3670.1764705882351"/>
    <n v="0"/>
    <n v="0"/>
    <n v="0"/>
    <n v="0"/>
    <n v="0"/>
    <n v="0"/>
    <n v="0"/>
    <n v="80"/>
    <n v="155"/>
    <n v="436"/>
    <n v="671"/>
    <n v="0"/>
    <n v="0"/>
    <n v="0"/>
    <n v="0"/>
    <n v="0"/>
    <n v="0"/>
    <n v="0"/>
    <n v="4.9732504945824482E-3"/>
    <n v="1.9852630944487974E-2"/>
    <n v="0.11879537768659947"/>
    <n v="3.2841668006638584E-3"/>
  </r>
  <r>
    <x v="31"/>
    <n v="2010"/>
    <n v="229166"/>
    <n v="110832.8"/>
    <n v="118333.2"/>
    <n v="14722.72"/>
    <n v="30132.16"/>
    <n v="31945.88"/>
    <n v="29838.720000000001"/>
    <n v="33472.120000000003"/>
    <n v="35442.839999999997"/>
    <n v="26383.88"/>
    <n v="14603.4"/>
    <n v="9037.2000000000007"/>
    <n v="3590.4"/>
    <n v="0"/>
    <n v="0"/>
    <n v="0"/>
    <n v="0"/>
    <n v="0"/>
    <n v="0"/>
    <n v="13"/>
    <n v="62"/>
    <n v="252"/>
    <n v="412"/>
    <n v="739"/>
    <n v="0"/>
    <n v="0"/>
    <n v="0"/>
    <n v="0"/>
    <n v="0"/>
    <n v="0"/>
    <n v="4.9272510335856591E-4"/>
    <n v="4.2455866442061441E-3"/>
    <n v="2.7884743062010355E-2"/>
    <n v="0.11475044563279857"/>
    <n v="3.2247366537793564E-3"/>
  </r>
  <r>
    <x v="34"/>
    <n v="2013"/>
    <n v="441016.8"/>
    <n v="213496.86666666667"/>
    <n v="227519.93333333332"/>
    <n v="24422.466666666667"/>
    <n v="52515.26666666667"/>
    <n v="62931.8"/>
    <n v="58309.533333333333"/>
    <n v="58139.866666666669"/>
    <n v="67152.266666666663"/>
    <n v="55414.866666666669"/>
    <n v="32494.799999999999"/>
    <n v="20092"/>
    <n v="9914.0666666666675"/>
    <n v="0"/>
    <n v="0"/>
    <n v="0"/>
    <n v="0"/>
    <n v="0"/>
    <n v="0"/>
    <n v="39"/>
    <n v="137"/>
    <n v="363"/>
    <n v="883"/>
    <n v="1422"/>
    <n v="0"/>
    <n v="0"/>
    <n v="0"/>
    <n v="0"/>
    <n v="0"/>
    <n v="0"/>
    <n v="7.0378225819064195E-4"/>
    <n v="4.2160591848541921E-3"/>
    <n v="1.8066892295440971E-2"/>
    <n v="8.9065368399109682E-2"/>
    <n v="3.2243669628912097E-3"/>
  </r>
  <r>
    <x v="33"/>
    <n v="2015"/>
    <n v="18082.474576271186"/>
    <n v="9078.8474576271183"/>
    <n v="9003.6271186440681"/>
    <n v="1080.1186440677966"/>
    <n v="2234.1525423728813"/>
    <n v="2438.7966101694915"/>
    <n v="2275.2711864406779"/>
    <n v="2050.1186440677966"/>
    <n v="2417.5084745762711"/>
    <n v="2627.9322033898306"/>
    <n v="1695.8474576271187"/>
    <n v="889.94915254237287"/>
    <n v="385.20338983050846"/>
    <n v="0"/>
    <n v="0"/>
    <n v="0"/>
    <n v="0"/>
    <n v="0"/>
    <n v="0"/>
    <n v="0"/>
    <n v="0"/>
    <n v="0"/>
    <n v="58"/>
    <n v="58"/>
    <n v="0"/>
    <n v="0"/>
    <n v="0"/>
    <n v="0"/>
    <n v="0"/>
    <n v="0"/>
    <n v="0"/>
    <n v="0"/>
    <n v="0"/>
    <n v="0.15056980683768206"/>
    <n v="3.2075255936546859E-3"/>
  </r>
  <r>
    <x v="35"/>
    <n v="2014"/>
    <n v="162808.35294117648"/>
    <n v="81917.882352941175"/>
    <n v="80890.470588235301"/>
    <n v="10616.411764705883"/>
    <n v="21809.470588235294"/>
    <n v="21396.470588235294"/>
    <n v="23240.882352941175"/>
    <n v="22421.705882352941"/>
    <n v="22309.411764705881"/>
    <n v="19550.352941176472"/>
    <n v="13244.823529411764"/>
    <n v="6059.8235294117649"/>
    <n v="2147.6470588235293"/>
    <n v="0"/>
    <n v="0"/>
    <n v="0"/>
    <n v="0"/>
    <n v="0"/>
    <n v="0"/>
    <n v="32"/>
    <n v="152"/>
    <n v="170"/>
    <n v="166"/>
    <n v="520"/>
    <n v="0"/>
    <n v="0"/>
    <n v="0"/>
    <n v="0"/>
    <n v="0"/>
    <n v="0"/>
    <n v="1.6367990949463828E-3"/>
    <n v="1.1476181593696982E-2"/>
    <n v="2.8053622217692226E-2"/>
    <n v="7.7293892084360452E-2"/>
    <n v="3.1939393194885938E-3"/>
  </r>
  <r>
    <x v="36"/>
    <n v="2013"/>
    <n v="33420.568627450979"/>
    <n v="16729.764705882353"/>
    <n v="16690.803921568626"/>
    <n v="2483.5294117647059"/>
    <n v="5057.3921568627447"/>
    <n v="4716.8627450980393"/>
    <n v="4400.6862745098042"/>
    <n v="4091.4509803921569"/>
    <n v="4351.8235294117649"/>
    <n v="3966"/>
    <n v="2500.0196078431372"/>
    <n v="1333.1176470588234"/>
    <n v="535.54901960784309"/>
    <n v="0"/>
    <n v="0"/>
    <n v="0"/>
    <n v="0"/>
    <n v="0"/>
    <n v="0"/>
    <n v="0"/>
    <n v="0"/>
    <n v="12"/>
    <n v="94"/>
    <n v="106"/>
    <n v="0"/>
    <n v="0"/>
    <n v="0"/>
    <n v="0"/>
    <n v="0"/>
    <n v="0"/>
    <n v="0"/>
    <n v="0"/>
    <n v="9.0014561179014262E-3"/>
    <n v="0.17552081426426977"/>
    <n v="3.1716994759010096E-3"/>
  </r>
  <r>
    <x v="29"/>
    <n v="2014"/>
    <n v="177851.23076923078"/>
    <n v="88756.974358974359"/>
    <n v="89094.256410256407"/>
    <n v="11455.74358974359"/>
    <n v="22669.538461538461"/>
    <n v="23988.692307692309"/>
    <n v="25216.51282051282"/>
    <n v="23512.48717948718"/>
    <n v="24835.025641025641"/>
    <n v="22693.076923076922"/>
    <n v="13468.717948717949"/>
    <n v="6770.333333333333"/>
    <n v="3181.5384615384614"/>
    <n v="0"/>
    <n v="0"/>
    <n v="0"/>
    <n v="0"/>
    <n v="11"/>
    <n v="14"/>
    <n v="30"/>
    <n v="47"/>
    <n v="133"/>
    <n v="329"/>
    <n v="564"/>
    <n v="0"/>
    <n v="0"/>
    <n v="0"/>
    <n v="0"/>
    <n v="4.6783651240421076E-4"/>
    <n v="5.6371997365176974E-4"/>
    <n v="1.3219890851157588E-3"/>
    <n v="3.4895674687785562E-3"/>
    <n v="1.9644527595884004E-2"/>
    <n v="0.10340909090909091"/>
    <n v="3.1711897497735788E-3"/>
  </r>
  <r>
    <x v="31"/>
    <n v="2012"/>
    <n v="241062.33333333334"/>
    <n v="116619.79166666667"/>
    <n v="124442.54166666667"/>
    <n v="15246.75"/>
    <n v="30982.625"/>
    <n v="33360.041666666664"/>
    <n v="31910.791666666668"/>
    <n v="33294.791666666664"/>
    <n v="37253.958333333336"/>
    <n v="29086.291666666668"/>
    <n v="16360"/>
    <n v="9403.6666666666661"/>
    <n v="4084.5833333333335"/>
    <n v="0"/>
    <n v="0"/>
    <n v="0"/>
    <n v="0"/>
    <n v="0"/>
    <n v="0"/>
    <n v="11"/>
    <n v="52"/>
    <n v="250"/>
    <n v="450"/>
    <n v="763"/>
    <n v="0"/>
    <n v="0"/>
    <n v="0"/>
    <n v="0"/>
    <n v="0"/>
    <n v="0"/>
    <n v="3.781850270244717E-4"/>
    <n v="3.1784841075794619E-3"/>
    <n v="2.658537449930878E-2"/>
    <n v="0.11017035601346527"/>
    <n v="3.1651564533101396E-3"/>
  </r>
  <r>
    <x v="26"/>
    <n v="2011"/>
    <n v="12850.151515151516"/>
    <n v="6432.757575757576"/>
    <n v="6417.393939393939"/>
    <n v="909.56060606060601"/>
    <n v="1734"/>
    <n v="1870.1363636363637"/>
    <n v="1615.909090909091"/>
    <n v="1534.0757575757575"/>
    <n v="1868.939393939394"/>
    <n v="1511.5454545454545"/>
    <n v="904.18181818181813"/>
    <n v="621.39393939393938"/>
    <n v="287.9848484848485"/>
    <n v="0"/>
    <n v="0"/>
    <n v="0"/>
    <n v="0"/>
    <n v="0"/>
    <n v="0"/>
    <n v="0"/>
    <n v="0"/>
    <n v="0"/>
    <n v="40"/>
    <n v="40"/>
    <n v="0"/>
    <n v="0"/>
    <n v="0"/>
    <n v="0"/>
    <n v="0"/>
    <n v="0"/>
    <n v="0"/>
    <n v="0"/>
    <n v="0"/>
    <n v="0.13889619613826484"/>
    <n v="3.1128037636627324E-3"/>
  </r>
  <r>
    <x v="31"/>
    <n v="2017"/>
    <n v="269145.77272727271"/>
    <n v="130373.90909090909"/>
    <n v="138771.86363636365"/>
    <n v="16501.409090909092"/>
    <n v="33699.63636363636"/>
    <n v="35130.86363636364"/>
    <n v="37218.272727272728"/>
    <n v="34537.86363636364"/>
    <n v="38956"/>
    <n v="35080.181818181816"/>
    <n v="22235.545454545456"/>
    <n v="10923.227272727272"/>
    <n v="4862.772727272727"/>
    <n v="0"/>
    <n v="0"/>
    <n v="0"/>
    <n v="0"/>
    <n v="0"/>
    <n v="0"/>
    <n v="15"/>
    <n v="145"/>
    <n v="235"/>
    <n v="442"/>
    <n v="837"/>
    <n v="0"/>
    <n v="0"/>
    <n v="0"/>
    <n v="0"/>
    <n v="0"/>
    <n v="0"/>
    <n v="4.2759185450474502E-4"/>
    <n v="6.521090309945991E-3"/>
    <n v="2.1513788382554275E-2"/>
    <n v="9.0894644843476882E-2"/>
    <n v="3.1098389230438997E-3"/>
  </r>
  <r>
    <x v="31"/>
    <n v="2009"/>
    <n v="234892.41666666666"/>
    <n v="113765.29166666667"/>
    <n v="121127.125"/>
    <n v="15686.166666666666"/>
    <n v="31023.458333333332"/>
    <n v="32379.625"/>
    <n v="30717.583333333332"/>
    <n v="35210.75"/>
    <n v="36106.708333333336"/>
    <n v="26108.333333333332"/>
    <n v="14750.583333333334"/>
    <n v="9366.0416666666661"/>
    <n v="3515.375"/>
    <n v="0"/>
    <n v="0"/>
    <n v="0"/>
    <n v="0"/>
    <n v="0"/>
    <n v="22"/>
    <n v="10"/>
    <n v="10"/>
    <n v="284"/>
    <n v="398"/>
    <n v="724"/>
    <n v="0"/>
    <n v="0"/>
    <n v="0"/>
    <n v="0"/>
    <n v="0"/>
    <n v="6.0930505757817387E-4"/>
    <n v="3.8301947015639961E-4"/>
    <n v="6.7793929053653246E-4"/>
    <n v="3.0322307983183933E-2"/>
    <n v="0.11321693987127973"/>
    <n v="3.0822621278038991E-3"/>
  </r>
  <r>
    <x v="29"/>
    <n v="2011"/>
    <n v="189374.22857142857"/>
    <n v="94352.371428571423"/>
    <n v="95021.857142857145"/>
    <n v="12327.485714285714"/>
    <n v="24534.400000000001"/>
    <n v="26332.057142857142"/>
    <n v="26151.314285714285"/>
    <n v="26083.628571428573"/>
    <n v="27952.400000000001"/>
    <n v="23024.6"/>
    <n v="12487.571428571429"/>
    <n v="7330.6857142857143"/>
    <n v="3180.457142857143"/>
    <n v="0"/>
    <n v="0"/>
    <n v="0"/>
    <n v="0"/>
    <n v="0"/>
    <n v="0"/>
    <n v="12"/>
    <n v="46"/>
    <n v="158"/>
    <n v="365"/>
    <n v="581"/>
    <n v="0"/>
    <n v="0"/>
    <n v="0"/>
    <n v="0"/>
    <n v="0"/>
    <n v="0"/>
    <n v="5.2118169262441042E-4"/>
    <n v="3.6836626131124661E-3"/>
    <n v="2.1553236103424352E-2"/>
    <n v="0.11476337633404002"/>
    <n v="3.0679992963290525E-3"/>
  </r>
  <r>
    <x v="33"/>
    <n v="2017"/>
    <n v="17783"/>
    <n v="8948.538461538461"/>
    <n v="8834.461538461539"/>
    <n v="1082.1538461538462"/>
    <n v="2226"/>
    <n v="2451.5"/>
    <n v="2299.75"/>
    <n v="2065.2884615384614"/>
    <n v="2206.9807692307691"/>
    <n v="2493.0384615384614"/>
    <n v="1727.2884615384614"/>
    <n v="868.01923076923072"/>
    <n v="362.98076923076923"/>
    <n v="0"/>
    <n v="0"/>
    <n v="0"/>
    <n v="0"/>
    <n v="0"/>
    <n v="0"/>
    <n v="0"/>
    <n v="0"/>
    <n v="0"/>
    <n v="54"/>
    <n v="54"/>
    <n v="0"/>
    <n v="0"/>
    <n v="0"/>
    <n v="0"/>
    <n v="0"/>
    <n v="0"/>
    <n v="0"/>
    <n v="0"/>
    <n v="0"/>
    <n v="0.1487682119205298"/>
    <n v="3.0366079964010573E-3"/>
  </r>
  <r>
    <x v="29"/>
    <n v="2016"/>
    <n v="212203.69696969696"/>
    <n v="105871.21212121213"/>
    <n v="106332.48484848485"/>
    <n v="13435.878787878788"/>
    <n v="26747.454545454544"/>
    <n v="28003.696969696968"/>
    <n v="30761.090909090908"/>
    <n v="27748.363636363636"/>
    <n v="28666.242424242424"/>
    <n v="27339.121212121212"/>
    <n v="17506.484848484848"/>
    <n v="8230.9090909090901"/>
    <n v="3777.4545454545455"/>
    <n v="0"/>
    <n v="0"/>
    <n v="0"/>
    <n v="0"/>
    <n v="0"/>
    <n v="0"/>
    <n v="39"/>
    <n v="76"/>
    <n v="163"/>
    <n v="365"/>
    <n v="643"/>
    <n v="0"/>
    <n v="0"/>
    <n v="0"/>
    <n v="0"/>
    <n v="0"/>
    <n v="0"/>
    <n v="1.4265271987860663E-3"/>
    <n v="4.3412484378083276E-3"/>
    <n v="1.98034018113541E-2"/>
    <n v="9.6625914516750094E-2"/>
    <n v="3.0301074353658477E-3"/>
  </r>
  <r>
    <x v="37"/>
    <n v="2015"/>
    <n v="424019.66666666669"/>
    <n v="206810.80952380953"/>
    <n v="217208.85714285713"/>
    <n v="25379.095238095237"/>
    <n v="53831"/>
    <n v="54644"/>
    <n v="54321.619047619046"/>
    <n v="56607.238095238092"/>
    <n v="64418.619047619046"/>
    <n v="53860"/>
    <n v="33302.761904761908"/>
    <n v="18515.952380952382"/>
    <n v="9125.1428571428569"/>
    <n v="0"/>
    <n v="0"/>
    <n v="0"/>
    <n v="0"/>
    <n v="0"/>
    <n v="10"/>
    <n v="43"/>
    <n v="140"/>
    <n v="331"/>
    <n v="754"/>
    <n v="1278"/>
    <n v="0"/>
    <n v="0"/>
    <n v="0"/>
    <n v="0"/>
    <n v="0"/>
    <n v="1.5523462234742839E-4"/>
    <n v="7.9836613442257703E-4"/>
    <n v="4.2038555360773737E-3"/>
    <n v="1.7876477168979131E-2"/>
    <n v="8.2628843384056613E-2"/>
    <n v="3.0140111425649282E-3"/>
  </r>
  <r>
    <x v="29"/>
    <n v="2012"/>
    <n v="173432.8205128205"/>
    <n v="86498.153846153844"/>
    <n v="86934.666666666672"/>
    <n v="11257.153846153846"/>
    <n v="22267"/>
    <n v="23891.564102564102"/>
    <n v="24193.948717948719"/>
    <n v="23488.615384615383"/>
    <n v="25278.820512820512"/>
    <n v="21540.205128205129"/>
    <n v="11970.461538461539"/>
    <n v="6677.2051282051279"/>
    <n v="2942.3333333333335"/>
    <n v="0"/>
    <n v="0"/>
    <n v="0"/>
    <n v="0"/>
    <n v="0"/>
    <n v="0"/>
    <n v="0"/>
    <n v="10"/>
    <n v="155"/>
    <n v="356"/>
    <n v="521"/>
    <n v="0"/>
    <n v="0"/>
    <n v="0"/>
    <n v="0"/>
    <n v="0"/>
    <n v="0"/>
    <n v="0"/>
    <n v="8.3538967715402011E-4"/>
    <n v="2.3213305121519444E-2"/>
    <n v="0.12099240965220347"/>
    <n v="3.0040450155827724E-3"/>
  </r>
  <r>
    <x v="34"/>
    <n v="2017"/>
    <n v="452862.13333333336"/>
    <n v="219714.2"/>
    <n v="233147.93333333332"/>
    <n v="24245.266666666666"/>
    <n v="51440.6"/>
    <n v="63389.533333333333"/>
    <n v="63182.400000000001"/>
    <n v="55694.6"/>
    <n v="64864.533333333333"/>
    <n v="60097.333333333336"/>
    <n v="39258.466666666667"/>
    <n v="20338.666666666668"/>
    <n v="10350.733333333334"/>
    <n v="0"/>
    <n v="0"/>
    <n v="0"/>
    <n v="0"/>
    <n v="0"/>
    <n v="0"/>
    <n v="38"/>
    <n v="164"/>
    <n v="342"/>
    <n v="791"/>
    <n v="1335"/>
    <n v="0"/>
    <n v="0"/>
    <n v="0"/>
    <n v="0"/>
    <n v="0"/>
    <n v="0"/>
    <n v="6.3230758990970206E-4"/>
    <n v="4.1774428276193497E-3"/>
    <n v="1.6815261570735544E-2"/>
    <n v="7.6419706172187477E-2"/>
    <n v="2.9479170408300863E-3"/>
  </r>
  <r>
    <x v="33"/>
    <n v="2010"/>
    <n v="18035.01923076923"/>
    <n v="9033.4807692307695"/>
    <n v="9001.538461538461"/>
    <n v="1108.5576923076924"/>
    <n v="2261.0384615384614"/>
    <n v="2562.6730769230771"/>
    <n v="2153.2692307692309"/>
    <n v="2174.2115384615386"/>
    <n v="2821.75"/>
    <n v="2386.6346153846152"/>
    <n v="1382.3269230769231"/>
    <n v="867.44230769230774"/>
    <n v="331.13461538461536"/>
    <n v="0"/>
    <n v="0"/>
    <n v="0"/>
    <n v="0"/>
    <n v="0"/>
    <n v="0"/>
    <n v="0"/>
    <n v="0"/>
    <n v="0"/>
    <n v="53"/>
    <n v="53"/>
    <n v="0"/>
    <n v="0"/>
    <n v="0"/>
    <n v="0"/>
    <n v="0"/>
    <n v="0"/>
    <n v="0"/>
    <n v="0"/>
    <n v="0"/>
    <n v="0.16005575236657182"/>
    <n v="2.9387271131697842E-3"/>
  </r>
  <r>
    <x v="34"/>
    <n v="2011"/>
    <n v="434837.46666666667"/>
    <n v="210361.60000000001"/>
    <n v="224475.86666666667"/>
    <n v="24480.2"/>
    <n v="52891.866666666669"/>
    <n v="62335.8"/>
    <n v="55863.066666666666"/>
    <n v="60735.73333333333"/>
    <n v="66661.666666666672"/>
    <n v="52157.533333333333"/>
    <n v="29803"/>
    <n v="20538.533333333333"/>
    <n v="9462"/>
    <n v="0"/>
    <n v="0"/>
    <n v="0"/>
    <n v="0"/>
    <n v="0"/>
    <n v="0"/>
    <n v="13"/>
    <n v="88"/>
    <n v="318"/>
    <n v="838"/>
    <n v="1257"/>
    <n v="0"/>
    <n v="0"/>
    <n v="0"/>
    <n v="0"/>
    <n v="0"/>
    <n v="0"/>
    <n v="2.4924491572326401E-4"/>
    <n v="2.9527228802469548E-3"/>
    <n v="1.5483091944247886E-2"/>
    <n v="8.8564785457619949E-2"/>
    <n v="2.8907352662956671E-3"/>
  </r>
  <r>
    <x v="37"/>
    <n v="2017"/>
    <n v="414359.31818181818"/>
    <n v="202323.59090909091"/>
    <n v="212035.72727272726"/>
    <n v="24588.81818181818"/>
    <n v="52025.63636363636"/>
    <n v="53388.772727272728"/>
    <n v="53493.5"/>
    <n v="53836.909090909088"/>
    <n v="60672"/>
    <n v="54135.86363636364"/>
    <n v="34723.318181818184"/>
    <n v="18371.363636363636"/>
    <n v="9123.136363636364"/>
    <n v="0"/>
    <n v="0"/>
    <n v="0"/>
    <n v="0"/>
    <n v="0"/>
    <n v="0"/>
    <n v="69"/>
    <n v="131"/>
    <n v="343"/>
    <n v="650"/>
    <n v="1193"/>
    <n v="0"/>
    <n v="0"/>
    <n v="0"/>
    <n v="0"/>
    <n v="0"/>
    <n v="0"/>
    <n v="1.2745709658107673E-3"/>
    <n v="3.7726809204713099E-3"/>
    <n v="1.8670361481554792E-2"/>
    <n v="7.1247427868207203E-2"/>
    <n v="2.8791436505755598E-3"/>
  </r>
  <r>
    <x v="37"/>
    <n v="2013"/>
    <n v="420590.76190476189"/>
    <n v="204991.28571428571"/>
    <n v="215599.47619047618"/>
    <n v="25634.809523809523"/>
    <n v="54400.476190476191"/>
    <n v="54444.904761904763"/>
    <n v="53432.904761904763"/>
    <n v="57935"/>
    <n v="65193.095238095237"/>
    <n v="51368.571428571428"/>
    <n v="30651"/>
    <n v="18750.238095238095"/>
    <n v="8783.0476190476184"/>
    <n v="0"/>
    <n v="0"/>
    <n v="0"/>
    <n v="0"/>
    <n v="11"/>
    <n v="0"/>
    <n v="52"/>
    <n v="122"/>
    <n v="334"/>
    <n v="690"/>
    <n v="1209"/>
    <n v="0"/>
    <n v="0"/>
    <n v="0"/>
    <n v="0"/>
    <n v="1.8986795546733408E-4"/>
    <n v="0"/>
    <n v="1.0122921185827911E-3"/>
    <n v="3.9802942807738734E-3"/>
    <n v="1.7813107135147489E-2"/>
    <n v="7.8560430266097034E-2"/>
    <n v="2.8745281863175221E-3"/>
  </r>
  <r>
    <x v="36"/>
    <n v="2017"/>
    <n v="36658.58139534884"/>
    <n v="18393.441860465115"/>
    <n v="18265.139534883721"/>
    <n v="2449"/>
    <n v="5391.9302325581393"/>
    <n v="4965.6511627906975"/>
    <n v="4810.8837209302328"/>
    <n v="4563.8604651162786"/>
    <n v="4492.1395348837214"/>
    <n v="4532.5116279069771"/>
    <n v="3258.3720930232557"/>
    <n v="1575.6046511627908"/>
    <n v="618.62790697674416"/>
    <n v="0"/>
    <n v="0"/>
    <n v="0"/>
    <n v="0"/>
    <n v="0"/>
    <n v="0"/>
    <n v="0"/>
    <n v="0"/>
    <n v="26"/>
    <n v="79"/>
    <n v="105"/>
    <n v="0"/>
    <n v="0"/>
    <n v="0"/>
    <n v="0"/>
    <n v="0"/>
    <n v="0"/>
    <n v="0"/>
    <n v="0"/>
    <n v="1.6501601452377085E-2"/>
    <n v="0.12770196609150034"/>
    <n v="2.8642679559150144E-3"/>
  </r>
  <r>
    <x v="34"/>
    <n v="2014"/>
    <n v="444501"/>
    <n v="215299.13333333333"/>
    <n v="229201.86666666667"/>
    <n v="24374.6"/>
    <n v="52334.400000000001"/>
    <n v="63242.133333333331"/>
    <n v="59552.800000000003"/>
    <n v="57198.066666666666"/>
    <n v="66900.666666666672"/>
    <n v="56824.133333333331"/>
    <n v="34074.73333333333"/>
    <n v="20006.333333333332"/>
    <n v="10080.266666666666"/>
    <n v="0"/>
    <n v="0"/>
    <n v="0"/>
    <n v="0"/>
    <n v="0"/>
    <n v="0"/>
    <n v="74"/>
    <n v="148"/>
    <n v="310"/>
    <n v="720"/>
    <n v="1252"/>
    <n v="0"/>
    <n v="0"/>
    <n v="0"/>
    <n v="0"/>
    <n v="0"/>
    <n v="0"/>
    <n v="1.3022635922295927E-3"/>
    <n v="4.3433942256334611E-3"/>
    <n v="1.5495093220480182E-2"/>
    <n v="7.1426681833813926E-2"/>
    <n v="2.8166415823586448E-3"/>
  </r>
  <r>
    <x v="32"/>
    <n v="2009"/>
    <n v="108667.55882352941"/>
    <n v="53844.676470588238"/>
    <n v="54822.882352941175"/>
    <n v="6956.4705882352937"/>
    <n v="13777.794117647059"/>
    <n v="14853.676470588236"/>
    <n v="14702.676470588236"/>
    <n v="14731.617647058823"/>
    <n v="16097.14705882353"/>
    <n v="13242.029411764706"/>
    <n v="7373.2647058823532"/>
    <n v="4841.9411764705883"/>
    <n v="2149.5294117647059"/>
    <n v="0"/>
    <n v="0"/>
    <n v="0"/>
    <n v="0"/>
    <n v="0"/>
    <n v="0"/>
    <n v="0"/>
    <n v="10"/>
    <n v="88"/>
    <n v="206"/>
    <n v="304"/>
    <n v="0"/>
    <n v="0"/>
    <n v="0"/>
    <n v="0"/>
    <n v="0"/>
    <n v="0"/>
    <n v="0"/>
    <n v="1.3562513213477947E-3"/>
    <n v="1.8174528932246425E-2"/>
    <n v="9.5834929669968802E-2"/>
    <n v="2.7975230445148819E-3"/>
  </r>
  <r>
    <x v="37"/>
    <n v="2009"/>
    <n v="411930.85714285716"/>
    <n v="201521"/>
    <n v="210409.85714285713"/>
    <n v="26737.619047619046"/>
    <n v="54576.666666666664"/>
    <n v="52384.142857142855"/>
    <n v="52566.285714285717"/>
    <n v="62653.904761904763"/>
    <n v="63291.523809523809"/>
    <n v="45393.666666666664"/>
    <n v="27493.428571428572"/>
    <n v="19164.142857142859"/>
    <n v="7698.0952380952385"/>
    <n v="0"/>
    <n v="0"/>
    <n v="0"/>
    <n v="0"/>
    <n v="0"/>
    <n v="11"/>
    <n v="58"/>
    <n v="106"/>
    <n v="363"/>
    <n v="605"/>
    <n v="1143"/>
    <n v="0"/>
    <n v="0"/>
    <n v="0"/>
    <n v="0"/>
    <n v="0"/>
    <n v="1.7379894396451191E-4"/>
    <n v="1.2777112813094338E-3"/>
    <n v="3.855466760888316E-3"/>
    <n v="1.8941624611439518E-2"/>
    <n v="7.859086972658666E-2"/>
    <n v="2.7747375079590331E-3"/>
  </r>
  <r>
    <x v="34"/>
    <n v="2015"/>
    <n v="514502.92307692306"/>
    <n v="249323.61538461538"/>
    <n v="265179.30769230769"/>
    <n v="27978.692307692309"/>
    <n v="59766.076923076922"/>
    <n v="72962.461538461532"/>
    <n v="69866.846153846156"/>
    <n v="65167.076923076922"/>
    <n v="76477.769230769234"/>
    <n v="66544.923076923078"/>
    <n v="40996.153846153844"/>
    <n v="22592.307692307691"/>
    <n v="11819"/>
    <n v="0"/>
    <n v="0"/>
    <n v="0"/>
    <n v="0"/>
    <n v="0"/>
    <n v="0"/>
    <n v="40"/>
    <n v="161"/>
    <n v="337"/>
    <n v="868"/>
    <n v="1406"/>
    <n v="0"/>
    <n v="0"/>
    <n v="0"/>
    <n v="0"/>
    <n v="0"/>
    <n v="0"/>
    <n v="6.0109769687105531E-4"/>
    <n v="3.9271976733277047E-3"/>
    <n v="1.4916581545795029E-2"/>
    <n v="7.3441069464421693E-2"/>
    <n v="2.7327347172132386E-3"/>
  </r>
  <r>
    <x v="38"/>
    <n v="2013"/>
    <n v="60817.205882352944"/>
    <n v="30138.852941176472"/>
    <n v="30678.352941176472"/>
    <n v="4171.8235294117649"/>
    <n v="8384.5294117647063"/>
    <n v="8625.5588235294126"/>
    <n v="7988.6176470588234"/>
    <n v="7331.588235294118"/>
    <n v="8317.6470588235297"/>
    <n v="7670.411764705882"/>
    <n v="4752.7647058823532"/>
    <n v="2594.4117647058824"/>
    <n v="986.67647058823525"/>
    <n v="0"/>
    <n v="0"/>
    <n v="0"/>
    <n v="0"/>
    <n v="0"/>
    <n v="0"/>
    <n v="0"/>
    <n v="0"/>
    <n v="45"/>
    <n v="121"/>
    <n v="166"/>
    <n v="0"/>
    <n v="0"/>
    <n v="0"/>
    <n v="0"/>
    <n v="0"/>
    <n v="0"/>
    <n v="0"/>
    <n v="0"/>
    <n v="1.7344972225371274E-2"/>
    <n v="0.12263391659462844"/>
    <n v="2.7294907352553577E-3"/>
  </r>
  <r>
    <x v="30"/>
    <n v="2015"/>
    <n v="14090.634615384615"/>
    <n v="7166.8846153846152"/>
    <n v="6923.75"/>
    <n v="940.38461538461536"/>
    <n v="1732.3461538461538"/>
    <n v="2224.5769230769229"/>
    <n v="1994.5576923076924"/>
    <n v="1578.1730769230769"/>
    <n v="1800.7884615384614"/>
    <n v="1793.3653846153845"/>
    <n v="1067.6346153846155"/>
    <n v="648.80769230769226"/>
    <n v="315.75"/>
    <n v="0"/>
    <n v="0"/>
    <n v="0"/>
    <n v="0"/>
    <n v="0"/>
    <n v="0"/>
    <n v="0"/>
    <n v="0"/>
    <n v="0"/>
    <n v="38"/>
    <n v="38"/>
    <n v="0"/>
    <n v="0"/>
    <n v="0"/>
    <n v="0"/>
    <n v="0"/>
    <n v="0"/>
    <n v="0"/>
    <n v="0"/>
    <n v="0"/>
    <n v="0.12034837688044339"/>
    <n v="2.6968267247885597E-3"/>
  </r>
  <r>
    <x v="38"/>
    <n v="2011"/>
    <n v="60312.5"/>
    <n v="29757.647058823528"/>
    <n v="30554.852941176472"/>
    <n v="4277.8529411764703"/>
    <n v="8354.0588235294126"/>
    <n v="8718.3529411764703"/>
    <n v="7726.1176470588234"/>
    <n v="7431.588235294118"/>
    <n v="8561.7352941176468"/>
    <n v="7362.2647058823532"/>
    <n v="4419.4411764705883"/>
    <n v="2493.7352941176468"/>
    <n v="927.70588235294122"/>
    <n v="0"/>
    <n v="0"/>
    <n v="0"/>
    <n v="0"/>
    <n v="0"/>
    <n v="0"/>
    <n v="0"/>
    <n v="0"/>
    <n v="24"/>
    <n v="138"/>
    <n v="162"/>
    <n v="0"/>
    <n v="0"/>
    <n v="0"/>
    <n v="0"/>
    <n v="0"/>
    <n v="0"/>
    <n v="0"/>
    <n v="0"/>
    <n v="9.6241169047141667E-3"/>
    <n v="0.14875404222940841"/>
    <n v="2.6860103626943003E-3"/>
  </r>
  <r>
    <x v="34"/>
    <n v="2010"/>
    <n v="432851.4"/>
    <n v="209343.33333333334"/>
    <n v="223508.06666666668"/>
    <n v="24538.866666666665"/>
    <n v="53227.533333333333"/>
    <n v="62028.6"/>
    <n v="55286.8"/>
    <n v="62216.533333333333"/>
    <n v="66193.2"/>
    <n v="50552.73333333333"/>
    <n v="28767.133333333335"/>
    <n v="20506.599999999999"/>
    <n v="9203.4666666666672"/>
    <n v="0"/>
    <n v="0"/>
    <n v="0"/>
    <n v="0"/>
    <n v="0"/>
    <n v="0"/>
    <n v="12"/>
    <n v="78"/>
    <n v="340"/>
    <n v="703"/>
    <n v="1133"/>
    <n v="0"/>
    <n v="0"/>
    <n v="0"/>
    <n v="0"/>
    <n v="0"/>
    <n v="0"/>
    <n v="2.3737588867598323E-4"/>
    <n v="2.7114276245808295E-3"/>
    <n v="1.6580027893458693E-2"/>
    <n v="7.6384261003100279E-2"/>
    <n v="2.6175264767539157E-3"/>
  </r>
  <r>
    <x v="32"/>
    <n v="2013"/>
    <n v="114539.5"/>
    <n v="56645.705882352944"/>
    <n v="57893.794117647056"/>
    <n v="6950.9705882352937"/>
    <n v="14293.764705882353"/>
    <n v="15303.264705882353"/>
    <n v="15671.735294117647"/>
    <n v="14936.588235294117"/>
    <n v="15675.882352941177"/>
    <n v="15306.176470588236"/>
    <n v="9174.8529411764703"/>
    <n v="4933.5294117647063"/>
    <n v="2310.8823529411766"/>
    <n v="0"/>
    <n v="0"/>
    <n v="0"/>
    <n v="0"/>
    <n v="0"/>
    <n v="0"/>
    <n v="0"/>
    <n v="0"/>
    <n v="67"/>
    <n v="226"/>
    <n v="293"/>
    <n v="0"/>
    <n v="0"/>
    <n v="0"/>
    <n v="0"/>
    <n v="0"/>
    <n v="0"/>
    <n v="0"/>
    <n v="0"/>
    <n v="1.3580541313938236E-2"/>
    <n v="9.7798141784396081E-2"/>
    <n v="2.5580694869455516E-3"/>
  </r>
  <r>
    <x v="34"/>
    <n v="2012"/>
    <n v="468216.21428571426"/>
    <n v="226584.5"/>
    <n v="241631.71428571429"/>
    <n v="26258.142857142859"/>
    <n v="56395.142857142855"/>
    <n v="66918.071428571435"/>
    <n v="60925.5"/>
    <n v="63463.857142857145"/>
    <n v="71829.357142857145"/>
    <n v="57557.071428571428"/>
    <n v="33162.928571428572"/>
    <n v="21606.714285714286"/>
    <n v="10340.857142857143"/>
    <n v="0"/>
    <n v="0"/>
    <n v="0"/>
    <n v="0"/>
    <n v="0"/>
    <n v="0"/>
    <n v="0"/>
    <n v="106"/>
    <n v="329"/>
    <n v="762"/>
    <n v="1197"/>
    <n v="0"/>
    <n v="0"/>
    <n v="0"/>
    <n v="0"/>
    <n v="0"/>
    <n v="0"/>
    <n v="0"/>
    <n v="3.196340147453805E-3"/>
    <n v="1.5226748299139817E-2"/>
    <n v="7.3688282264526284E-2"/>
    <n v="2.5565112088783161E-3"/>
  </r>
  <r>
    <x v="35"/>
    <n v="2017"/>
    <n v="179446.9375"/>
    <n v="89849.3125"/>
    <n v="89597.625"/>
    <n v="11233.375"/>
    <n v="23371.1875"/>
    <n v="22482.625"/>
    <n v="25908.9375"/>
    <n v="24081.4375"/>
    <n v="24072"/>
    <n v="21941.75"/>
    <n v="16455.0625"/>
    <n v="7441.1875"/>
    <n v="2459.375"/>
    <n v="0"/>
    <n v="0"/>
    <n v="0"/>
    <n v="0"/>
    <n v="0"/>
    <n v="0"/>
    <n v="49"/>
    <n v="154"/>
    <n v="115"/>
    <n v="139"/>
    <n v="457"/>
    <n v="0"/>
    <n v="0"/>
    <n v="0"/>
    <n v="0"/>
    <n v="0"/>
    <n v="0"/>
    <n v="2.2331855936741601E-3"/>
    <n v="9.3588219430950203E-3"/>
    <n v="1.5454522547644445E-2"/>
    <n v="5.6518424396442182E-2"/>
    <n v="2.5467138440297987E-3"/>
  </r>
  <r>
    <x v="37"/>
    <n v="2014"/>
    <n v="422589.23809523811"/>
    <n v="206024.66666666666"/>
    <n v="216564.57142857142"/>
    <n v="25556.666666666668"/>
    <n v="54256.238095238092"/>
    <n v="54699.190476190473"/>
    <n v="53939"/>
    <n v="57205.761904761908"/>
    <n v="64973.095238095237"/>
    <n v="52719.380952380954"/>
    <n v="31886.428571428572"/>
    <n v="18556.523809523809"/>
    <n v="8986.2380952380954"/>
    <n v="0"/>
    <n v="0"/>
    <n v="0"/>
    <n v="0"/>
    <n v="0"/>
    <n v="0"/>
    <n v="43"/>
    <n v="119"/>
    <n v="274"/>
    <n v="633"/>
    <n v="1069"/>
    <n v="0"/>
    <n v="0"/>
    <n v="0"/>
    <n v="0"/>
    <n v="0"/>
    <n v="0"/>
    <n v="8.1563931941537712E-4"/>
    <n v="3.7319952510024416E-3"/>
    <n v="1.4765696571864086E-2"/>
    <n v="7.044104477216484E-2"/>
    <n v="2.5296432176511829E-3"/>
  </r>
  <r>
    <x v="34"/>
    <n v="2009"/>
    <n v="465084"/>
    <n v="225655.35714285713"/>
    <n v="239428.64285714287"/>
    <n v="27465.071428571428"/>
    <n v="57177.071428571428"/>
    <n v="64999.857142857145"/>
    <n v="59946"/>
    <n v="69677.5"/>
    <n v="71291.428571428565"/>
    <n v="52341.5"/>
    <n v="30464.071428571428"/>
    <n v="21826.071428571428"/>
    <n v="9784.0714285714294"/>
    <n v="0"/>
    <n v="0"/>
    <n v="0"/>
    <n v="0"/>
    <n v="0"/>
    <n v="13"/>
    <n v="0"/>
    <n v="92"/>
    <n v="362"/>
    <n v="706"/>
    <n v="1173"/>
    <n v="0"/>
    <n v="0"/>
    <n v="0"/>
    <n v="0"/>
    <n v="0"/>
    <n v="1.8235011221545369E-4"/>
    <n v="0"/>
    <n v="3.0199509023510133E-3"/>
    <n v="1.6585669170225647E-2"/>
    <n v="7.2158099534958414E-2"/>
    <n v="2.5221250354774622E-3"/>
  </r>
  <r>
    <x v="37"/>
    <n v="2011"/>
    <n v="416812.57142857142"/>
    <n v="202927.85714285713"/>
    <n v="213884.71428571429"/>
    <n v="25876.142857142859"/>
    <n v="54781.142857142855"/>
    <n v="53877.142857142855"/>
    <n v="52543.857142857145"/>
    <n v="60272.857142857145"/>
    <n v="64829.666666666664"/>
    <n v="48625.238095238092"/>
    <n v="28579.666666666668"/>
    <n v="19083.571428571428"/>
    <n v="8198.2857142857138"/>
    <n v="0"/>
    <n v="0"/>
    <n v="0"/>
    <n v="0"/>
    <n v="0"/>
    <n v="12"/>
    <n v="46"/>
    <n v="94"/>
    <n v="292"/>
    <n v="603"/>
    <n v="1047"/>
    <n v="0"/>
    <n v="0"/>
    <n v="0"/>
    <n v="0"/>
    <n v="0"/>
    <n v="1.851004426985588E-4"/>
    <n v="9.4601079196576354E-4"/>
    <n v="3.289051656772297E-3"/>
    <n v="1.5301119137627729E-2"/>
    <n v="7.3551962082665373E-2"/>
    <n v="2.5119203972460385E-3"/>
  </r>
  <r>
    <x v="35"/>
    <n v="2015"/>
    <n v="180774.1875"/>
    <n v="90866.25"/>
    <n v="89907.9375"/>
    <n v="11694"/>
    <n v="24191.3125"/>
    <n v="23459.6875"/>
    <n v="25735.9375"/>
    <n v="24659.875"/>
    <n v="24568.5"/>
    <n v="21797.75"/>
    <n v="15116.125"/>
    <n v="6964.5625"/>
    <n v="2373.75"/>
    <n v="0"/>
    <n v="0"/>
    <n v="0"/>
    <n v="0"/>
    <n v="0"/>
    <n v="0"/>
    <n v="32"/>
    <n v="100"/>
    <n v="157"/>
    <n v="165"/>
    <n v="454"/>
    <n v="0"/>
    <n v="0"/>
    <n v="0"/>
    <n v="0"/>
    <n v="0"/>
    <n v="0"/>
    <n v="1.4680414262939982E-3"/>
    <n v="6.6154520421073523E-3"/>
    <n v="2.2542693816015005E-2"/>
    <n v="6.9510268562401265E-2"/>
    <n v="2.5114204980177272E-3"/>
  </r>
  <r>
    <x v="32"/>
    <n v="2014"/>
    <n v="109214.41666666667"/>
    <n v="53999.333333333336"/>
    <n v="55215.083333333336"/>
    <n v="6507.0277777777774"/>
    <n v="13517.305555555555"/>
    <n v="14333.527777777777"/>
    <n v="14916.833333333334"/>
    <n v="14278.083333333334"/>
    <n v="14706.583333333334"/>
    <n v="14747.722222222223"/>
    <n v="9230.3055555555547"/>
    <n v="4763.666666666667"/>
    <n v="2207.1388888888887"/>
    <n v="0"/>
    <n v="0"/>
    <n v="0"/>
    <n v="0"/>
    <n v="0"/>
    <n v="11"/>
    <n v="22"/>
    <n v="27"/>
    <n v="37"/>
    <n v="176"/>
    <n v="273"/>
    <n v="0"/>
    <n v="0"/>
    <n v="0"/>
    <n v="0"/>
    <n v="0"/>
    <n v="7.4796434703279144E-4"/>
    <n v="1.4917557890295676E-3"/>
    <n v="2.9251469344640695E-3"/>
    <n v="7.7671261633195715E-3"/>
    <n v="7.974124369155644E-2"/>
    <n v="2.4996699916753967E-3"/>
  </r>
  <r>
    <x v="32"/>
    <n v="2010"/>
    <n v="104497.5"/>
    <n v="51718.944444444445"/>
    <n v="52778.555555555555"/>
    <n v="6509.916666666667"/>
    <n v="13278.027777777777"/>
    <n v="14141.694444444445"/>
    <n v="14138.055555555555"/>
    <n v="13979.805555555555"/>
    <n v="15174.083333333334"/>
    <n v="13226.472222222223"/>
    <n v="7429.083333333333"/>
    <n v="4632.2222222222226"/>
    <n v="2065.8333333333335"/>
    <n v="0"/>
    <n v="0"/>
    <n v="0"/>
    <n v="0"/>
    <n v="0"/>
    <n v="0"/>
    <n v="0"/>
    <n v="0"/>
    <n v="34"/>
    <n v="227"/>
    <n v="261"/>
    <n v="0"/>
    <n v="0"/>
    <n v="0"/>
    <n v="0"/>
    <n v="0"/>
    <n v="0"/>
    <n v="0"/>
    <n v="0"/>
    <n v="7.3398896617893972E-3"/>
    <n v="0.10988301734570391"/>
    <n v="2.4976674083112037E-3"/>
  </r>
  <r>
    <x v="37"/>
    <n v="2016"/>
    <n v="442547.6"/>
    <n v="215956.2"/>
    <n v="226591.4"/>
    <n v="26237.9"/>
    <n v="55830.2"/>
    <n v="57103.3"/>
    <n v="57047.85"/>
    <n v="58069.35"/>
    <n v="66113.850000000006"/>
    <n v="57119.65"/>
    <n v="36018.25"/>
    <n v="19399.150000000001"/>
    <n v="9670"/>
    <n v="0"/>
    <n v="0"/>
    <n v="0"/>
    <n v="0"/>
    <n v="0"/>
    <n v="0"/>
    <n v="63"/>
    <n v="159"/>
    <n v="281"/>
    <n v="581"/>
    <n v="1084"/>
    <n v="0"/>
    <n v="0"/>
    <n v="0"/>
    <n v="0"/>
    <n v="0"/>
    <n v="0"/>
    <n v="1.1029479347299921E-3"/>
    <n v="4.4144287965128788E-3"/>
    <n v="1.4485170742017045E-2"/>
    <n v="6.0082730093071357E-2"/>
    <n v="2.4494540248325833E-3"/>
  </r>
  <r>
    <x v="26"/>
    <n v="2009"/>
    <n v="12296.265625"/>
    <n v="6133.578125"/>
    <n v="6162.6875"/>
    <n v="868.09375"/>
    <n v="1629.09375"/>
    <n v="1868.15625"/>
    <n v="1515.890625"/>
    <n v="1513.28125"/>
    <n v="1793.796875"/>
    <n v="1353.328125"/>
    <n v="835.78125"/>
    <n v="640.703125"/>
    <n v="290.0625"/>
    <n v="0"/>
    <n v="0"/>
    <n v="0"/>
    <n v="0"/>
    <n v="0"/>
    <n v="0"/>
    <n v="0"/>
    <n v="0"/>
    <n v="0"/>
    <n v="30"/>
    <n v="30"/>
    <n v="0"/>
    <n v="0"/>
    <n v="0"/>
    <n v="0"/>
    <n v="0"/>
    <n v="0"/>
    <n v="0"/>
    <n v="0"/>
    <n v="0"/>
    <n v="0.10342598577892695"/>
    <n v="2.4397651217785889E-3"/>
  </r>
  <r>
    <x v="29"/>
    <n v="2010"/>
    <n v="172137.94736842104"/>
    <n v="85721.973684210519"/>
    <n v="86415.973684210519"/>
    <n v="11194.684210526315"/>
    <n v="22460.842105263157"/>
    <n v="24105.973684210527"/>
    <n v="23558.342105263157"/>
    <n v="24258.684210526317"/>
    <n v="25725.605263157893"/>
    <n v="20369.973684210527"/>
    <n v="10936"/>
    <n v="6670.7894736842109"/>
    <n v="2814.9736842105262"/>
    <n v="0"/>
    <n v="0"/>
    <n v="0"/>
    <n v="0"/>
    <n v="0"/>
    <n v="0"/>
    <n v="11"/>
    <n v="0"/>
    <n v="102"/>
    <n v="298"/>
    <n v="411"/>
    <n v="0"/>
    <n v="0"/>
    <n v="0"/>
    <n v="0"/>
    <n v="0"/>
    <n v="0"/>
    <n v="5.4001051599425888E-4"/>
    <n v="0"/>
    <n v="1.5290544005680697E-2"/>
    <n v="0.1058624461292524"/>
    <n v="2.387619965749624E-3"/>
  </r>
  <r>
    <x v="32"/>
    <n v="2016"/>
    <n v="103319.84615384616"/>
    <n v="51155.820512820515"/>
    <n v="52164.025641025641"/>
    <n v="6013.2820512820517"/>
    <n v="12494.461538461539"/>
    <n v="13292.74358974359"/>
    <n v="14208.820512820514"/>
    <n v="13434.615384615385"/>
    <n v="13385.538461538461"/>
    <n v="13985.589743589744"/>
    <n v="9727.8717948717949"/>
    <n v="4574.5128205128203"/>
    <n v="2212.1282051282051"/>
    <n v="0"/>
    <n v="0"/>
    <n v="0"/>
    <n v="0"/>
    <n v="0"/>
    <n v="0"/>
    <n v="0"/>
    <n v="40"/>
    <n v="45"/>
    <n v="160"/>
    <n v="245"/>
    <n v="0"/>
    <n v="0"/>
    <n v="0"/>
    <n v="0"/>
    <n v="0"/>
    <n v="0"/>
    <n v="0"/>
    <n v="4.1118962958667533E-3"/>
    <n v="9.8371131015773019E-3"/>
    <n v="7.2328538476696069E-2"/>
    <n v="2.3712772436303101E-3"/>
  </r>
  <r>
    <x v="39"/>
    <n v="2013"/>
    <n v="97951.03333333334"/>
    <n v="49249.633333333331"/>
    <n v="48701.4"/>
    <n v="8817.8666666666668"/>
    <n v="16662.666666666668"/>
    <n v="15593.133333333333"/>
    <n v="15225.366666666667"/>
    <n v="12146.9"/>
    <n v="10896.866666666667"/>
    <n v="9047.2333333333336"/>
    <n v="5351.4333333333334"/>
    <n v="3059.6333333333332"/>
    <n v="1162.8"/>
    <n v="0"/>
    <n v="0"/>
    <n v="0"/>
    <n v="0"/>
    <n v="0"/>
    <n v="0"/>
    <n v="0"/>
    <n v="0"/>
    <n v="68"/>
    <n v="162"/>
    <n v="230"/>
    <n v="0"/>
    <n v="0"/>
    <n v="0"/>
    <n v="0"/>
    <n v="0"/>
    <n v="0"/>
    <n v="0"/>
    <n v="0"/>
    <n v="2.2224885334844045E-2"/>
    <n v="0.13931888544891641"/>
    <n v="2.3481120328490662E-3"/>
  </r>
  <r>
    <x v="37"/>
    <n v="2012"/>
    <n v="418756.57142857142"/>
    <n v="203961.38095238095"/>
    <n v="214795.19047619047"/>
    <n v="25635.285714285714"/>
    <n v="54717.428571428572"/>
    <n v="54172.619047619046"/>
    <n v="53011.095238095237"/>
    <n v="59160.809523809527"/>
    <n v="65075.857142857145"/>
    <n v="50022.952380952382"/>
    <n v="29650.761904761905"/>
    <n v="18947.238095238095"/>
    <n v="8471.6190476190477"/>
    <n v="0"/>
    <n v="0"/>
    <n v="0"/>
    <n v="0"/>
    <n v="0"/>
    <n v="0"/>
    <n v="23"/>
    <n v="98"/>
    <n v="283"/>
    <n v="571"/>
    <n v="975"/>
    <n v="0"/>
    <n v="0"/>
    <n v="0"/>
    <n v="0"/>
    <n v="0"/>
    <n v="0"/>
    <n v="4.5978893498413106E-4"/>
    <n v="3.3051427249922109E-3"/>
    <n v="1.4936213846973551E-2"/>
    <n v="6.740151992085619E-2"/>
    <n v="2.3283216706876412E-3"/>
  </r>
  <r>
    <x v="34"/>
    <n v="2016"/>
    <n v="481565.78571428574"/>
    <n v="233532.14285714287"/>
    <n v="248033.64285714287"/>
    <n v="25973.857142857141"/>
    <n v="55471.5"/>
    <n v="68142.78571428571"/>
    <n v="66155.571428571435"/>
    <n v="59904.857142857145"/>
    <n v="70313.142857142855"/>
    <n v="63125.285714285717"/>
    <n v="40046.5"/>
    <n v="21497.5"/>
    <n v="11071.857142857143"/>
    <n v="0"/>
    <n v="0"/>
    <n v="0"/>
    <n v="0"/>
    <n v="0"/>
    <n v="0"/>
    <n v="22"/>
    <n v="150"/>
    <n v="292"/>
    <n v="654"/>
    <n v="1118"/>
    <n v="0"/>
    <n v="0"/>
    <n v="0"/>
    <n v="0"/>
    <n v="0"/>
    <n v="0"/>
    <n v="3.4851327405590243E-4"/>
    <n v="3.7456456868889916E-3"/>
    <n v="1.35829747645075E-2"/>
    <n v="5.9068681212340164E-2"/>
    <n v="2.3215935042846096E-3"/>
  </r>
  <r>
    <x v="32"/>
    <n v="2015"/>
    <n v="115562.30303030302"/>
    <n v="57111.818181818184"/>
    <n v="58450.484848484848"/>
    <n v="6836.393939393939"/>
    <n v="14183.39393939394"/>
    <n v="15120.030303030304"/>
    <n v="15923.757575757576"/>
    <n v="15076.272727272728"/>
    <n v="15212.545454545454"/>
    <n v="15615.90909090909"/>
    <n v="10166.30303030303"/>
    <n v="4997.515151515152"/>
    <n v="2397.5151515151515"/>
    <n v="0"/>
    <n v="0"/>
    <n v="0"/>
    <n v="0"/>
    <n v="0"/>
    <n v="0"/>
    <n v="0"/>
    <n v="10"/>
    <n v="48"/>
    <n v="210"/>
    <n v="268"/>
    <n v="0"/>
    <n v="0"/>
    <n v="0"/>
    <n v="0"/>
    <n v="0"/>
    <n v="0"/>
    <n v="0"/>
    <n v="9.836417397939719E-4"/>
    <n v="9.6047732812670535E-3"/>
    <n v="8.7590687327788866E-2"/>
    <n v="2.3190953535230634E-3"/>
  </r>
  <r>
    <x v="37"/>
    <n v="2010"/>
    <n v="415313.19047619047"/>
    <n v="202119.14285714287"/>
    <n v="213194.04761904763"/>
    <n v="26050.809523809523"/>
    <n v="55059.238095238092"/>
    <n v="53693.047619047618"/>
    <n v="52234.476190476191"/>
    <n v="61633.619047619046"/>
    <n v="64313.428571428572"/>
    <n v="47293.666666666664"/>
    <n v="27916.571428571428"/>
    <n v="19188.666666666668"/>
    <n v="7924.9047619047615"/>
    <n v="0"/>
    <n v="0"/>
    <n v="0"/>
    <n v="0"/>
    <n v="0"/>
    <n v="0"/>
    <n v="31"/>
    <n v="92"/>
    <n v="286"/>
    <n v="546"/>
    <n v="955"/>
    <n v="0"/>
    <n v="0"/>
    <n v="0"/>
    <n v="0"/>
    <n v="0"/>
    <n v="0"/>
    <n v="6.55478887236487E-4"/>
    <n v="3.295533630818357E-3"/>
    <n v="1.4904631205920161E-2"/>
    <n v="6.8896727014895784E-2"/>
    <n v="2.2994694652125414E-3"/>
  </r>
  <r>
    <x v="36"/>
    <n v="2010"/>
    <n v="34888.318181818184"/>
    <n v="17457.227272727272"/>
    <n v="17431.090909090908"/>
    <n v="2716.9545454545455"/>
    <n v="5262.772727272727"/>
    <n v="5112.545454545455"/>
    <n v="4599.295454545455"/>
    <n v="4414.386363636364"/>
    <n v="4753.909090909091"/>
    <n v="3859.6136363636365"/>
    <n v="2289.7727272727275"/>
    <n v="1329.909090909091"/>
    <n v="545.5"/>
    <n v="0"/>
    <n v="0"/>
    <n v="0"/>
    <n v="0"/>
    <n v="0"/>
    <n v="0"/>
    <n v="0"/>
    <n v="0"/>
    <n v="10"/>
    <n v="68"/>
    <n v="78"/>
    <n v="0"/>
    <n v="0"/>
    <n v="0"/>
    <n v="0"/>
    <n v="0"/>
    <n v="0"/>
    <n v="0"/>
    <n v="0"/>
    <n v="7.5193109576867862E-3"/>
    <n v="0.12465627864344637"/>
    <n v="2.2357053611328616E-3"/>
  </r>
  <r>
    <x v="33"/>
    <n v="2014"/>
    <n v="20881.590909090908"/>
    <n v="10455.75"/>
    <n v="10425.84090909091"/>
    <n v="1281.9772727272727"/>
    <n v="2596.931818181818"/>
    <n v="2871.5"/>
    <n v="2668.318181818182"/>
    <n v="2375.3636363636365"/>
    <n v="2872.5"/>
    <n v="2995.8863636363635"/>
    <n v="1828.3863636363637"/>
    <n v="981.4545454545455"/>
    <n v="419.15909090909093"/>
    <n v="0"/>
    <n v="0"/>
    <n v="0"/>
    <n v="0"/>
    <n v="0"/>
    <n v="0"/>
    <n v="0"/>
    <n v="0"/>
    <n v="0"/>
    <n v="46"/>
    <n v="46"/>
    <n v="0"/>
    <n v="0"/>
    <n v="0"/>
    <n v="0"/>
    <n v="0"/>
    <n v="0"/>
    <n v="0"/>
    <n v="0"/>
    <n v="0"/>
    <n v="0.10974353413219107"/>
    <n v="2.2028972888255205E-3"/>
  </r>
  <r>
    <x v="35"/>
    <n v="2016"/>
    <n v="173008.76470588235"/>
    <n v="86772.823529411762"/>
    <n v="86235.941176470587"/>
    <n v="10897.764705882353"/>
    <n v="22704.941176470587"/>
    <n v="22086.529411764706"/>
    <n v="24645.529411764706"/>
    <n v="23246.117647058825"/>
    <n v="23390.411764705881"/>
    <n v="21077.294117647059"/>
    <n v="15435.35294117647"/>
    <n v="7092.3529411764703"/>
    <n v="2315.3529411764707"/>
    <n v="0"/>
    <n v="0"/>
    <n v="0"/>
    <n v="0"/>
    <n v="0"/>
    <n v="12"/>
    <n v="35"/>
    <n v="87"/>
    <n v="144"/>
    <n v="96"/>
    <n v="374"/>
    <n v="0"/>
    <n v="0"/>
    <n v="0"/>
    <n v="0"/>
    <n v="0"/>
    <n v="5.1303072903175514E-4"/>
    <n v="1.660554708998253E-3"/>
    <n v="5.6364114466027192E-3"/>
    <n v="2.030355809902961E-2"/>
    <n v="4.1462361220497443E-2"/>
    <n v="2.1617401906533808E-3"/>
  </r>
  <r>
    <x v="33"/>
    <n v="2012"/>
    <n v="18299.245283018867"/>
    <n v="9173.2452830188686"/>
    <n v="9126"/>
    <n v="1108.867924528302"/>
    <n v="2259.6415094339623"/>
    <n v="2492.433962264151"/>
    <n v="2248.867924528302"/>
    <n v="2114.4716981132074"/>
    <n v="2729"/>
    <n v="2582.3018867924529"/>
    <n v="1520.6226415094341"/>
    <n v="884.39622641509436"/>
    <n v="370.33962264150944"/>
    <n v="0"/>
    <n v="0"/>
    <n v="0"/>
    <n v="0"/>
    <n v="0"/>
    <n v="0"/>
    <n v="0"/>
    <n v="0"/>
    <n v="0"/>
    <n v="39"/>
    <n v="39"/>
    <n v="0"/>
    <n v="0"/>
    <n v="0"/>
    <n v="0"/>
    <n v="0"/>
    <n v="0"/>
    <n v="0"/>
    <n v="0"/>
    <n v="0"/>
    <n v="0.10530874261259425"/>
    <n v="2.1312354360423155E-3"/>
  </r>
  <r>
    <x v="36"/>
    <n v="2015"/>
    <n v="38756.63636363636"/>
    <n v="19380.090909090908"/>
    <n v="19376.545454545456"/>
    <n v="2688.159090909091"/>
    <n v="5681.477272727273"/>
    <n v="5425.090909090909"/>
    <n v="5122.090909090909"/>
    <n v="4814.590909090909"/>
    <n v="4944.409090909091"/>
    <n v="4723.795454545455"/>
    <n v="3113.5227272727275"/>
    <n v="1593.9545454545455"/>
    <n v="645.61363636363637"/>
    <n v="0"/>
    <n v="0"/>
    <n v="0"/>
    <n v="0"/>
    <n v="0"/>
    <n v="0"/>
    <n v="0"/>
    <n v="0"/>
    <n v="13"/>
    <n v="69"/>
    <n v="82"/>
    <n v="0"/>
    <n v="0"/>
    <n v="0"/>
    <n v="0"/>
    <n v="0"/>
    <n v="0"/>
    <n v="0"/>
    <n v="0"/>
    <n v="8.1558160093535229E-3"/>
    <n v="0.10687506600485795"/>
    <n v="2.1157666839462098E-3"/>
  </r>
  <r>
    <x v="38"/>
    <n v="2010"/>
    <n v="63865.727272727272"/>
    <n v="31465.060606060608"/>
    <n v="32400.666666666668"/>
    <n v="4545.969696969697"/>
    <n v="8863.636363636364"/>
    <n v="9396.7878787878781"/>
    <n v="8166.030303030303"/>
    <n v="8104.212121212121"/>
    <n v="9125.7878787878781"/>
    <n v="7529.575757575758"/>
    <n v="4528.575757575758"/>
    <n v="2634.090909090909"/>
    <n v="955.87878787878788"/>
    <n v="0"/>
    <n v="0"/>
    <n v="0"/>
    <n v="0"/>
    <n v="0"/>
    <n v="0"/>
    <n v="0"/>
    <n v="0"/>
    <n v="23"/>
    <n v="109"/>
    <n v="132"/>
    <n v="0"/>
    <n v="0"/>
    <n v="0"/>
    <n v="0"/>
    <n v="0"/>
    <n v="0"/>
    <n v="0"/>
    <n v="0"/>
    <n v="8.7316652286453834E-3"/>
    <n v="0.11403119452193761"/>
    <n v="2.0668362459307383E-3"/>
  </r>
  <r>
    <x v="40"/>
    <n v="2015"/>
    <n v="83342.9375"/>
    <n v="40794.9375"/>
    <n v="42548"/>
    <n v="4168.625"/>
    <n v="9389.0625"/>
    <n v="10270.5625"/>
    <n v="9474.875"/>
    <n v="9931.25"/>
    <n v="12778.5625"/>
    <n v="12681.3125"/>
    <n v="8279.25"/>
    <n v="4489.6875"/>
    <n v="1912.5625"/>
    <n v="0"/>
    <n v="0"/>
    <n v="0"/>
    <n v="0"/>
    <n v="0"/>
    <n v="0"/>
    <n v="0"/>
    <n v="0"/>
    <n v="37"/>
    <n v="133"/>
    <n v="170"/>
    <n v="0"/>
    <n v="0"/>
    <n v="0"/>
    <n v="0"/>
    <n v="0"/>
    <n v="0"/>
    <n v="0"/>
    <n v="0"/>
    <n v="8.2411080949397926E-3"/>
    <n v="6.9540211104212282E-2"/>
    <n v="2.0397649170933048E-3"/>
  </r>
  <r>
    <x v="30"/>
    <n v="2013"/>
    <n v="12293.766666666666"/>
    <n v="6226.65"/>
    <n v="6067.1166666666668"/>
    <n v="805.26666666666665"/>
    <n v="1502.8166666666666"/>
    <n v="1953.5166666666667"/>
    <n v="1662.2166666666667"/>
    <n v="1380.3333333333333"/>
    <n v="1688.0333333333333"/>
    <n v="1531.9833333333333"/>
    <n v="890.81666666666672"/>
    <n v="599.6"/>
    <n v="289.26666666666665"/>
    <n v="0"/>
    <n v="0"/>
    <n v="0"/>
    <n v="0"/>
    <n v="0"/>
    <n v="0"/>
    <n v="0"/>
    <n v="0"/>
    <n v="0"/>
    <n v="25"/>
    <n v="25"/>
    <n v="0"/>
    <n v="0"/>
    <n v="0"/>
    <n v="0"/>
    <n v="0"/>
    <n v="0"/>
    <n v="0"/>
    <n v="0"/>
    <n v="0"/>
    <n v="8.642544365061075E-2"/>
    <n v="2.033550878087269E-3"/>
  </r>
  <r>
    <x v="32"/>
    <n v="2011"/>
    <n v="117044.28125"/>
    <n v="57931.875"/>
    <n v="59112.40625"/>
    <n v="7278.4375"/>
    <n v="14757.21875"/>
    <n v="15710.28125"/>
    <n v="16006.28125"/>
    <n v="15502.21875"/>
    <n v="16696.09375"/>
    <n v="15184.53125"/>
    <n v="8536.5625"/>
    <n v="5124.15625"/>
    <n v="2268.5625"/>
    <n v="0"/>
    <n v="0"/>
    <n v="0"/>
    <n v="0"/>
    <n v="0"/>
    <n v="0"/>
    <n v="0"/>
    <n v="0"/>
    <n v="34"/>
    <n v="203"/>
    <n v="237"/>
    <n v="0"/>
    <n v="0"/>
    <n v="0"/>
    <n v="0"/>
    <n v="0"/>
    <n v="0"/>
    <n v="0"/>
    <n v="0"/>
    <n v="6.6352387283272248E-3"/>
    <n v="8.9483979392236276E-2"/>
    <n v="2.0248746668261506E-3"/>
  </r>
  <r>
    <x v="41"/>
    <n v="2009"/>
    <n v="421657.66666666669"/>
    <n v="211286.66666666666"/>
    <n v="210371"/>
    <n v="33368.066666666666"/>
    <n v="60016.666666666664"/>
    <n v="57221.133333333331"/>
    <n v="61298.400000000001"/>
    <n v="57256.066666666666"/>
    <n v="54653.4"/>
    <n v="43453.066666666666"/>
    <n v="28178.333333333332"/>
    <n v="19656.466666666667"/>
    <n v="6438.4666666666662"/>
    <n v="0"/>
    <n v="0"/>
    <n v="0"/>
    <n v="0"/>
    <n v="10"/>
    <n v="32"/>
    <n v="27"/>
    <n v="151"/>
    <n v="278"/>
    <n v="350"/>
    <n v="848"/>
    <n v="0"/>
    <n v="0"/>
    <n v="0"/>
    <n v="0"/>
    <n v="1.7465398135394096E-4"/>
    <n v="5.8550794644066063E-4"/>
    <n v="6.2136005744128529E-4"/>
    <n v="5.3587271544330755E-3"/>
    <n v="1.4142928366237404E-2"/>
    <n v="5.4360769127224914E-2"/>
    <n v="2.0111101185558899E-3"/>
  </r>
  <r>
    <x v="38"/>
    <n v="2014"/>
    <n v="64798.580645161288"/>
    <n v="32056"/>
    <n v="32742.580645161292"/>
    <n v="4360.2903225806449"/>
    <n v="8947.4516129032254"/>
    <n v="9195.8064516129034"/>
    <n v="8544.5806451612898"/>
    <n v="7719.2903225806449"/>
    <n v="8657.5483870967746"/>
    <n v="8284"/>
    <n v="5279.677419354839"/>
    <n v="2836.8064516129034"/>
    <n v="1037.7741935483871"/>
    <n v="0"/>
    <n v="0"/>
    <n v="0"/>
    <n v="0"/>
    <n v="0"/>
    <n v="0"/>
    <n v="0"/>
    <n v="10"/>
    <n v="22"/>
    <n v="97"/>
    <n v="129"/>
    <n v="0"/>
    <n v="0"/>
    <n v="0"/>
    <n v="0"/>
    <n v="0"/>
    <n v="0"/>
    <n v="0"/>
    <n v="1.8940551108938717E-3"/>
    <n v="7.7551995087615554E-3"/>
    <n v="9.3469273569363714E-2"/>
    <n v="1.9907843461326315E-3"/>
  </r>
  <r>
    <x v="38"/>
    <n v="2017"/>
    <n v="60752"/>
    <n v="30079.411764705881"/>
    <n v="30672.588235294119"/>
    <n v="3881.6176470588234"/>
    <n v="8305.0294117647063"/>
    <n v="8424.2647058823532"/>
    <n v="8186.2647058823532"/>
    <n v="7168.7352941176468"/>
    <n v="7555.8823529411766"/>
    <n v="7853.2647058823532"/>
    <n v="5532.588235294118"/>
    <n v="2782.205882352941"/>
    <n v="1062.1470588235295"/>
    <n v="0"/>
    <n v="0"/>
    <n v="0"/>
    <n v="0"/>
    <n v="0"/>
    <n v="0"/>
    <n v="0"/>
    <n v="11"/>
    <n v="55"/>
    <n v="54"/>
    <n v="120"/>
    <n v="0"/>
    <n v="0"/>
    <n v="0"/>
    <n v="0"/>
    <n v="0"/>
    <n v="0"/>
    <n v="0"/>
    <n v="1.9882195334595017E-3"/>
    <n v="1.9768486706485545E-2"/>
    <n v="5.0840417578157444E-2"/>
    <n v="1.9752436133789832E-3"/>
  </r>
  <r>
    <x v="38"/>
    <n v="2016"/>
    <n v="60686.529411764706"/>
    <n v="30035.382352941175"/>
    <n v="30651.147058823528"/>
    <n v="3870.0882352941176"/>
    <n v="8261.9705882352937"/>
    <n v="8449.9117647058829"/>
    <n v="8081.2941176470586"/>
    <n v="7219.5294117647063"/>
    <n v="7763.9411764705883"/>
    <n v="7892.911764705882"/>
    <n v="5407.7647058823532"/>
    <n v="2722.8823529411766"/>
    <n v="1025.8529411764705"/>
    <n v="0"/>
    <n v="0"/>
    <n v="0"/>
    <n v="0"/>
    <n v="0"/>
    <n v="0"/>
    <n v="0"/>
    <n v="0"/>
    <n v="38"/>
    <n v="81"/>
    <n v="119"/>
    <n v="0"/>
    <n v="0"/>
    <n v="0"/>
    <n v="0"/>
    <n v="0"/>
    <n v="0"/>
    <n v="0"/>
    <n v="0"/>
    <n v="1.3955799433990796E-2"/>
    <n v="7.8958685742137116E-2"/>
    <n v="1.960896448577114E-3"/>
  </r>
  <r>
    <x v="42"/>
    <n v="2017"/>
    <n v="236955.33333333334"/>
    <n v="119003.33333333333"/>
    <n v="117952"/>
    <n v="15236.166666666666"/>
    <n v="28107.5"/>
    <n v="29547.666666666668"/>
    <n v="34234.166666666664"/>
    <n v="29569.166666666668"/>
    <n v="29961.333333333332"/>
    <n v="30608.666666666668"/>
    <n v="22281.5"/>
    <n v="11100.333333333334"/>
    <n v="6308.833333333333"/>
    <n v="0"/>
    <n v="0"/>
    <n v="0"/>
    <n v="0"/>
    <n v="0"/>
    <n v="0"/>
    <n v="0"/>
    <n v="0"/>
    <n v="76"/>
    <n v="382"/>
    <n v="458"/>
    <n v="0"/>
    <n v="0"/>
    <n v="0"/>
    <n v="0"/>
    <n v="0"/>
    <n v="0"/>
    <n v="0"/>
    <n v="0"/>
    <n v="6.846641242004744E-3"/>
    <n v="6.055002245528756E-2"/>
    <n v="1.9328537305202387E-3"/>
  </r>
  <r>
    <x v="41"/>
    <n v="2016"/>
    <n v="385056.35294117645"/>
    <n v="191519.9411764706"/>
    <n v="193536.41176470587"/>
    <n v="25272.705882352941"/>
    <n v="52702.529411764706"/>
    <n v="54403.529411764706"/>
    <n v="51984.647058823532"/>
    <n v="48112.588235294119"/>
    <n v="48399.294117647056"/>
    <n v="44784.588235294119"/>
    <n v="34538.294117647056"/>
    <n v="18136.235294117647"/>
    <n v="6849.411764705882"/>
    <n v="0"/>
    <n v="0"/>
    <n v="0"/>
    <n v="0"/>
    <n v="0"/>
    <n v="23"/>
    <n v="70"/>
    <n v="137"/>
    <n v="213"/>
    <n v="299"/>
    <n v="742"/>
    <n v="0"/>
    <n v="0"/>
    <n v="0"/>
    <n v="0"/>
    <n v="0"/>
    <n v="4.7521354224903625E-4"/>
    <n v="1.5630377046725633E-3"/>
    <n v="3.9666116552641486E-3"/>
    <n v="1.17444440119877E-2"/>
    <n v="4.3653383716935765E-2"/>
    <n v="1.9269906711897632E-3"/>
  </r>
  <r>
    <x v="39"/>
    <n v="2014"/>
    <n v="97773.137931034478"/>
    <n v="49155.482758620688"/>
    <n v="48617.65517241379"/>
    <n v="8724.3793103448279"/>
    <n v="16870.724137931036"/>
    <n v="15565.137931034482"/>
    <n v="15118.758620689656"/>
    <n v="12340.758620689656"/>
    <n v="10573.827586206897"/>
    <n v="9011.7931034482754"/>
    <n v="5396.6206896551721"/>
    <n v="2958.8620689655172"/>
    <n v="1146.2068965517242"/>
    <n v="0"/>
    <n v="0"/>
    <n v="0"/>
    <n v="0"/>
    <n v="0"/>
    <n v="0"/>
    <n v="0"/>
    <n v="0"/>
    <n v="59"/>
    <n v="127"/>
    <n v="186"/>
    <n v="0"/>
    <n v="0"/>
    <n v="0"/>
    <n v="0"/>
    <n v="0"/>
    <n v="0"/>
    <n v="0"/>
    <n v="0"/>
    <n v="1.994009812719242E-2"/>
    <n v="0.11080024067388689"/>
    <n v="1.9023630000624247E-3"/>
  </r>
  <r>
    <x v="39"/>
    <n v="2010"/>
    <n v="91911.379310344826"/>
    <n v="46160.931034482761"/>
    <n v="45750.448275862072"/>
    <n v="8820"/>
    <n v="15596.413793103447"/>
    <n v="15482.344827586207"/>
    <n v="14690.103448275862"/>
    <n v="11057.413793103447"/>
    <n v="10408.551724137931"/>
    <n v="7722.6896551724139"/>
    <n v="4430.0689655172409"/>
    <n v="2743.3793103448274"/>
    <n v="989.24137931034488"/>
    <n v="0"/>
    <n v="0"/>
    <n v="0"/>
    <n v="0"/>
    <n v="0"/>
    <n v="0"/>
    <n v="0"/>
    <n v="0"/>
    <n v="36"/>
    <n v="137"/>
    <n v="173"/>
    <n v="0"/>
    <n v="0"/>
    <n v="0"/>
    <n v="0"/>
    <n v="0"/>
    <n v="0"/>
    <n v="0"/>
    <n v="0"/>
    <n v="1.3122501822569698E-2"/>
    <n v="0.13848996095928612"/>
    <n v="1.8822478924601285E-3"/>
  </r>
  <r>
    <x v="38"/>
    <n v="2009"/>
    <n v="59541.21212121212"/>
    <n v="29438"/>
    <n v="30103.21212121212"/>
    <n v="4415.363636363636"/>
    <n v="8231.363636363636"/>
    <n v="8759.060606060606"/>
    <n v="7971.242424242424"/>
    <n v="7707.333333333333"/>
    <n v="8353.3939393939399"/>
    <n v="6607.272727272727"/>
    <n v="4019.4242424242425"/>
    <n v="2576.212121212121"/>
    <n v="942.21212121212125"/>
    <n v="0"/>
    <n v="0"/>
    <n v="0"/>
    <n v="0"/>
    <n v="0"/>
    <n v="0"/>
    <n v="0"/>
    <n v="0"/>
    <n v="0"/>
    <n v="112"/>
    <n v="112"/>
    <n v="0"/>
    <n v="0"/>
    <n v="0"/>
    <n v="0"/>
    <n v="0"/>
    <n v="0"/>
    <n v="0"/>
    <n v="0"/>
    <n v="0"/>
    <n v="0.11886919885504775"/>
    <n v="1.881050049367385E-3"/>
  </r>
  <r>
    <x v="32"/>
    <n v="2012"/>
    <n v="116960"/>
    <n v="57935.21212121212"/>
    <n v="59024.78787878788"/>
    <n v="7222.333333333333"/>
    <n v="14760.454545454546"/>
    <n v="15579.121212121212"/>
    <n v="16095.90909090909"/>
    <n v="15458.727272727272"/>
    <n v="16384.454545454544"/>
    <n v="15340.545454545454"/>
    <n v="8810.242424242424"/>
    <n v="4996.666666666667"/>
    <n v="2288.7272727272725"/>
    <n v="0"/>
    <n v="0"/>
    <n v="0"/>
    <n v="0"/>
    <n v="0"/>
    <n v="0"/>
    <n v="0"/>
    <n v="0"/>
    <n v="32"/>
    <n v="188"/>
    <n v="220"/>
    <n v="0"/>
    <n v="0"/>
    <n v="0"/>
    <n v="0"/>
    <n v="0"/>
    <n v="0"/>
    <n v="0"/>
    <n v="0"/>
    <n v="6.4042695130086718E-3"/>
    <n v="8.2141722275182724E-2"/>
    <n v="1.880984952120383E-3"/>
  </r>
  <r>
    <x v="39"/>
    <n v="2016"/>
    <n v="97315.9"/>
    <n v="48942.433333333334"/>
    <n v="48373.466666666667"/>
    <n v="8343.3333333333339"/>
    <n v="16707.866666666665"/>
    <n v="15666.833333333334"/>
    <n v="14575.166666666666"/>
    <n v="12709.433333333332"/>
    <n v="10208.033333333333"/>
    <n v="9239"/>
    <n v="5758.2"/>
    <n v="3000.7333333333331"/>
    <n v="1136.1666666666667"/>
    <n v="0"/>
    <n v="0"/>
    <n v="0"/>
    <n v="0"/>
    <n v="0"/>
    <n v="0"/>
    <n v="0"/>
    <n v="0"/>
    <n v="38"/>
    <n v="145"/>
    <n v="183"/>
    <n v="0"/>
    <n v="0"/>
    <n v="0"/>
    <n v="0"/>
    <n v="0"/>
    <n v="0"/>
    <n v="0"/>
    <n v="0"/>
    <n v="1.2663571127057831E-2"/>
    <n v="0.12762212116766905"/>
    <n v="1.8804737971903874E-3"/>
  </r>
  <r>
    <x v="40"/>
    <n v="2011"/>
    <n v="78765.611111111109"/>
    <n v="38609.944444444445"/>
    <n v="40155.666666666664"/>
    <n v="4176"/>
    <n v="9272.4444444444453"/>
    <n v="10065.388888888889"/>
    <n v="8656.3888888888887"/>
    <n v="10474.111111111111"/>
    <n v="12897.777777777777"/>
    <n v="11043.666666666666"/>
    <n v="6522.1111111111113"/>
    <n v="4080.2222222222222"/>
    <n v="1612.3333333333333"/>
    <n v="0"/>
    <n v="0"/>
    <n v="0"/>
    <n v="0"/>
    <n v="0"/>
    <n v="0"/>
    <n v="0"/>
    <n v="0"/>
    <n v="31"/>
    <n v="117"/>
    <n v="148"/>
    <n v="0"/>
    <n v="0"/>
    <n v="0"/>
    <n v="0"/>
    <n v="0"/>
    <n v="0"/>
    <n v="0"/>
    <n v="0"/>
    <n v="7.5976254016665761E-3"/>
    <n v="7.2565639859416997E-2"/>
    <n v="1.8789925947660464E-3"/>
  </r>
  <r>
    <x v="35"/>
    <n v="2012"/>
    <n v="167872.8125"/>
    <n v="84668.375"/>
    <n v="83204.4375"/>
    <n v="11555"/>
    <n v="22595.75"/>
    <n v="22723"/>
    <n v="24030.6875"/>
    <n v="23820.5625"/>
    <n v="23165.9375"/>
    <n v="19624.9375"/>
    <n v="12429.875"/>
    <n v="6024.625"/>
    <n v="2037"/>
    <n v="0"/>
    <n v="0"/>
    <n v="0"/>
    <n v="0"/>
    <n v="0"/>
    <n v="0"/>
    <n v="0"/>
    <n v="35"/>
    <n v="152"/>
    <n v="127"/>
    <n v="314"/>
    <n v="0"/>
    <n v="0"/>
    <n v="0"/>
    <n v="0"/>
    <n v="0"/>
    <n v="0"/>
    <n v="0"/>
    <n v="2.815796619032774E-3"/>
    <n v="2.5229786086270928E-2"/>
    <n v="6.2346588119783997E-2"/>
    <n v="1.8704636880972016E-3"/>
  </r>
  <r>
    <x v="39"/>
    <n v="2011"/>
    <n v="95458.357142857145"/>
    <n v="47956.5"/>
    <n v="47501.857142857145"/>
    <n v="9035.1428571428569"/>
    <n v="16208.75"/>
    <n v="15853.357142857143"/>
    <n v="15267.642857142857"/>
    <n v="11509.392857142857"/>
    <n v="10732.678571428571"/>
    <n v="8228.5"/>
    <n v="4781.3571428571431"/>
    <n v="2858.3214285714284"/>
    <n v="1066.2857142857142"/>
    <n v="0"/>
    <n v="0"/>
    <n v="0"/>
    <n v="0"/>
    <n v="0"/>
    <n v="0"/>
    <n v="0"/>
    <n v="0"/>
    <n v="41"/>
    <n v="135"/>
    <n v="176"/>
    <n v="0"/>
    <n v="0"/>
    <n v="0"/>
    <n v="0"/>
    <n v="0"/>
    <n v="0"/>
    <n v="0"/>
    <n v="0"/>
    <n v="1.4344083065735385E-2"/>
    <n v="0.12660771704180065"/>
    <n v="1.8437358997977428E-3"/>
  </r>
  <r>
    <x v="36"/>
    <n v="2011"/>
    <n v="33767.787234042553"/>
    <n v="16917.574468085106"/>
    <n v="16850.212765957447"/>
    <n v="2584.6170212765956"/>
    <n v="5069.489361702128"/>
    <n v="4877.5957446808507"/>
    <n v="4449.1063829787236"/>
    <n v="4180.1276595744685"/>
    <n v="4546.5957446808507"/>
    <n v="3851.1489361702129"/>
    <n v="2336.744680851064"/>
    <n v="1338.7021276595744"/>
    <n v="541"/>
    <n v="0"/>
    <n v="0"/>
    <n v="0"/>
    <n v="0"/>
    <n v="0"/>
    <n v="0"/>
    <n v="0"/>
    <n v="0"/>
    <n v="0"/>
    <n v="61"/>
    <n v="61"/>
    <n v="0"/>
    <n v="0"/>
    <n v="0"/>
    <n v="0"/>
    <n v="0"/>
    <n v="0"/>
    <n v="0"/>
    <n v="0"/>
    <n v="0"/>
    <n v="0.11275415896487985"/>
    <n v="1.8064553527660128E-3"/>
  </r>
  <r>
    <x v="30"/>
    <n v="2009"/>
    <n v="11999.846153846154"/>
    <n v="6026.25"/>
    <n v="5973.5961538461543"/>
    <n v="764.65384615384619"/>
    <n v="1436.3269230769231"/>
    <n v="2156.4230769230771"/>
    <n v="1471.3846153846155"/>
    <n v="1423.75"/>
    <n v="1730.4423076923076"/>
    <n v="1281.0576923076924"/>
    <n v="805.5"/>
    <n v="637.92307692307691"/>
    <n v="300.59615384615387"/>
    <n v="0"/>
    <n v="0"/>
    <n v="0"/>
    <n v="0"/>
    <n v="0"/>
    <n v="0"/>
    <n v="0"/>
    <n v="0"/>
    <n v="0"/>
    <n v="21"/>
    <n v="21"/>
    <n v="0"/>
    <n v="0"/>
    <n v="0"/>
    <n v="0"/>
    <n v="0"/>
    <n v="0"/>
    <n v="0"/>
    <n v="0"/>
    <n v="0"/>
    <n v="6.9861173309449173E-2"/>
    <n v="1.7500224361850793E-3"/>
  </r>
  <r>
    <x v="35"/>
    <n v="2013"/>
    <n v="160469.5294117647"/>
    <n v="80926.941176470587"/>
    <n v="79542.588235294112"/>
    <n v="10742.941176470587"/>
    <n v="21586.764705882353"/>
    <n v="21224.882352941175"/>
    <n v="22979.764705882353"/>
    <n v="22453"/>
    <n v="22104.235294117647"/>
    <n v="18975.588235294119"/>
    <n v="12450.588235294117"/>
    <n v="5840.8823529411766"/>
    <n v="1972.9411764705883"/>
    <n v="0"/>
    <n v="0"/>
    <n v="0"/>
    <n v="0"/>
    <n v="0"/>
    <n v="0"/>
    <n v="23"/>
    <n v="69"/>
    <n v="92"/>
    <n v="92"/>
    <n v="276"/>
    <n v="0"/>
    <n v="0"/>
    <n v="0"/>
    <n v="0"/>
    <n v="0"/>
    <n v="0"/>
    <n v="1.2120836368709022E-3"/>
    <n v="5.5419068317112356E-3"/>
    <n v="1.5751044866307469E-2"/>
    <n v="4.6630888491353606E-2"/>
    <n v="1.7199526976351017E-3"/>
  </r>
  <r>
    <x v="38"/>
    <n v="2012"/>
    <n v="61098.42424242424"/>
    <n v="30208"/>
    <n v="30890.424242424244"/>
    <n v="4283.454545454545"/>
    <n v="8463.424242424242"/>
    <n v="8741.3939393939399"/>
    <n v="8004.939393939394"/>
    <n v="7450.212121212121"/>
    <n v="8532.878787878788"/>
    <n v="7587.060606060606"/>
    <n v="4563.727272727273"/>
    <n v="2540.6060606060605"/>
    <n v="973.72727272727275"/>
    <n v="0"/>
    <n v="0"/>
    <n v="0"/>
    <n v="0"/>
    <n v="0"/>
    <n v="0"/>
    <n v="0"/>
    <n v="0"/>
    <n v="10"/>
    <n v="93"/>
    <n v="103"/>
    <n v="0"/>
    <n v="0"/>
    <n v="0"/>
    <n v="0"/>
    <n v="0"/>
    <n v="0"/>
    <n v="0"/>
    <n v="0"/>
    <n v="3.9360687022900768E-3"/>
    <n v="9.5509289515451401E-2"/>
    <n v="1.6858045240466452E-3"/>
  </r>
  <r>
    <x v="30"/>
    <n v="2012"/>
    <n v="12623.732142857143"/>
    <n v="6366.3035714285716"/>
    <n v="6257.4285714285716"/>
    <n v="814.28571428571433"/>
    <n v="1512.5357142857142"/>
    <n v="2008.2321428571429"/>
    <n v="1672.6607142857142"/>
    <n v="1418.8928571428571"/>
    <n v="1789.0178571428571"/>
    <n v="1553.2142857142858"/>
    <n v="916.98214285714289"/>
    <n v="637.73214285714289"/>
    <n v="303.96428571428572"/>
    <n v="0"/>
    <n v="0"/>
    <n v="0"/>
    <n v="0"/>
    <n v="0"/>
    <n v="0"/>
    <n v="0"/>
    <n v="0"/>
    <n v="0"/>
    <n v="21"/>
    <n v="21"/>
    <n v="0"/>
    <n v="0"/>
    <n v="0"/>
    <n v="0"/>
    <n v="0"/>
    <n v="0"/>
    <n v="0"/>
    <n v="0"/>
    <n v="0"/>
    <n v="6.9087063799788503E-2"/>
    <n v="1.6635333958572925E-3"/>
  </r>
  <r>
    <x v="35"/>
    <n v="2009"/>
    <n v="168994.06666666668"/>
    <n v="85965.133333333331"/>
    <n v="83028.933333333334"/>
    <n v="13011.133333333333"/>
    <n v="23712.799999999999"/>
    <n v="21866.066666666666"/>
    <n v="25115.933333333334"/>
    <n v="24721.733333333334"/>
    <n v="23085.933333333334"/>
    <n v="18537.733333333334"/>
    <n v="10952.666666666666"/>
    <n v="6332.4"/>
    <n v="1886.9333333333334"/>
    <n v="0"/>
    <n v="0"/>
    <n v="0"/>
    <n v="0"/>
    <n v="0"/>
    <n v="0"/>
    <n v="10"/>
    <n v="35"/>
    <n v="101"/>
    <n v="135"/>
    <n v="281"/>
    <n v="0"/>
    <n v="0"/>
    <n v="0"/>
    <n v="0"/>
    <n v="0"/>
    <n v="0"/>
    <n v="5.3944027676882463E-4"/>
    <n v="3.1955688112484024E-3"/>
    <n v="1.5949718905944033E-2"/>
    <n v="7.1544657998869415E-2"/>
    <n v="1.6627802711811183E-3"/>
  </r>
  <r>
    <x v="38"/>
    <n v="2015"/>
    <n v="69284.928571428565"/>
    <n v="34320.5"/>
    <n v="34964.428571428572"/>
    <n v="4603"/>
    <n v="9517.8214285714294"/>
    <n v="9739.2857142857138"/>
    <n v="9316.8571428571431"/>
    <n v="8188.9285714285716"/>
    <n v="9021.8571428571431"/>
    <n v="8870.75"/>
    <n v="5848.3928571428569"/>
    <n v="3056.9285714285716"/>
    <n v="1142.0714285714287"/>
    <n v="0"/>
    <n v="0"/>
    <n v="0"/>
    <n v="0"/>
    <n v="0"/>
    <n v="0"/>
    <n v="0"/>
    <n v="11"/>
    <n v="30"/>
    <n v="74"/>
    <n v="115"/>
    <n v="0"/>
    <n v="0"/>
    <n v="0"/>
    <n v="0"/>
    <n v="0"/>
    <n v="0"/>
    <n v="0"/>
    <n v="1.8808585997374127E-3"/>
    <n v="9.8137719933640202E-3"/>
    <n v="6.4794546250547244E-2"/>
    <n v="1.6598126370505233E-3"/>
  </r>
  <r>
    <x v="39"/>
    <n v="2012"/>
    <n v="95631.965517241377"/>
    <n v="48051.689655172413"/>
    <n v="47580.275862068964"/>
    <n v="8986.8275862068967"/>
    <n v="16453.551724137931"/>
    <n v="15575.241379310344"/>
    <n v="15253.724137931034"/>
    <n v="11613.034482758621"/>
    <n v="10595.551724137931"/>
    <n v="8361.689655172413"/>
    <n v="4814.0689655172409"/>
    <n v="2857.1379310344828"/>
    <n v="1060.8620689655172"/>
    <n v="0"/>
    <n v="0"/>
    <n v="0"/>
    <n v="0"/>
    <n v="0"/>
    <n v="0"/>
    <n v="0"/>
    <n v="0"/>
    <n v="34"/>
    <n v="123"/>
    <n v="157"/>
    <n v="0"/>
    <n v="0"/>
    <n v="0"/>
    <n v="0"/>
    <n v="0"/>
    <n v="0"/>
    <n v="0"/>
    <n v="0"/>
    <n v="1.1900020517276753E-2"/>
    <n v="0.1159434422233057"/>
    <n v="1.6417104798676825E-3"/>
  </r>
  <r>
    <x v="39"/>
    <n v="2015"/>
    <n v="103788.39285714286"/>
    <n v="52055.928571428572"/>
    <n v="51732.464285714283"/>
    <n v="9061.0714285714294"/>
    <n v="17808.464285714286"/>
    <n v="16657.785714285714"/>
    <n v="15761.892857142857"/>
    <n v="13331.714285714286"/>
    <n v="11114.571428571429"/>
    <n v="9812.0714285714294"/>
    <n v="5896.8928571428569"/>
    <n v="3178.9285714285716"/>
    <n v="1211.7857142857142"/>
    <n v="0"/>
    <n v="0"/>
    <n v="0"/>
    <n v="0"/>
    <n v="0"/>
    <n v="0"/>
    <n v="0"/>
    <n v="0"/>
    <n v="29"/>
    <n v="141"/>
    <n v="170"/>
    <n v="0"/>
    <n v="0"/>
    <n v="0"/>
    <n v="0"/>
    <n v="0"/>
    <n v="0"/>
    <n v="0"/>
    <n v="0"/>
    <n v="9.1225704976968872E-3"/>
    <n v="0.11635720601237844"/>
    <n v="1.6379480914979828E-3"/>
  </r>
  <r>
    <x v="40"/>
    <n v="2017"/>
    <n v="80346.705882352937"/>
    <n v="39337.529411764706"/>
    <n v="41009.176470588238"/>
    <n v="3981.7647058823532"/>
    <n v="8878.5882352941171"/>
    <n v="9775.823529411764"/>
    <n v="9349.2352941176468"/>
    <n v="9310.0588235294126"/>
    <n v="11679.588235294117"/>
    <n v="12361.176470588236"/>
    <n v="8735.8823529411766"/>
    <n v="4381.4705882352937"/>
    <n v="1893.1176470588234"/>
    <n v="0"/>
    <n v="0"/>
    <n v="0"/>
    <n v="0"/>
    <n v="0"/>
    <n v="0"/>
    <n v="0"/>
    <n v="0"/>
    <n v="12"/>
    <n v="118"/>
    <n v="130"/>
    <n v="0"/>
    <n v="0"/>
    <n v="0"/>
    <n v="0"/>
    <n v="0"/>
    <n v="0"/>
    <n v="0"/>
    <n v="0"/>
    <n v="2.7388064711015643E-3"/>
    <n v="6.2331044340179602E-2"/>
    <n v="1.6179879258566186E-3"/>
  </r>
  <r>
    <x v="41"/>
    <n v="2010"/>
    <n v="369848.23529411765"/>
    <n v="184031.41176470587"/>
    <n v="185816.82352941178"/>
    <n v="27336.705882352941"/>
    <n v="52040.470588235294"/>
    <n v="52318.058823529413"/>
    <n v="50364.588235294119"/>
    <n v="49051.058823529413"/>
    <n v="48437.76470588235"/>
    <n v="40524.411764705881"/>
    <n v="27292.235294117647"/>
    <n v="16427.823529411766"/>
    <n v="5602.1764705882351"/>
    <n v="0"/>
    <n v="0"/>
    <n v="0"/>
    <n v="0"/>
    <n v="0"/>
    <n v="0"/>
    <n v="26"/>
    <n v="57"/>
    <n v="208"/>
    <n v="295"/>
    <n v="586"/>
    <n v="0"/>
    <n v="0"/>
    <n v="0"/>
    <n v="0"/>
    <n v="0"/>
    <n v="0"/>
    <n v="6.4158858494879633E-4"/>
    <n v="2.0885061038692322E-3"/>
    <n v="1.2661445968640004E-2"/>
    <n v="5.2658105568214035E-2"/>
    <n v="1.5844336786790131E-3"/>
  </r>
  <r>
    <x v="36"/>
    <n v="2014"/>
    <n v="35880.978260869568"/>
    <n v="18012.67391304348"/>
    <n v="17868.304347826088"/>
    <n v="2565.695652173913"/>
    <n v="5349.195652173913"/>
    <n v="5056.282608695652"/>
    <n v="4763.434782608696"/>
    <n v="4393.434782608696"/>
    <n v="4585.021739130435"/>
    <n v="4308.717391304348"/>
    <n v="2804.1739130434785"/>
    <n v="1468.5869565217392"/>
    <n v="582.56521739130437"/>
    <n v="0"/>
    <n v="0"/>
    <n v="0"/>
    <n v="0"/>
    <n v="0"/>
    <n v="0"/>
    <n v="0"/>
    <n v="0"/>
    <n v="0"/>
    <n v="56"/>
    <n v="56"/>
    <n v="0"/>
    <n v="0"/>
    <n v="0"/>
    <n v="0"/>
    <n v="0"/>
    <n v="0"/>
    <n v="0"/>
    <n v="0"/>
    <n v="0"/>
    <n v="9.6126576610194789E-2"/>
    <n v="1.5607155299071506E-3"/>
  </r>
  <r>
    <x v="33"/>
    <n v="2009"/>
    <n v="17385.703703703704"/>
    <n v="8678.7407407407409"/>
    <n v="8706.9629629629635"/>
    <n v="1084.1851851851852"/>
    <n v="2163.5555555555557"/>
    <n v="2649.2222222222222"/>
    <n v="2056.5740740740739"/>
    <n v="2131.5"/>
    <n v="2713.9259259259261"/>
    <n v="2161.0925925925926"/>
    <n v="1261.3148148148148"/>
    <n v="852.33333333333337"/>
    <n v="330.31481481481484"/>
    <n v="0"/>
    <n v="0"/>
    <n v="0"/>
    <n v="0"/>
    <n v="0"/>
    <n v="0"/>
    <n v="0"/>
    <n v="0"/>
    <n v="0"/>
    <n v="27"/>
    <n v="27"/>
    <n v="0"/>
    <n v="0"/>
    <n v="0"/>
    <n v="0"/>
    <n v="0"/>
    <n v="0"/>
    <n v="0"/>
    <n v="0"/>
    <n v="0"/>
    <n v="8.174020294892638E-2"/>
    <n v="1.5530001235583089E-3"/>
  </r>
  <r>
    <x v="35"/>
    <n v="2010"/>
    <n v="154901.82352941178"/>
    <n v="78330.882352941175"/>
    <n v="76570.941176470587"/>
    <n v="11114.411764705883"/>
    <n v="21080.235294117647"/>
    <n v="20755.823529411766"/>
    <n v="22402.823529411766"/>
    <n v="22665.470588235294"/>
    <n v="21482.058823529413"/>
    <n v="17639.647058823528"/>
    <n v="10652.470588235294"/>
    <n v="5413.8823529411766"/>
    <n v="1686.7647058823529"/>
    <n v="0"/>
    <n v="0"/>
    <n v="0"/>
    <n v="0"/>
    <n v="0"/>
    <n v="0"/>
    <n v="0"/>
    <n v="21"/>
    <n v="121"/>
    <n v="91"/>
    <n v="233"/>
    <n v="0"/>
    <n v="0"/>
    <n v="0"/>
    <n v="0"/>
    <n v="0"/>
    <n v="0"/>
    <n v="0"/>
    <n v="1.9713736664236964E-3"/>
    <n v="2.2349950019557564E-2"/>
    <n v="5.3949433304272015E-2"/>
    <n v="1.5041785480063082E-3"/>
  </r>
  <r>
    <x v="41"/>
    <n v="2014"/>
    <n v="409524.25"/>
    <n v="203326.0625"/>
    <n v="206198.1875"/>
    <n v="27517.1875"/>
    <n v="56739.25"/>
    <n v="57731.5625"/>
    <n v="54633.1875"/>
    <n v="51663.3125"/>
    <n v="52556.25"/>
    <n v="47756.875"/>
    <n v="34797.75"/>
    <n v="18781.8125"/>
    <n v="7111.1875"/>
    <n v="0"/>
    <n v="0"/>
    <n v="0"/>
    <n v="0"/>
    <n v="10"/>
    <n v="15"/>
    <n v="33"/>
    <n v="109"/>
    <n v="174"/>
    <n v="270"/>
    <n v="611"/>
    <n v="0"/>
    <n v="0"/>
    <n v="0"/>
    <n v="0"/>
    <n v="1.9356095294896161E-4"/>
    <n v="2.8540849090260434E-4"/>
    <n v="6.9099998691287909E-4"/>
    <n v="3.1323864330308712E-3"/>
    <n v="9.2642816022149091E-3"/>
    <n v="3.7968342136949704E-2"/>
    <n v="1.4919751394453441E-3"/>
  </r>
  <r>
    <x v="35"/>
    <n v="2011"/>
    <n v="166958.625"/>
    <n v="84350.9375"/>
    <n v="82607.6875"/>
    <n v="11829.75"/>
    <n v="22662.875"/>
    <n v="22347.25"/>
    <n v="24106.5"/>
    <n v="24127.25"/>
    <n v="23092.875"/>
    <n v="19213.875"/>
    <n v="11960.1875"/>
    <n v="5883"/>
    <n v="1853.25"/>
    <n v="0"/>
    <n v="0"/>
    <n v="0"/>
    <n v="0"/>
    <n v="0"/>
    <n v="0"/>
    <n v="0"/>
    <n v="48"/>
    <n v="115"/>
    <n v="77"/>
    <n v="240"/>
    <n v="0"/>
    <n v="0"/>
    <n v="0"/>
    <n v="0"/>
    <n v="0"/>
    <n v="0"/>
    <n v="0"/>
    <n v="4.0133150086484846E-3"/>
    <n v="1.9547849736528983E-2"/>
    <n v="4.1548630783758263E-2"/>
    <n v="1.4374818910972704E-3"/>
  </r>
  <r>
    <x v="33"/>
    <n v="2011"/>
    <n v="18787.547169811322"/>
    <n v="9399.6603773584902"/>
    <n v="9387.8867924528295"/>
    <n v="1155.9245283018868"/>
    <n v="2347.3018867924529"/>
    <n v="2603.867924528302"/>
    <n v="2318.867924528302"/>
    <n v="2220.3773584905662"/>
    <n v="2848.2075471698113"/>
    <n v="2540.5094339622642"/>
    <n v="1489.9811320754718"/>
    <n v="898.58490566037733"/>
    <n v="367.71698113207549"/>
    <n v="0"/>
    <n v="0"/>
    <n v="0"/>
    <n v="0"/>
    <n v="0"/>
    <n v="0"/>
    <n v="0"/>
    <n v="0"/>
    <n v="0"/>
    <n v="27"/>
    <n v="27"/>
    <n v="0"/>
    <n v="0"/>
    <n v="0"/>
    <n v="0"/>
    <n v="0"/>
    <n v="0"/>
    <n v="0"/>
    <n v="0"/>
    <n v="0"/>
    <n v="7.3426035199343209E-2"/>
    <n v="1.4371221403177536E-3"/>
  </r>
  <r>
    <x v="41"/>
    <n v="2013"/>
    <n v="434538.73333333334"/>
    <n v="216014.2"/>
    <n v="218524.53333333333"/>
    <n v="30012.400000000001"/>
    <n v="60692.933333333334"/>
    <n v="61457.73333333333"/>
    <n v="58006.6"/>
    <n v="55655.6"/>
    <n v="56287.73333333333"/>
    <n v="50155.333333333336"/>
    <n v="35433.666666666664"/>
    <n v="19553.466666666667"/>
    <n v="7186.333333333333"/>
    <n v="0"/>
    <n v="0"/>
    <n v="0"/>
    <n v="0"/>
    <n v="0"/>
    <n v="0"/>
    <n v="10"/>
    <n v="48"/>
    <n v="187"/>
    <n v="348"/>
    <n v="593"/>
    <n v="0"/>
    <n v="0"/>
    <n v="0"/>
    <n v="0"/>
    <n v="0"/>
    <n v="0"/>
    <n v="1.993805909640716E-4"/>
    <n v="1.3546438885805403E-3"/>
    <n v="9.5635215579846031E-3"/>
    <n v="4.842525163504801E-2"/>
    <n v="1.3646654590515213E-3"/>
  </r>
  <r>
    <x v="36"/>
    <n v="2012"/>
    <n v="34905.488888888889"/>
    <n v="17489.955555555556"/>
    <n v="17415.533333333333"/>
    <n v="2666.5111111111109"/>
    <n v="5267.0444444444447"/>
    <n v="5047.8"/>
    <n v="4635.8444444444449"/>
    <n v="4280.5777777777776"/>
    <n v="4612.5333333333338"/>
    <n v="4030.6444444444446"/>
    <n v="2484.9777777777776"/>
    <n v="1364.6888888888889"/>
    <n v="550.20000000000005"/>
    <n v="0"/>
    <n v="0"/>
    <n v="0"/>
    <n v="0"/>
    <n v="0"/>
    <n v="0"/>
    <n v="0"/>
    <n v="0"/>
    <n v="0"/>
    <n v="46"/>
    <n v="46"/>
    <n v="0"/>
    <n v="0"/>
    <n v="0"/>
    <n v="0"/>
    <n v="0"/>
    <n v="0"/>
    <n v="0"/>
    <n v="0"/>
    <n v="0"/>
    <n v="8.360596146855688E-2"/>
    <n v="1.3178443122921768E-3"/>
  </r>
  <r>
    <x v="41"/>
    <n v="2012"/>
    <n v="403926.8125"/>
    <n v="200977.25"/>
    <n v="202949.5625"/>
    <n v="28725.375"/>
    <n v="56704.0625"/>
    <n v="57073.9375"/>
    <n v="54543.8125"/>
    <n v="52067.5"/>
    <n v="52551.125"/>
    <n v="45776.5"/>
    <n v="31543.4375"/>
    <n v="17848.25"/>
    <n v="6544.375"/>
    <n v="0"/>
    <n v="0"/>
    <n v="0"/>
    <n v="0"/>
    <n v="0"/>
    <n v="0"/>
    <n v="11"/>
    <n v="35"/>
    <n v="199"/>
    <n v="273"/>
    <n v="518"/>
    <n v="0"/>
    <n v="0"/>
    <n v="0"/>
    <n v="0"/>
    <n v="0"/>
    <n v="0"/>
    <n v="2.4029796948215788E-4"/>
    <n v="1.1095810340898959E-3"/>
    <n v="1.1149552477133612E-2"/>
    <n v="4.1715213446662208E-2"/>
    <n v="1.2824105356957457E-3"/>
  </r>
  <r>
    <x v="39"/>
    <n v="2009"/>
    <n v="94010"/>
    <n v="47295.178571428572"/>
    <n v="46714.821428571428"/>
    <n v="9220.5357142857138"/>
    <n v="15665.964285714286"/>
    <n v="16543.178571428572"/>
    <n v="14755.535714285714"/>
    <n v="11359.714285714286"/>
    <n v="10714.821428571429"/>
    <n v="7544.5"/>
    <n v="4407.3571428571431"/>
    <n v="2830.9285714285716"/>
    <n v="1045.8571428571429"/>
    <n v="0"/>
    <n v="0"/>
    <n v="0"/>
    <n v="0"/>
    <n v="0"/>
    <n v="0"/>
    <n v="0"/>
    <n v="0"/>
    <n v="22"/>
    <n v="98"/>
    <n v="120"/>
    <n v="0"/>
    <n v="0"/>
    <n v="0"/>
    <n v="0"/>
    <n v="0"/>
    <n v="0"/>
    <n v="0"/>
    <n v="0"/>
    <n v="7.7713016930335832E-3"/>
    <n v="9.3703046031962847E-2"/>
    <n v="1.2764599510690351E-3"/>
  </r>
  <r>
    <x v="40"/>
    <n v="2013"/>
    <n v="83020"/>
    <n v="40600"/>
    <n v="42420"/>
    <n v="4201"/>
    <n v="9462.75"/>
    <n v="10393.6875"/>
    <n v="9161.375"/>
    <n v="10408.3125"/>
    <n v="13382.9375"/>
    <n v="12319.3125"/>
    <n v="7506.3125"/>
    <n v="4417.125"/>
    <n v="1854"/>
    <n v="0"/>
    <n v="0"/>
    <n v="0"/>
    <n v="0"/>
    <n v="0"/>
    <n v="0"/>
    <n v="0"/>
    <n v="0"/>
    <n v="23"/>
    <n v="82"/>
    <n v="105"/>
    <n v="0"/>
    <n v="0"/>
    <n v="0"/>
    <n v="0"/>
    <n v="0"/>
    <n v="0"/>
    <n v="0"/>
    <n v="0"/>
    <n v="5.2070068200469766E-3"/>
    <n v="4.4228694714131607E-2"/>
    <n v="1.2647554806070826E-3"/>
  </r>
  <r>
    <x v="43"/>
    <n v="2009"/>
    <n v="436810.875"/>
    <n v="213016.875"/>
    <n v="223794"/>
    <n v="26570.125"/>
    <n v="57436.875"/>
    <n v="59756.5"/>
    <n v="50409.625"/>
    <n v="64976"/>
    <n v="68545"/>
    <n v="49631.75"/>
    <n v="29244.75"/>
    <n v="20616.125"/>
    <n v="9663.75"/>
    <n v="0"/>
    <n v="0"/>
    <n v="0"/>
    <n v="0"/>
    <n v="0"/>
    <n v="0"/>
    <n v="0"/>
    <n v="12"/>
    <n v="170"/>
    <n v="364"/>
    <n v="546"/>
    <n v="0"/>
    <n v="0"/>
    <n v="0"/>
    <n v="0"/>
    <n v="0"/>
    <n v="0"/>
    <n v="0"/>
    <n v="4.1033005924140229E-4"/>
    <n v="8.2459725093828248E-3"/>
    <n v="3.766653731729401E-2"/>
    <n v="1.2499688795522775E-3"/>
  </r>
  <r>
    <x v="41"/>
    <n v="2017"/>
    <n v="561866.75"/>
    <n v="279107.91666666669"/>
    <n v="282758.83333333331"/>
    <n v="35857.416666666664"/>
    <n v="75331.333333333328"/>
    <n v="78056.75"/>
    <n v="75768.75"/>
    <n v="69520.25"/>
    <n v="69465.25"/>
    <n v="66803"/>
    <n v="53141.166666666664"/>
    <n v="27645.75"/>
    <n v="10277.083333333334"/>
    <n v="0"/>
    <n v="0"/>
    <n v="0"/>
    <n v="0"/>
    <n v="0"/>
    <n v="0"/>
    <n v="30"/>
    <n v="124"/>
    <n v="203"/>
    <n v="339"/>
    <n v="696"/>
    <n v="0"/>
    <n v="0"/>
    <n v="0"/>
    <n v="0"/>
    <n v="0"/>
    <n v="0"/>
    <n v="4.4908162807059563E-4"/>
    <n v="2.3334075591114234E-3"/>
    <n v="7.3429008075382293E-3"/>
    <n v="3.2986012568416781E-2"/>
    <n v="1.2387278656371817E-3"/>
  </r>
  <r>
    <x v="42"/>
    <n v="2016"/>
    <n v="282734.59999999998"/>
    <n v="141974"/>
    <n v="140760.6"/>
    <n v="18432.2"/>
    <n v="33598"/>
    <n v="36043"/>
    <n v="40638.6"/>
    <n v="35252"/>
    <n v="36358.400000000001"/>
    <n v="36808.199999999997"/>
    <n v="25258.799999999999"/>
    <n v="12776.8"/>
    <n v="7598.2"/>
    <n v="0"/>
    <n v="0"/>
    <n v="0"/>
    <n v="0"/>
    <n v="0"/>
    <n v="0"/>
    <n v="0"/>
    <n v="0"/>
    <n v="45"/>
    <n v="303"/>
    <n v="348"/>
    <n v="0"/>
    <n v="0"/>
    <n v="0"/>
    <n v="0"/>
    <n v="0"/>
    <n v="0"/>
    <n v="0"/>
    <n v="0"/>
    <n v="3.5220086406611987E-3"/>
    <n v="3.9877865810323501E-2"/>
    <n v="1.2308362683590903E-3"/>
  </r>
  <r>
    <x v="43"/>
    <n v="2015"/>
    <n v="449152.75"/>
    <n v="218950.875"/>
    <n v="230201.875"/>
    <n v="23929"/>
    <n v="55893"/>
    <n v="61759.5"/>
    <n v="54669.625"/>
    <n v="56175.25"/>
    <n v="69452.25"/>
    <n v="59752.5"/>
    <n v="36537.875"/>
    <n v="20271.625"/>
    <n v="10995"/>
    <n v="0"/>
    <n v="0"/>
    <n v="0"/>
    <n v="0"/>
    <n v="0"/>
    <n v="0"/>
    <n v="0"/>
    <n v="14"/>
    <n v="137"/>
    <n v="397"/>
    <n v="548"/>
    <n v="0"/>
    <n v="0"/>
    <n v="0"/>
    <n v="0"/>
    <n v="0"/>
    <n v="0"/>
    <n v="0"/>
    <n v="3.8316404552809927E-4"/>
    <n v="6.7582149926313255E-3"/>
    <n v="3.610732150977717E-2"/>
    <n v="1.2200749077012219E-3"/>
  </r>
  <r>
    <x v="41"/>
    <n v="2015"/>
    <n v="501748.53846153844"/>
    <n v="249296.84615384616"/>
    <n v="252451.69230769231"/>
    <n v="32681.846153846152"/>
    <n v="68681.38461538461"/>
    <n v="70488.769230769234"/>
    <n v="67231.692307692312"/>
    <n v="63330.769230769234"/>
    <n v="63422.769230769234"/>
    <n v="59059.384615384617"/>
    <n v="44710.769230769234"/>
    <n v="23792.846153846152"/>
    <n v="9159.1538461538457"/>
    <n v="0"/>
    <n v="0"/>
    <n v="0"/>
    <n v="0"/>
    <n v="0"/>
    <n v="0"/>
    <n v="12"/>
    <n v="72"/>
    <n v="203"/>
    <n v="321"/>
    <n v="608"/>
    <n v="0"/>
    <n v="0"/>
    <n v="0"/>
    <n v="0"/>
    <n v="0"/>
    <n v="0"/>
    <n v="2.0318532064206562E-4"/>
    <n v="1.6103502855963111E-3"/>
    <n v="8.5319763212601072E-3"/>
    <n v="3.5046905575758597E-2"/>
    <n v="1.2117623737664485E-3"/>
  </r>
  <r>
    <x v="40"/>
    <n v="2010"/>
    <n v="82979.0625"/>
    <n v="40604.125"/>
    <n v="42374.9375"/>
    <n v="4366.4375"/>
    <n v="9775.4375"/>
    <n v="10734.5"/>
    <n v="9015.5625"/>
    <n v="11415.0625"/>
    <n v="13687.625"/>
    <n v="11300.4375"/>
    <n v="6643.625"/>
    <n v="4364.125"/>
    <n v="1708.125"/>
    <n v="0"/>
    <n v="0"/>
    <n v="0"/>
    <n v="0"/>
    <n v="0"/>
    <n v="0"/>
    <n v="0"/>
    <n v="0"/>
    <n v="0"/>
    <n v="100"/>
    <n v="100"/>
    <n v="0"/>
    <n v="0"/>
    <n v="0"/>
    <n v="0"/>
    <n v="0"/>
    <n v="0"/>
    <n v="0"/>
    <n v="0"/>
    <n v="0"/>
    <n v="5.8543724844493231E-2"/>
    <n v="1.205123280345569E-3"/>
  </r>
  <r>
    <x v="43"/>
    <n v="2011"/>
    <n v="444771.5"/>
    <n v="216423.625"/>
    <n v="228347.875"/>
    <n v="25395.25"/>
    <n v="57879.5"/>
    <n v="59635.75"/>
    <n v="51851.75"/>
    <n v="62170"/>
    <n v="71058.5"/>
    <n v="53938.25"/>
    <n v="31076.375"/>
    <n v="20827.5"/>
    <n v="10552.375"/>
    <n v="0"/>
    <n v="0"/>
    <n v="0"/>
    <n v="0"/>
    <n v="0"/>
    <n v="0"/>
    <n v="0"/>
    <n v="0"/>
    <n v="119"/>
    <n v="415"/>
    <n v="534"/>
    <n v="0"/>
    <n v="0"/>
    <n v="0"/>
    <n v="0"/>
    <n v="0"/>
    <n v="0"/>
    <n v="0"/>
    <n v="0"/>
    <n v="5.7135998079462253E-3"/>
    <n v="3.9327639512432039E-2"/>
    <n v="1.200616496335759E-3"/>
  </r>
  <r>
    <x v="43"/>
    <n v="2017"/>
    <n v="449309.75"/>
    <n v="219255.75"/>
    <n v="230054"/>
    <n v="23273.5"/>
    <n v="54045.875"/>
    <n v="61953.25"/>
    <n v="54904.875"/>
    <n v="54175.125"/>
    <n v="66951.375"/>
    <n v="62036.125"/>
    <n v="39814.375"/>
    <n v="20891.625"/>
    <n v="11263.625"/>
    <n v="0"/>
    <n v="0"/>
    <n v="0"/>
    <n v="0"/>
    <n v="0"/>
    <n v="0"/>
    <n v="10"/>
    <n v="33"/>
    <n v="105"/>
    <n v="389"/>
    <n v="537"/>
    <n v="0"/>
    <n v="0"/>
    <n v="0"/>
    <n v="0"/>
    <n v="0"/>
    <n v="0"/>
    <n v="1.6119639967841317E-4"/>
    <n v="8.2884636516333615E-4"/>
    <n v="5.025937427079033E-3"/>
    <n v="3.4535950903905273E-2"/>
    <n v="1.1951665860800928E-3"/>
  </r>
  <r>
    <x v="41"/>
    <n v="2011"/>
    <n v="450289"/>
    <n v="223960.07142857142"/>
    <n v="226328.92857142858"/>
    <n v="32639.142857142859"/>
    <n v="62825.071428571428"/>
    <n v="63757.428571428572"/>
    <n v="61200.642857142855"/>
    <n v="58944.857142857145"/>
    <n v="58979.785714285717"/>
    <n v="50208.5"/>
    <n v="34274"/>
    <n v="20173.428571428572"/>
    <n v="6974.1428571428569"/>
    <n v="0"/>
    <n v="0"/>
    <n v="0"/>
    <n v="0"/>
    <n v="0"/>
    <n v="10"/>
    <n v="0"/>
    <n v="65"/>
    <n v="188"/>
    <n v="269"/>
    <n v="532"/>
    <n v="0"/>
    <n v="0"/>
    <n v="0"/>
    <n v="0"/>
    <n v="0"/>
    <n v="1.6954961566735335E-4"/>
    <n v="0"/>
    <n v="1.8964812977767403E-3"/>
    <n v="9.3191893155069611E-3"/>
    <n v="3.8571048157479672E-2"/>
    <n v="1.1814634601333811E-3"/>
  </r>
  <r>
    <x v="42"/>
    <n v="2013"/>
    <n v="275259.59999999998"/>
    <n v="138285.20000000001"/>
    <n v="136974.39999999999"/>
    <n v="17785.2"/>
    <n v="33174.800000000003"/>
    <n v="36526.400000000001"/>
    <n v="38527.800000000003"/>
    <n v="34840.199999999997"/>
    <n v="37697.800000000003"/>
    <n v="35423.599999999999"/>
    <n v="21376.2"/>
    <n v="12551.8"/>
    <n v="6516.2"/>
    <n v="0"/>
    <n v="0"/>
    <n v="0"/>
    <n v="0"/>
    <n v="0"/>
    <n v="0"/>
    <n v="0"/>
    <n v="0"/>
    <n v="67"/>
    <n v="252"/>
    <n v="319"/>
    <n v="0"/>
    <n v="0"/>
    <n v="0"/>
    <n v="0"/>
    <n v="0"/>
    <n v="0"/>
    <n v="0"/>
    <n v="0"/>
    <n v="5.3378798260010516E-3"/>
    <n v="3.8672846137319299E-2"/>
    <n v="1.1589059927428508E-3"/>
  </r>
  <r>
    <x v="42"/>
    <n v="2015"/>
    <n v="351553.5"/>
    <n v="177457.25"/>
    <n v="174096.25"/>
    <n v="22873.25"/>
    <n v="42092.25"/>
    <n v="46113"/>
    <n v="51229"/>
    <n v="43859.25"/>
    <n v="45390.75"/>
    <n v="44781"/>
    <n v="29946.5"/>
    <n v="15837.75"/>
    <n v="9195.5"/>
    <n v="0"/>
    <n v="0"/>
    <n v="0"/>
    <n v="0"/>
    <n v="0"/>
    <n v="0"/>
    <n v="0"/>
    <n v="0"/>
    <n v="79"/>
    <n v="326"/>
    <n v="405"/>
    <n v="0"/>
    <n v="0"/>
    <n v="0"/>
    <n v="0"/>
    <n v="0"/>
    <n v="0"/>
    <n v="0"/>
    <n v="0"/>
    <n v="4.988082271787344E-3"/>
    <n v="3.5452123321189716E-2"/>
    <n v="1.152029491954994E-3"/>
  </r>
  <r>
    <x v="36"/>
    <n v="2016"/>
    <n v="37016.238095238092"/>
    <n v="18537.309523809523"/>
    <n v="18478.928571428572"/>
    <n v="2567.6666666666665"/>
    <n v="5540.6428571428569"/>
    <n v="5169.3095238095239"/>
    <n v="4868.3095238095239"/>
    <n v="4545.9761904761908"/>
    <n v="4528.7380952380954"/>
    <n v="4496.6904761904761"/>
    <n v="3134.2857142857142"/>
    <n v="1540.952380952381"/>
    <n v="606.09523809523807"/>
    <n v="0"/>
    <n v="0"/>
    <n v="0"/>
    <n v="0"/>
    <n v="0"/>
    <n v="0"/>
    <n v="0"/>
    <n v="0"/>
    <n v="0"/>
    <n v="42"/>
    <n v="42"/>
    <n v="0"/>
    <n v="0"/>
    <n v="0"/>
    <n v="0"/>
    <n v="0"/>
    <n v="0"/>
    <n v="0"/>
    <n v="0"/>
    <n v="0"/>
    <n v="6.9296040226272781E-2"/>
    <n v="1.134637179821983E-3"/>
  </r>
  <r>
    <x v="43"/>
    <n v="2014"/>
    <n v="449006.625"/>
    <n v="218827.625"/>
    <n v="230179"/>
    <n v="24260.625"/>
    <n v="56687.625"/>
    <n v="61249.75"/>
    <n v="54181.625"/>
    <n v="57484.875"/>
    <n v="70506.625"/>
    <n v="58676"/>
    <n v="35152.125"/>
    <n v="20431.5"/>
    <n v="10851.875"/>
    <n v="0"/>
    <n v="0"/>
    <n v="0"/>
    <n v="0"/>
    <n v="0"/>
    <n v="0"/>
    <n v="0"/>
    <n v="30"/>
    <n v="103"/>
    <n v="364"/>
    <n v="497"/>
    <n v="0"/>
    <n v="0"/>
    <n v="0"/>
    <n v="0"/>
    <n v="0"/>
    <n v="0"/>
    <n v="0"/>
    <n v="8.5343346952709116E-4"/>
    <n v="5.0412353473802711E-3"/>
    <n v="3.3542590566146405E-2"/>
    <n v="1.1068878994825522E-3"/>
  </r>
  <r>
    <x v="43"/>
    <n v="2013"/>
    <n v="447945.125"/>
    <n v="218170.5"/>
    <n v="229774.625"/>
    <n v="24663.625"/>
    <n v="57088.875"/>
    <n v="60644.125"/>
    <n v="53427"/>
    <n v="58634.5"/>
    <n v="71003.25"/>
    <n v="57163"/>
    <n v="33644.5"/>
    <n v="20472.125"/>
    <n v="10861.75"/>
    <n v="0"/>
    <n v="0"/>
    <n v="0"/>
    <n v="0"/>
    <n v="0"/>
    <n v="0"/>
    <n v="0"/>
    <n v="11"/>
    <n v="79"/>
    <n v="377"/>
    <n v="467"/>
    <n v="0"/>
    <n v="0"/>
    <n v="0"/>
    <n v="0"/>
    <n v="0"/>
    <n v="0"/>
    <n v="0"/>
    <n v="3.2694794097103537E-4"/>
    <n v="3.8589057071505765E-3"/>
    <n v="3.470895573917647E-2"/>
    <n v="1.0425384136059077E-3"/>
  </r>
  <r>
    <x v="43"/>
    <n v="2010"/>
    <n v="443229.625"/>
    <n v="215604.25"/>
    <n v="227625.375"/>
    <n v="25661"/>
    <n v="58511"/>
    <n v="59283.375"/>
    <n v="51358.375"/>
    <n v="64072.125"/>
    <n v="70523"/>
    <n v="52476.125"/>
    <n v="30000.75"/>
    <n v="21378.25"/>
    <n v="10079.625"/>
    <n v="0"/>
    <n v="0"/>
    <n v="0"/>
    <n v="0"/>
    <n v="0"/>
    <n v="0"/>
    <n v="0"/>
    <n v="20"/>
    <n v="100"/>
    <n v="339"/>
    <n v="459"/>
    <n v="0"/>
    <n v="0"/>
    <n v="0"/>
    <n v="0"/>
    <n v="0"/>
    <n v="0"/>
    <n v="0"/>
    <n v="6.6665000041665626E-4"/>
    <n v="4.677651351256534E-3"/>
    <n v="3.3632203579002193E-2"/>
    <n v="1.0355805977544936E-3"/>
  </r>
  <r>
    <x v="42"/>
    <n v="2014"/>
    <n v="278214.40000000002"/>
    <n v="139925.20000000001"/>
    <n v="138289.20000000001"/>
    <n v="17904.400000000001"/>
    <n v="33601.4"/>
    <n v="37216.400000000001"/>
    <n v="39825.199999999997"/>
    <n v="34856.400000000001"/>
    <n v="36869.199999999997"/>
    <n v="35442"/>
    <n v="22583.4"/>
    <n v="12895.2"/>
    <n v="7098.2"/>
    <n v="0"/>
    <n v="0"/>
    <n v="0"/>
    <n v="0"/>
    <n v="0"/>
    <n v="0"/>
    <n v="0"/>
    <n v="0"/>
    <n v="62"/>
    <n v="224"/>
    <n v="286"/>
    <n v="0"/>
    <n v="0"/>
    <n v="0"/>
    <n v="0"/>
    <n v="0"/>
    <n v="0"/>
    <n v="0"/>
    <n v="0"/>
    <n v="4.8079905701346234E-3"/>
    <n v="3.1557296215942068E-2"/>
    <n v="1.0279841733569506E-3"/>
  </r>
  <r>
    <x v="39"/>
    <n v="2017"/>
    <n v="106784.60714285714"/>
    <n v="53683.892857142855"/>
    <n v="53100.714285714283"/>
    <n v="8964.9285714285706"/>
    <n v="18105.535714285714"/>
    <n v="17156.5"/>
    <n v="15840.464285714286"/>
    <n v="14124.714285714286"/>
    <n v="11128.285714285714"/>
    <n v="10250.5"/>
    <n v="6616.75"/>
    <n v="3335.9642857142858"/>
    <n v="1260.9642857142858"/>
    <n v="0"/>
    <n v="0"/>
    <n v="0"/>
    <n v="0"/>
    <n v="0"/>
    <n v="0"/>
    <n v="0"/>
    <n v="0"/>
    <n v="42"/>
    <n v="67"/>
    <n v="109"/>
    <n v="0"/>
    <n v="0"/>
    <n v="0"/>
    <n v="0"/>
    <n v="0"/>
    <n v="0"/>
    <n v="0"/>
    <n v="0"/>
    <n v="1.2590062843255858E-2"/>
    <n v="5.3133939445435749E-2"/>
    <n v="1.0207463689422868E-3"/>
  </r>
  <r>
    <x v="40"/>
    <n v="2016"/>
    <n v="79958.882352941175"/>
    <n v="39196.705882352944"/>
    <n v="40762.176470588238"/>
    <n v="3987.8823529411766"/>
    <n v="8896.176470588236"/>
    <n v="9811.5882352941171"/>
    <n v="9254.0588235294126"/>
    <n v="9382"/>
    <n v="11981.235294117647"/>
    <n v="12270.35294117647"/>
    <n v="8273.823529411764"/>
    <n v="4229.3529411764703"/>
    <n v="1846.6470588235295"/>
    <n v="0"/>
    <n v="0"/>
    <n v="0"/>
    <n v="0"/>
    <n v="0"/>
    <n v="0"/>
    <n v="0"/>
    <n v="0"/>
    <n v="10"/>
    <n v="70"/>
    <n v="80"/>
    <n v="0"/>
    <n v="0"/>
    <n v="0"/>
    <n v="0"/>
    <n v="0"/>
    <n v="0"/>
    <n v="0"/>
    <n v="0"/>
    <n v="2.3644278779955219E-3"/>
    <n v="3.7906539674449714E-2"/>
    <n v="1.0005142348898442E-3"/>
  </r>
  <r>
    <x v="42"/>
    <n v="2012"/>
    <n v="272546"/>
    <n v="136699.6"/>
    <n v="135846.39999999999"/>
    <n v="17677.8"/>
    <n v="32633.4"/>
    <n v="36489.199999999997"/>
    <n v="37722.800000000003"/>
    <n v="35225.800000000003"/>
    <n v="38322.6"/>
    <n v="34925"/>
    <n v="20426.8"/>
    <n v="12640.8"/>
    <n v="6356.6"/>
    <n v="0"/>
    <n v="0"/>
    <n v="0"/>
    <n v="0"/>
    <n v="0"/>
    <n v="0"/>
    <n v="0"/>
    <n v="0"/>
    <n v="31"/>
    <n v="239"/>
    <n v="270"/>
    <n v="0"/>
    <n v="0"/>
    <n v="0"/>
    <n v="0"/>
    <n v="0"/>
    <n v="0"/>
    <n v="0"/>
    <n v="0"/>
    <n v="2.4523764318714007E-3"/>
    <n v="3.7598716294874615E-2"/>
    <n v="9.906584576548545E-4"/>
  </r>
  <r>
    <x v="40"/>
    <n v="2009"/>
    <n v="82273.75"/>
    <n v="40163.1875"/>
    <n v="42110.5625"/>
    <n v="4432.3125"/>
    <n v="9636.75"/>
    <n v="10843.5"/>
    <n v="9212.8125"/>
    <n v="11557.75"/>
    <n v="13541.75"/>
    <n v="10739.9375"/>
    <n v="6372.25"/>
    <n v="4307.8125"/>
    <n v="1684.125"/>
    <n v="0"/>
    <n v="0"/>
    <n v="0"/>
    <n v="0"/>
    <n v="0"/>
    <n v="0"/>
    <n v="0"/>
    <n v="0"/>
    <n v="11"/>
    <n v="70"/>
    <n v="81"/>
    <n v="0"/>
    <n v="0"/>
    <n v="0"/>
    <n v="0"/>
    <n v="0"/>
    <n v="0"/>
    <n v="0"/>
    <n v="0"/>
    <n v="2.5535001813565472E-3"/>
    <n v="4.1564610702887257E-2"/>
    <n v="9.8451814825506316E-4"/>
  </r>
  <r>
    <x v="43"/>
    <n v="2012"/>
    <n v="446526.625"/>
    <n v="217440.25"/>
    <n v="229086.375"/>
    <n v="24915.5"/>
    <n v="57365.875"/>
    <n v="59898.25"/>
    <n v="52611.5"/>
    <n v="60640.25"/>
    <n v="71174.25"/>
    <n v="55520.25"/>
    <n v="32303"/>
    <n v="20889.5"/>
    <n v="10594"/>
    <n v="0"/>
    <n v="0"/>
    <n v="0"/>
    <n v="0"/>
    <n v="0"/>
    <n v="0"/>
    <n v="0"/>
    <n v="0"/>
    <n v="113"/>
    <n v="317"/>
    <n v="430"/>
    <n v="0"/>
    <n v="0"/>
    <n v="0"/>
    <n v="0"/>
    <n v="0"/>
    <n v="0"/>
    <n v="0"/>
    <n v="0"/>
    <n v="5.4094162138873594E-3"/>
    <n v="2.9922597696809515E-2"/>
    <n v="9.6298848920823026E-4"/>
  </r>
  <r>
    <x v="30"/>
    <n v="2010"/>
    <n v="10571.592592592593"/>
    <n v="5318.9259259259261"/>
    <n v="5252.666666666667"/>
    <n v="677.81481481481478"/>
    <n v="1295.9814814814815"/>
    <n v="1636.5555555555557"/>
    <n v="1334.851851851852"/>
    <n v="1257.3703703703704"/>
    <n v="1569.1296296296296"/>
    <n v="1228.537037037037"/>
    <n v="749.7962962962963"/>
    <n v="563.31481481481478"/>
    <n v="261.90740740740739"/>
    <n v="0"/>
    <n v="0"/>
    <n v="0"/>
    <n v="0"/>
    <n v="0"/>
    <n v="0"/>
    <n v="0"/>
    <n v="0"/>
    <n v="0"/>
    <n v="10"/>
    <n v="10"/>
    <n v="0"/>
    <n v="0"/>
    <n v="0"/>
    <n v="0"/>
    <n v="0"/>
    <n v="0"/>
    <n v="0"/>
    <n v="0"/>
    <n v="0"/>
    <n v="3.8181432510782723E-2"/>
    <n v="9.4593126933465994E-4"/>
  </r>
  <r>
    <x v="44"/>
    <n v="2015"/>
    <n v="155602.25"/>
    <n v="76693.25"/>
    <n v="78909"/>
    <n v="7823.75"/>
    <n v="18333.25"/>
    <n v="21406"/>
    <n v="18017.5"/>
    <n v="19269.25"/>
    <n v="25229.5"/>
    <n v="22511.75"/>
    <n v="13220.25"/>
    <n v="6807.375"/>
    <n v="2999.375"/>
    <n v="0"/>
    <n v="0"/>
    <n v="0"/>
    <n v="0"/>
    <n v="0"/>
    <n v="0"/>
    <n v="0"/>
    <n v="0"/>
    <n v="0"/>
    <n v="140"/>
    <n v="140"/>
    <n v="0"/>
    <n v="0"/>
    <n v="0"/>
    <n v="0"/>
    <n v="0"/>
    <n v="0"/>
    <n v="0"/>
    <n v="0"/>
    <n v="0"/>
    <n v="4.6676390914773914E-2"/>
    <n v="8.9972992035783545E-4"/>
  </r>
  <r>
    <x v="43"/>
    <n v="2016"/>
    <n v="448571.25"/>
    <n v="218783.75"/>
    <n v="229787.5"/>
    <n v="23593.125"/>
    <n v="54975.875"/>
    <n v="61846.75"/>
    <n v="54826.75"/>
    <n v="54996.875"/>
    <n v="68293.125"/>
    <n v="61111.75"/>
    <n v="37941.625"/>
    <n v="20349.125"/>
    <n v="10916.25"/>
    <n v="0"/>
    <n v="0"/>
    <n v="0"/>
    <n v="0"/>
    <n v="0"/>
    <n v="0"/>
    <n v="0"/>
    <n v="0"/>
    <n v="92"/>
    <n v="307"/>
    <n v="399"/>
    <n v="0"/>
    <n v="0"/>
    <n v="0"/>
    <n v="0"/>
    <n v="0"/>
    <n v="0"/>
    <n v="0"/>
    <n v="0"/>
    <n v="4.5210789161696146E-3"/>
    <n v="2.8123210809572884E-2"/>
    <n v="8.894907999565287E-4"/>
  </r>
  <r>
    <x v="44"/>
    <n v="2011"/>
    <n v="133291.9"/>
    <n v="65839.8"/>
    <n v="67452.100000000006"/>
    <n v="7314.4"/>
    <n v="16780.400000000001"/>
    <n v="18309.8"/>
    <n v="14710.4"/>
    <n v="18819.099999999999"/>
    <n v="22479.599999999999"/>
    <n v="17330.7"/>
    <n v="9494.7000000000007"/>
    <n v="5764.1"/>
    <n v="2346.9"/>
    <n v="0"/>
    <n v="0"/>
    <n v="0"/>
    <n v="0"/>
    <n v="0"/>
    <n v="0"/>
    <n v="0"/>
    <n v="0"/>
    <n v="10"/>
    <n v="103"/>
    <n v="113"/>
    <n v="0"/>
    <n v="0"/>
    <n v="0"/>
    <n v="0"/>
    <n v="0"/>
    <n v="0"/>
    <n v="0"/>
    <n v="0"/>
    <n v="1.7348762165819468E-3"/>
    <n v="4.3887681622565934E-2"/>
    <n v="8.4776344248975368E-4"/>
  </r>
  <r>
    <x v="45"/>
    <n v="2017"/>
    <n v="26173.541666666668"/>
    <n v="13268.625"/>
    <n v="12904.916666666666"/>
    <n v="1651.7083333333333"/>
    <n v="3471.4166666666665"/>
    <n v="3574.3333333333335"/>
    <n v="3615.2083333333335"/>
    <n v="3121.25"/>
    <n v="3202.4166666666665"/>
    <n v="3672.625"/>
    <n v="2301.375"/>
    <n v="1122.125"/>
    <n v="441.08333333333331"/>
    <n v="0"/>
    <n v="0"/>
    <n v="0"/>
    <n v="0"/>
    <n v="0"/>
    <n v="0"/>
    <n v="0"/>
    <n v="0"/>
    <n v="0"/>
    <n v="22"/>
    <n v="22"/>
    <n v="0"/>
    <n v="0"/>
    <n v="0"/>
    <n v="0"/>
    <n v="0"/>
    <n v="0"/>
    <n v="0"/>
    <n v="0"/>
    <n v="0"/>
    <n v="4.9877196296996038E-2"/>
    <n v="8.4054348777789275E-4"/>
  </r>
  <r>
    <x v="45"/>
    <n v="2011"/>
    <n v="26398.291666666668"/>
    <n v="13429.375"/>
    <n v="12968.916666666666"/>
    <n v="1913.6666666666667"/>
    <n v="3533.875"/>
    <n v="3804.3333333333335"/>
    <n v="3606.9583333333335"/>
    <n v="3189.1666666666665"/>
    <n v="3909.5833333333335"/>
    <n v="3281.2916666666665"/>
    <n v="1765"/>
    <n v="1035.8333333333333"/>
    <n v="386"/>
    <n v="0"/>
    <n v="0"/>
    <n v="0"/>
    <n v="0"/>
    <n v="0"/>
    <n v="0"/>
    <n v="0"/>
    <n v="0"/>
    <n v="0"/>
    <n v="22"/>
    <n v="22"/>
    <n v="0"/>
    <n v="0"/>
    <n v="0"/>
    <n v="0"/>
    <n v="0"/>
    <n v="0"/>
    <n v="0"/>
    <n v="0"/>
    <n v="0"/>
    <n v="5.6994818652849742E-2"/>
    <n v="8.333872614863019E-4"/>
  </r>
  <r>
    <x v="44"/>
    <n v="2017"/>
    <n v="125034.72727272728"/>
    <n v="61832.818181818184"/>
    <n v="63201.909090909088"/>
    <n v="6123.909090909091"/>
    <n v="14180.636363636364"/>
    <n v="16787.090909090908"/>
    <n v="14728.90909090909"/>
    <n v="14699.181818181818"/>
    <n v="19178.909090909092"/>
    <n v="18854.272727272728"/>
    <n v="12112.727272727272"/>
    <n v="5722.090909090909"/>
    <n v="2647"/>
    <n v="0"/>
    <n v="0"/>
    <n v="0"/>
    <n v="0"/>
    <n v="0"/>
    <n v="0"/>
    <n v="0"/>
    <n v="0"/>
    <n v="14"/>
    <n v="84"/>
    <n v="98"/>
    <n v="0"/>
    <n v="0"/>
    <n v="0"/>
    <n v="0"/>
    <n v="0"/>
    <n v="0"/>
    <n v="0"/>
    <n v="0"/>
    <n v="2.4466580874759705E-3"/>
    <n v="3.173403853418965E-2"/>
    <n v="7.8378225104007459E-4"/>
  </r>
  <r>
    <x v="40"/>
    <n v="2014"/>
    <n v="79179.588235294112"/>
    <n v="38707.882352941175"/>
    <n v="40471.705882352944"/>
    <n v="3935"/>
    <n v="8928.4117647058829"/>
    <n v="9767.5882352941171"/>
    <n v="8873.8823529411766"/>
    <n v="9661.3529411764703"/>
    <n v="12487.764705882353"/>
    <n v="11984.64705882353"/>
    <n v="7539.5294117647063"/>
    <n v="4241.5294117647063"/>
    <n v="1784"/>
    <n v="0"/>
    <n v="0"/>
    <n v="0"/>
    <n v="0"/>
    <n v="0"/>
    <n v="0"/>
    <n v="0"/>
    <n v="0"/>
    <n v="0"/>
    <n v="61"/>
    <n v="61"/>
    <n v="0"/>
    <n v="0"/>
    <n v="0"/>
    <n v="0"/>
    <n v="0"/>
    <n v="0"/>
    <n v="0"/>
    <n v="0"/>
    <n v="0"/>
    <n v="3.4192825112107625E-2"/>
    <n v="7.7040057115135892E-4"/>
  </r>
  <r>
    <x v="44"/>
    <n v="2012"/>
    <n v="131747.4"/>
    <n v="65004.800000000003"/>
    <n v="66742.600000000006"/>
    <n v="6938.9"/>
    <n v="16168.3"/>
    <n v="17879.599999999999"/>
    <n v="14569.4"/>
    <n v="17933.400000000001"/>
    <n v="22323.3"/>
    <n v="17923.900000000001"/>
    <n v="9905.4"/>
    <n v="5777.7"/>
    <n v="2435.1"/>
    <n v="0"/>
    <n v="0"/>
    <n v="0"/>
    <n v="0"/>
    <n v="0"/>
    <n v="0"/>
    <n v="0"/>
    <n v="0"/>
    <n v="0"/>
    <n v="98"/>
    <n v="98"/>
    <n v="0"/>
    <n v="0"/>
    <n v="0"/>
    <n v="0"/>
    <n v="0"/>
    <n v="0"/>
    <n v="0"/>
    <n v="0"/>
    <n v="0"/>
    <n v="4.0244753808878486E-2"/>
    <n v="7.4384769642512867E-4"/>
  </r>
  <r>
    <x v="42"/>
    <n v="2011"/>
    <n v="269310.8"/>
    <n v="134913.79999999999"/>
    <n v="134397"/>
    <n v="17454.8"/>
    <n v="32673"/>
    <n v="36366.800000000003"/>
    <n v="36654.6"/>
    <n v="35536.199999999997"/>
    <n v="38541.199999999997"/>
    <n v="34126"/>
    <n v="19599.2"/>
    <n v="13011.6"/>
    <n v="5756"/>
    <n v="0"/>
    <n v="0"/>
    <n v="0"/>
    <n v="0"/>
    <n v="0"/>
    <n v="0"/>
    <n v="0"/>
    <n v="0"/>
    <n v="11"/>
    <n v="182"/>
    <n v="193"/>
    <n v="0"/>
    <n v="0"/>
    <n v="0"/>
    <n v="0"/>
    <n v="0"/>
    <n v="0"/>
    <n v="0"/>
    <n v="0"/>
    <n v="8.4539948968612622E-4"/>
    <n v="3.1619179986101462E-2"/>
    <n v="7.1664411527499084E-4"/>
  </r>
  <r>
    <x v="46"/>
    <n v="2015"/>
    <n v="189404.33333333334"/>
    <n v="91717.333333333328"/>
    <n v="97687"/>
    <n v="10025.333333333334"/>
    <n v="21828.833333333332"/>
    <n v="27912.333333333332"/>
    <n v="24163.333333333332"/>
    <n v="23050"/>
    <n v="27708"/>
    <n v="25257.5"/>
    <n v="15623"/>
    <n v="8818.1666666666661"/>
    <n v="5088.666666666667"/>
    <n v="0"/>
    <n v="0"/>
    <n v="0"/>
    <n v="0"/>
    <n v="0"/>
    <n v="0"/>
    <n v="0"/>
    <n v="0"/>
    <n v="0"/>
    <n v="135"/>
    <n v="135"/>
    <n v="0"/>
    <n v="0"/>
    <n v="0"/>
    <n v="0"/>
    <n v="0"/>
    <n v="0"/>
    <n v="0"/>
    <n v="0"/>
    <n v="0"/>
    <n v="2.6529542774793656E-2"/>
    <n v="7.1276088368270351E-4"/>
  </r>
  <r>
    <x v="33"/>
    <n v="2016"/>
    <n v="17464"/>
    <n v="8755.9322033898297"/>
    <n v="8708.0677966101703"/>
    <n v="1054.9152542372881"/>
    <n v="2180.7627118644068"/>
    <n v="2325.8135593220341"/>
    <n v="2216.1864406779659"/>
    <n v="1998.6440677966102"/>
    <n v="2253.9830508474574"/>
    <n v="2534.6949152542375"/>
    <n v="1681.7627118644068"/>
    <n v="858.50847457627117"/>
    <n v="363.88135593220341"/>
    <n v="0"/>
    <n v="0"/>
    <n v="0"/>
    <n v="0"/>
    <n v="0"/>
    <n v="0"/>
    <n v="0"/>
    <n v="0"/>
    <n v="0"/>
    <n v="11"/>
    <n v="11"/>
    <n v="0"/>
    <n v="0"/>
    <n v="0"/>
    <n v="0"/>
    <n v="0"/>
    <n v="0"/>
    <n v="0"/>
    <n v="0"/>
    <n v="0"/>
    <n v="3.0229633424938281E-2"/>
    <n v="6.2986715529088409E-4"/>
  </r>
  <r>
    <x v="44"/>
    <n v="2013"/>
    <n v="131917.1"/>
    <n v="65110.6"/>
    <n v="66806.5"/>
    <n v="6805.3"/>
    <n v="15909.8"/>
    <n v="17893.099999999999"/>
    <n v="14708.9"/>
    <n v="17231.7"/>
    <n v="22197.5"/>
    <n v="18466"/>
    <n v="10401.799999999999"/>
    <n v="5792.1"/>
    <n v="2494.9"/>
    <n v="0"/>
    <n v="0"/>
    <n v="0"/>
    <n v="0"/>
    <n v="0"/>
    <n v="0"/>
    <n v="0"/>
    <n v="0"/>
    <n v="11"/>
    <n v="69"/>
    <n v="80"/>
    <n v="0"/>
    <n v="0"/>
    <n v="0"/>
    <n v="0"/>
    <n v="0"/>
    <n v="0"/>
    <n v="0"/>
    <n v="0"/>
    <n v="1.8991384817251082E-3"/>
    <n v="2.7656419094953706E-2"/>
    <n v="6.0644146968057968E-4"/>
  </r>
  <r>
    <x v="40"/>
    <n v="2012"/>
    <n v="87443.46666666666"/>
    <n v="42773.866666666669"/>
    <n v="44669.599999999999"/>
    <n v="4533.7333333333336"/>
    <n v="10117.799999999999"/>
    <n v="11108"/>
    <n v="9577.1333333333332"/>
    <n v="11284.333333333334"/>
    <n v="14264.8"/>
    <n v="12612.933333333332"/>
    <n v="7485.4"/>
    <n v="4613.7333333333336"/>
    <n v="1885.5333333333333"/>
    <n v="0"/>
    <n v="0"/>
    <n v="0"/>
    <n v="0"/>
    <n v="0"/>
    <n v="0"/>
    <n v="0"/>
    <n v="0"/>
    <n v="13"/>
    <n v="38"/>
    <n v="51"/>
    <n v="0"/>
    <n v="0"/>
    <n v="0"/>
    <n v="0"/>
    <n v="0"/>
    <n v="0"/>
    <n v="0"/>
    <n v="0"/>
    <n v="2.8176747680836922E-3"/>
    <n v="2.0153449068344941E-2"/>
    <n v="5.8323396754626994E-4"/>
  </r>
  <r>
    <x v="42"/>
    <n v="2010"/>
    <n v="266718.2"/>
    <n v="133640.4"/>
    <n v="133077.79999999999"/>
    <n v="17250.8"/>
    <n v="32436"/>
    <n v="36189"/>
    <n v="35958.199999999997"/>
    <n v="35828.800000000003"/>
    <n v="38857.599999999999"/>
    <n v="33034.6"/>
    <n v="18797.8"/>
    <n v="12977.8"/>
    <n v="5408.4"/>
    <n v="0"/>
    <n v="0"/>
    <n v="0"/>
    <n v="0"/>
    <n v="0"/>
    <n v="0"/>
    <n v="0"/>
    <n v="0"/>
    <n v="22"/>
    <n v="119"/>
    <n v="141"/>
    <n v="0"/>
    <n v="0"/>
    <n v="0"/>
    <n v="0"/>
    <n v="0"/>
    <n v="0"/>
    <n v="0"/>
    <n v="0"/>
    <n v="1.6952025767079167E-3"/>
    <n v="2.2002810443014571E-2"/>
    <n v="5.2864783880515092E-4"/>
  </r>
  <r>
    <x v="44"/>
    <n v="2010"/>
    <n v="131393.9"/>
    <n v="64850.400000000001"/>
    <n v="66543.5"/>
    <n v="7230.6"/>
    <n v="16623.900000000001"/>
    <n v="17969.099999999999"/>
    <n v="14424"/>
    <n v="19215.599999999999"/>
    <n v="22168.7"/>
    <n v="16682.8"/>
    <n v="9049.2999999999993"/>
    <n v="5679.2"/>
    <n v="2305.6999999999998"/>
    <n v="0"/>
    <n v="0"/>
    <n v="0"/>
    <n v="0"/>
    <n v="0"/>
    <n v="0"/>
    <n v="0"/>
    <n v="0"/>
    <n v="0"/>
    <n v="63"/>
    <n v="63"/>
    <n v="0"/>
    <n v="0"/>
    <n v="0"/>
    <n v="0"/>
    <n v="0"/>
    <n v="0"/>
    <n v="0"/>
    <n v="0"/>
    <n v="0"/>
    <n v="2.7323589365485536E-2"/>
    <n v="4.7947431349552758E-4"/>
  </r>
  <r>
    <x v="46"/>
    <n v="2011"/>
    <n v="210791.8"/>
    <n v="101759.8"/>
    <n v="109032"/>
    <n v="11601"/>
    <n v="25257"/>
    <n v="32291.599999999999"/>
    <n v="25477"/>
    <n v="28428.799999999999"/>
    <n v="32134.400000000001"/>
    <n v="25523.4"/>
    <n v="14447.2"/>
    <n v="10737.4"/>
    <n v="5017.8"/>
    <n v="0"/>
    <n v="0"/>
    <n v="0"/>
    <n v="0"/>
    <n v="0"/>
    <n v="0"/>
    <n v="0"/>
    <n v="0"/>
    <n v="0"/>
    <n v="101"/>
    <n v="101"/>
    <n v="0"/>
    <n v="0"/>
    <n v="0"/>
    <n v="0"/>
    <n v="0"/>
    <n v="0"/>
    <n v="0"/>
    <n v="0"/>
    <n v="0"/>
    <n v="2.0128343098569094E-2"/>
    <n v="4.7914577322267756E-4"/>
  </r>
  <r>
    <x v="46"/>
    <n v="2010"/>
    <n v="211277.8"/>
    <n v="101971.8"/>
    <n v="109306"/>
    <n v="11857.2"/>
    <n v="25507.8"/>
    <n v="32140.400000000001"/>
    <n v="25558.799999999999"/>
    <n v="29384.2"/>
    <n v="32166.2"/>
    <n v="24553.4"/>
    <n v="14128.4"/>
    <n v="10934.6"/>
    <n v="4912.6000000000004"/>
    <n v="0"/>
    <n v="0"/>
    <n v="0"/>
    <n v="0"/>
    <n v="0"/>
    <n v="0"/>
    <n v="0"/>
    <n v="0"/>
    <n v="10"/>
    <n v="85"/>
    <n v="95"/>
    <n v="0"/>
    <n v="0"/>
    <n v="0"/>
    <n v="0"/>
    <n v="0"/>
    <n v="0"/>
    <n v="0"/>
    <n v="0"/>
    <n v="9.1452819490424884E-4"/>
    <n v="1.7302446769531406E-2"/>
    <n v="4.4964496979805736E-4"/>
  </r>
  <r>
    <x v="47"/>
    <n v="2015"/>
    <n v="46632"/>
    <n v="23006"/>
    <n v="23626"/>
    <n v="2327.0625"/>
    <n v="5358.1875"/>
    <n v="6592.6875"/>
    <n v="5353.75"/>
    <n v="5571.625"/>
    <n v="6995.4375"/>
    <n v="6912.6875"/>
    <n v="4347.875"/>
    <n v="2217.5625"/>
    <n v="960.875"/>
    <n v="0"/>
    <n v="0"/>
    <n v="0"/>
    <n v="0"/>
    <n v="0"/>
    <n v="0"/>
    <n v="0"/>
    <n v="0"/>
    <n v="0"/>
    <n v="20"/>
    <n v="20"/>
    <n v="0"/>
    <n v="0"/>
    <n v="0"/>
    <n v="0"/>
    <n v="0"/>
    <n v="0"/>
    <n v="0"/>
    <n v="0"/>
    <n v="0"/>
    <n v="2.0814361909717704E-2"/>
    <n v="4.2889003259564246E-4"/>
  </r>
  <r>
    <x v="45"/>
    <n v="2013"/>
    <n v="28319.55"/>
    <n v="14376.1"/>
    <n v="13943.45"/>
    <n v="1935.9"/>
    <n v="3788.9"/>
    <n v="3950.45"/>
    <n v="3840.85"/>
    <n v="3386.05"/>
    <n v="3983.25"/>
    <n v="3813.35"/>
    <n v="2092.75"/>
    <n v="1123"/>
    <n v="438.35"/>
    <n v="0"/>
    <n v="0"/>
    <n v="0"/>
    <n v="0"/>
    <n v="0"/>
    <n v="0"/>
    <n v="0"/>
    <n v="0"/>
    <n v="0"/>
    <n v="12"/>
    <n v="12"/>
    <n v="0"/>
    <n v="0"/>
    <n v="0"/>
    <n v="0"/>
    <n v="0"/>
    <n v="0"/>
    <n v="0"/>
    <n v="0"/>
    <n v="0"/>
    <n v="2.7375384966351089E-2"/>
    <n v="4.2373554664533865E-4"/>
  </r>
  <r>
    <x v="45"/>
    <n v="2009"/>
    <n v="23610.272727272728"/>
    <n v="12011.818181818182"/>
    <n v="11598.454545454546"/>
    <n v="1624.2272727272727"/>
    <n v="3047.7272727272725"/>
    <n v="3656.0454545454545"/>
    <n v="3049.181818181818"/>
    <n v="2915.9545454545455"/>
    <n v="3693.7727272727275"/>
    <n v="2796.7272727272725"/>
    <n v="1515.5"/>
    <n v="968.09090909090912"/>
    <n v="358.68181818181819"/>
    <n v="0"/>
    <n v="0"/>
    <n v="0"/>
    <n v="0"/>
    <n v="0"/>
    <n v="0"/>
    <n v="0"/>
    <n v="0"/>
    <n v="0"/>
    <n v="10"/>
    <n v="10"/>
    <n v="0"/>
    <n v="0"/>
    <n v="0"/>
    <n v="0"/>
    <n v="0"/>
    <n v="0"/>
    <n v="0"/>
    <n v="0"/>
    <n v="0"/>
    <n v="2.7879863135217335E-2"/>
    <n v="4.235444509901314E-4"/>
  </r>
  <r>
    <x v="45"/>
    <n v="2010"/>
    <n v="24024.2"/>
    <n v="12186.44"/>
    <n v="11837.76"/>
    <n v="1620.36"/>
    <n v="3109.64"/>
    <n v="3555"/>
    <n v="3087.28"/>
    <n v="2931.48"/>
    <n v="3722.32"/>
    <n v="2992.72"/>
    <n v="1646.24"/>
    <n v="986.04"/>
    <n v="377.92"/>
    <n v="0"/>
    <n v="0"/>
    <n v="0"/>
    <n v="0"/>
    <n v="0"/>
    <n v="0"/>
    <n v="0"/>
    <n v="0"/>
    <n v="0"/>
    <n v="10"/>
    <n v="10"/>
    <n v="0"/>
    <n v="0"/>
    <n v="0"/>
    <n v="0"/>
    <n v="0"/>
    <n v="0"/>
    <n v="0"/>
    <n v="0"/>
    <n v="0"/>
    <n v="2.6460626587637596E-2"/>
    <n v="4.16246950991084E-4"/>
  </r>
  <r>
    <x v="44"/>
    <n v="2014"/>
    <n v="141975.33333333334"/>
    <n v="70067"/>
    <n v="71908.333333333328"/>
    <n v="7180.5555555555557"/>
    <n v="16816"/>
    <n v="19403.666666666668"/>
    <n v="16074"/>
    <n v="18033.111111111109"/>
    <n v="23501.222222222223"/>
    <n v="20311"/>
    <n v="11726.333333333334"/>
    <n v="6260.2222222222226"/>
    <n v="2708.1111111111113"/>
    <n v="0"/>
    <n v="0"/>
    <n v="0"/>
    <n v="0"/>
    <n v="0"/>
    <n v="0"/>
    <n v="0"/>
    <n v="0"/>
    <n v="0"/>
    <n v="59"/>
    <n v="59"/>
    <n v="0"/>
    <n v="0"/>
    <n v="0"/>
    <n v="0"/>
    <n v="0"/>
    <n v="0"/>
    <n v="0"/>
    <n v="0"/>
    <n v="0"/>
    <n v="2.1786402986911747E-2"/>
    <n v="4.1556514511910516E-4"/>
  </r>
  <r>
    <x v="42"/>
    <n v="2009"/>
    <n v="256048.2"/>
    <n v="129524.8"/>
    <n v="126523.4"/>
    <n v="17336.599999999999"/>
    <n v="30810.2"/>
    <n v="34947.4"/>
    <n v="36703"/>
    <n v="35141"/>
    <n v="36012.199999999997"/>
    <n v="29404"/>
    <n v="17382"/>
    <n v="13570.2"/>
    <n v="5179"/>
    <n v="0"/>
    <n v="0"/>
    <n v="0"/>
    <n v="0"/>
    <n v="0"/>
    <n v="0"/>
    <n v="0"/>
    <n v="0"/>
    <n v="0"/>
    <n v="105"/>
    <n v="105"/>
    <n v="0"/>
    <n v="0"/>
    <n v="0"/>
    <n v="0"/>
    <n v="0"/>
    <n v="0"/>
    <n v="0"/>
    <n v="0"/>
    <n v="0"/>
    <n v="2.0274184205445068E-2"/>
    <n v="4.1007903980578653E-4"/>
  </r>
  <r>
    <x v="46"/>
    <n v="2017"/>
    <n v="211227.6"/>
    <n v="102516.2"/>
    <n v="108711.4"/>
    <n v="10914.2"/>
    <n v="23558.799999999999"/>
    <n v="30902.400000000001"/>
    <n v="28109.4"/>
    <n v="24902.2"/>
    <n v="29884.799999999999"/>
    <n v="28927"/>
    <n v="18667.8"/>
    <n v="9830.6"/>
    <n v="5530.4"/>
    <n v="0"/>
    <n v="0"/>
    <n v="0"/>
    <n v="0"/>
    <n v="0"/>
    <n v="0"/>
    <n v="0"/>
    <n v="0"/>
    <n v="0"/>
    <n v="79"/>
    <n v="79"/>
    <n v="0"/>
    <n v="0"/>
    <n v="0"/>
    <n v="0"/>
    <n v="0"/>
    <n v="0"/>
    <n v="0"/>
    <n v="0"/>
    <n v="0"/>
    <n v="1.4284681035729786E-2"/>
    <n v="3.7400415476007871E-4"/>
  </r>
  <r>
    <x v="44"/>
    <n v="2009"/>
    <n v="131541.9"/>
    <n v="64888.5"/>
    <n v="66653.399999999994"/>
    <n v="7586.9"/>
    <n v="16564.599999999999"/>
    <n v="18476.2"/>
    <n v="14851.6"/>
    <n v="19751"/>
    <n v="21727"/>
    <n v="15744.6"/>
    <n v="8789.5"/>
    <n v="5753.4"/>
    <n v="2377.1999999999998"/>
    <n v="0"/>
    <n v="0"/>
    <n v="0"/>
    <n v="0"/>
    <n v="0"/>
    <n v="0"/>
    <n v="0"/>
    <n v="0"/>
    <n v="0"/>
    <n v="49"/>
    <n v="49"/>
    <n v="0"/>
    <n v="0"/>
    <n v="0"/>
    <n v="0"/>
    <n v="0"/>
    <n v="0"/>
    <n v="0"/>
    <n v="0"/>
    <n v="0"/>
    <n v="2.0612485276796232E-2"/>
    <n v="3.7250488247470958E-4"/>
  </r>
  <r>
    <x v="44"/>
    <n v="2016"/>
    <n v="132750.29999999999"/>
    <n v="65650.7"/>
    <n v="67099.600000000006"/>
    <n v="6487.5"/>
    <n v="15154"/>
    <n v="17885.7"/>
    <n v="15473"/>
    <n v="15889.5"/>
    <n v="20990.6"/>
    <n v="19789.3"/>
    <n v="12349.9"/>
    <n v="5987.1"/>
    <n v="2716.8"/>
    <n v="0"/>
    <n v="0"/>
    <n v="0"/>
    <n v="0"/>
    <n v="0"/>
    <n v="0"/>
    <n v="0"/>
    <n v="0"/>
    <n v="0"/>
    <n v="45"/>
    <n v="45"/>
    <n v="0"/>
    <n v="0"/>
    <n v="0"/>
    <n v="0"/>
    <n v="0"/>
    <n v="0"/>
    <n v="0"/>
    <n v="0"/>
    <n v="0"/>
    <n v="1.6563604240282685E-2"/>
    <n v="3.3898228478579715E-4"/>
  </r>
  <r>
    <x v="46"/>
    <n v="2013"/>
    <n v="210339"/>
    <n v="101691"/>
    <n v="108648"/>
    <n v="11256.2"/>
    <n v="24643.599999999999"/>
    <n v="32144"/>
    <n v="25968.400000000001"/>
    <n v="26742.2"/>
    <n v="31906.6"/>
    <n v="26821"/>
    <n v="15733.6"/>
    <n v="10008.4"/>
    <n v="5440.8"/>
    <n v="0"/>
    <n v="0"/>
    <n v="0"/>
    <n v="0"/>
    <n v="0"/>
    <n v="0"/>
    <n v="0"/>
    <n v="0"/>
    <n v="10"/>
    <n v="61"/>
    <n v="71"/>
    <n v="0"/>
    <n v="0"/>
    <n v="0"/>
    <n v="0"/>
    <n v="0"/>
    <n v="0"/>
    <n v="0"/>
    <n v="0"/>
    <n v="9.9916070500779349E-4"/>
    <n v="1.1211586531392441E-2"/>
    <n v="3.3755033541093188E-4"/>
  </r>
  <r>
    <x v="46"/>
    <n v="2009"/>
    <n v="211476.2"/>
    <n v="102428.2"/>
    <n v="109048"/>
    <n v="12218.8"/>
    <n v="25844.400000000001"/>
    <n v="30514.400000000001"/>
    <n v="26519.4"/>
    <n v="30723.599999999999"/>
    <n v="32138.799999999999"/>
    <n v="23639.200000000001"/>
    <n v="14057.6"/>
    <n v="11110.4"/>
    <n v="4711.2"/>
    <n v="0"/>
    <n v="0"/>
    <n v="0"/>
    <n v="0"/>
    <n v="0"/>
    <n v="0"/>
    <n v="0"/>
    <n v="0"/>
    <n v="12"/>
    <n v="58"/>
    <n v="70"/>
    <n v="0"/>
    <n v="0"/>
    <n v="0"/>
    <n v="0"/>
    <n v="0"/>
    <n v="0"/>
    <n v="0"/>
    <n v="0"/>
    <n v="1.0800691244239632E-3"/>
    <n v="1.2311088470028868E-2"/>
    <n v="3.3100651515395114E-4"/>
  </r>
  <r>
    <x v="36"/>
    <n v="2009"/>
    <n v="33291.133333333331"/>
    <n v="16705.444444444445"/>
    <n v="16585.68888888889"/>
    <n v="2639.6222222222223"/>
    <n v="4909.7555555555555"/>
    <n v="5065.666666666667"/>
    <n v="4433.4666666666662"/>
    <n v="4263.3999999999996"/>
    <n v="4517.2222222222226"/>
    <n v="3553.6222222222223"/>
    <n v="2092.1111111111113"/>
    <n v="1305.6666666666667"/>
    <n v="527.77777777777783"/>
    <n v="0"/>
    <n v="0"/>
    <n v="0"/>
    <n v="0"/>
    <n v="0"/>
    <n v="0"/>
    <n v="0"/>
    <n v="0"/>
    <n v="0"/>
    <n v="10"/>
    <n v="10"/>
    <n v="0"/>
    <n v="0"/>
    <n v="0"/>
    <n v="0"/>
    <n v="0"/>
    <n v="0"/>
    <n v="0"/>
    <n v="0"/>
    <n v="0"/>
    <n v="1.8947368421052629E-2"/>
    <n v="3.0038028143629836E-4"/>
  </r>
  <r>
    <x v="46"/>
    <n v="2014"/>
    <n v="210650.4"/>
    <n v="101965.2"/>
    <n v="108685.2"/>
    <n v="11067.6"/>
    <n v="24370.400000000001"/>
    <n v="31836.2"/>
    <n v="26428.2"/>
    <n v="26066.799999999999"/>
    <n v="31388.6"/>
    <n v="27436.2"/>
    <n v="16347.6"/>
    <n v="9871.7999999999993"/>
    <n v="5561.6"/>
    <n v="0"/>
    <n v="0"/>
    <n v="0"/>
    <n v="0"/>
    <n v="0"/>
    <n v="0"/>
    <n v="0"/>
    <n v="0"/>
    <n v="0"/>
    <n v="56"/>
    <n v="56"/>
    <n v="0"/>
    <n v="0"/>
    <n v="0"/>
    <n v="0"/>
    <n v="0"/>
    <n v="0"/>
    <n v="0"/>
    <n v="0"/>
    <n v="0"/>
    <n v="1.0069044879171461E-2"/>
    <n v="2.6584331195193551E-4"/>
  </r>
  <r>
    <x v="48"/>
    <n v="2015"/>
    <n v="308818"/>
    <n v="149471"/>
    <n v="159347"/>
    <n v="18535.666666666668"/>
    <n v="37891.666666666664"/>
    <n v="41920.666666666664"/>
    <n v="40012.666666666664"/>
    <n v="37110.666666666664"/>
    <n v="43694.666666666664"/>
    <n v="40419"/>
    <n v="28652"/>
    <n v="14603.333333333334"/>
    <n v="5930"/>
    <n v="0"/>
    <n v="0"/>
    <n v="0"/>
    <n v="0"/>
    <n v="0"/>
    <n v="0"/>
    <n v="0"/>
    <n v="10"/>
    <n v="0"/>
    <n v="42"/>
    <n v="52"/>
    <n v="0"/>
    <n v="0"/>
    <n v="0"/>
    <n v="0"/>
    <n v="0"/>
    <n v="0"/>
    <n v="0"/>
    <n v="3.4901577551305318E-4"/>
    <n v="0"/>
    <n v="7.0826306913996627E-3"/>
    <n v="1.6838396725579467E-4"/>
  </r>
  <r>
    <x v="46"/>
    <n v="2012"/>
    <n v="210494.2"/>
    <n v="101704.2"/>
    <n v="108790"/>
    <n v="11324.8"/>
    <n v="24954"/>
    <n v="32282.6"/>
    <n v="25626.799999999999"/>
    <n v="27423.4"/>
    <n v="32026.6"/>
    <n v="26149.599999999999"/>
    <n v="15013.8"/>
    <n v="10291.799999999999"/>
    <n v="5223.8"/>
    <n v="0"/>
    <n v="0"/>
    <n v="0"/>
    <n v="0"/>
    <n v="0"/>
    <n v="0"/>
    <n v="0"/>
    <n v="0"/>
    <n v="0"/>
    <n v="31"/>
    <n v="31"/>
    <n v="0"/>
    <n v="0"/>
    <n v="0"/>
    <n v="0"/>
    <n v="0"/>
    <n v="0"/>
    <n v="0"/>
    <n v="0"/>
    <n v="0"/>
    <n v="5.9343772732493583E-3"/>
    <n v="1.4727246641475157E-4"/>
  </r>
  <r>
    <x v="48"/>
    <n v="2014"/>
    <n v="305686.66666666669"/>
    <n v="147974.33333333334"/>
    <n v="157712.33333333334"/>
    <n v="18655"/>
    <n v="38057.333333333336"/>
    <n v="42014.666666666664"/>
    <n v="39022.666666666664"/>
    <n v="37426.333333333336"/>
    <n v="44005"/>
    <n v="39506.666666666664"/>
    <n v="27082.666666666668"/>
    <n v="14082"/>
    <n v="5866.666666666667"/>
    <n v="0"/>
    <n v="0"/>
    <n v="0"/>
    <n v="0"/>
    <n v="0"/>
    <n v="0"/>
    <n v="0"/>
    <n v="0"/>
    <n v="11"/>
    <n v="20"/>
    <n v="31"/>
    <n v="0"/>
    <n v="0"/>
    <n v="0"/>
    <n v="0"/>
    <n v="0"/>
    <n v="0"/>
    <n v="0"/>
    <n v="0"/>
    <n v="7.8113904274960944E-4"/>
    <n v="3.4090909090909089E-3"/>
    <n v="1.014110309031034E-4"/>
  </r>
  <r>
    <x v="46"/>
    <n v="2016"/>
    <n v="210898.2"/>
    <n v="102259.4"/>
    <n v="108638.8"/>
    <n v="11011.8"/>
    <n v="23732.6"/>
    <n v="31257.8"/>
    <n v="27615.599999999999"/>
    <n v="25173.8"/>
    <n v="30522.400000000001"/>
    <n v="28449.599999999999"/>
    <n v="17778.400000000001"/>
    <n v="9552"/>
    <n v="5788.2"/>
    <n v="0"/>
    <n v="0"/>
    <n v="0"/>
    <n v="0"/>
    <n v="0"/>
    <n v="0"/>
    <n v="0"/>
    <n v="0"/>
    <n v="0"/>
    <n v="21"/>
    <n v="21"/>
    <n v="0"/>
    <n v="0"/>
    <n v="0"/>
    <n v="0"/>
    <n v="0"/>
    <n v="0"/>
    <n v="0"/>
    <n v="0"/>
    <n v="0"/>
    <n v="3.628070902871359E-3"/>
    <n v="9.9574107318127887E-5"/>
  </r>
  <r>
    <x v="48"/>
    <n v="2012"/>
    <n v="300043.66666666669"/>
    <n v="145446"/>
    <n v="154597.66666666666"/>
    <n v="18719.666666666668"/>
    <n v="37829.333333333336"/>
    <n v="42348.333333333336"/>
    <n v="37328"/>
    <n v="38623"/>
    <n v="44112.333333333336"/>
    <n v="37316"/>
    <n v="24451.333333333332"/>
    <n v="13741"/>
    <n v="5388"/>
    <n v="0"/>
    <n v="0"/>
    <n v="0"/>
    <n v="0"/>
    <n v="0"/>
    <n v="0"/>
    <n v="0"/>
    <n v="0"/>
    <n v="0"/>
    <n v="21"/>
    <n v="21"/>
    <n v="0"/>
    <n v="0"/>
    <n v="0"/>
    <n v="0"/>
    <n v="0"/>
    <n v="0"/>
    <n v="0"/>
    <n v="0"/>
    <n v="0"/>
    <n v="3.8975501113585748E-3"/>
    <n v="6.9989812593944657E-5"/>
  </r>
  <r>
    <x v="48"/>
    <n v="2010"/>
    <n v="293759.33333333331"/>
    <n v="142406"/>
    <n v="151353.33333333334"/>
    <n v="18619"/>
    <n v="37515.333333333336"/>
    <n v="41740.666666666664"/>
    <n v="36639.333333333336"/>
    <n v="40138.333333333336"/>
    <n v="43401.333333333336"/>
    <n v="34922.666666666664"/>
    <n v="22570.666666666668"/>
    <n v="13150.666666666666"/>
    <n v="5207.666666666667"/>
    <n v="0"/>
    <n v="0"/>
    <n v="0"/>
    <n v="0"/>
    <n v="0"/>
    <n v="0"/>
    <n v="0"/>
    <n v="0"/>
    <n v="0"/>
    <n v="10"/>
    <n v="10"/>
    <n v="0"/>
    <n v="0"/>
    <n v="0"/>
    <n v="0"/>
    <n v="0"/>
    <n v="0"/>
    <n v="0"/>
    <n v="0"/>
    <n v="0"/>
    <n v="1.920245791461307E-3"/>
    <n v="3.4041471590122532E-5"/>
  </r>
  <r>
    <x v="48"/>
    <n v="2013"/>
    <n v="302815.33333333331"/>
    <n v="146661.66666666666"/>
    <n v="156153.66666666666"/>
    <n v="18716"/>
    <n v="37938.666666666664"/>
    <n v="42422"/>
    <n v="38131.666666666664"/>
    <n v="37927.333333333336"/>
    <n v="44204.333333333336"/>
    <n v="38337.333333333336"/>
    <n v="25871.333333333332"/>
    <n v="13691"/>
    <n v="5573.333333333333"/>
    <n v="0"/>
    <n v="0"/>
    <n v="0"/>
    <n v="0"/>
    <n v="0"/>
    <n v="0"/>
    <n v="0"/>
    <n v="0"/>
    <n v="0"/>
    <n v="10"/>
    <n v="10"/>
    <n v="0"/>
    <n v="0"/>
    <n v="0"/>
    <n v="0"/>
    <n v="0"/>
    <n v="0"/>
    <n v="0"/>
    <n v="0"/>
    <n v="0"/>
    <n v="1.7942583732057417E-3"/>
    <n v="3.3023426818985393E-5"/>
  </r>
  <r>
    <x v="48"/>
    <n v="2017"/>
    <n v="314577.33333333331"/>
    <n v="152292"/>
    <n v="162285.33333333334"/>
    <n v="18427.333333333332"/>
    <n v="38008"/>
    <n v="40962"/>
    <n v="41747"/>
    <n v="36771"/>
    <n v="42797.333333333336"/>
    <n v="42343"/>
    <n v="31868.333333333332"/>
    <n v="15547"/>
    <n v="6106.333333333333"/>
    <n v="0"/>
    <n v="0"/>
    <n v="0"/>
    <n v="0"/>
    <n v="0"/>
    <n v="0"/>
    <n v="0"/>
    <n v="0"/>
    <n v="10"/>
    <n v="0"/>
    <n v="10"/>
    <n v="0"/>
    <n v="0"/>
    <n v="0"/>
    <n v="0"/>
    <n v="0"/>
    <n v="0"/>
    <n v="0"/>
    <n v="0"/>
    <n v="6.4321090885701424E-4"/>
    <n v="0"/>
    <n v="3.1788685770960405E-5"/>
  </r>
  <r>
    <x v="49"/>
    <n v="2009"/>
    <n v="22957.125"/>
    <n v="11891.4375"/>
    <n v="11065.6875"/>
    <n v="1735.1875"/>
    <n v="3303.65625"/>
    <n v="3791.53125"/>
    <n v="3210.5625"/>
    <n v="3218.53125"/>
    <n v="3584.03125"/>
    <n v="2420.46875"/>
    <n v="1046.96875"/>
    <n v="503.96875"/>
    <n v="164.125"/>
    <n v="0"/>
    <n v="0"/>
    <n v="0"/>
    <n v="0"/>
    <n v="0"/>
    <n v="0"/>
    <n v="0"/>
    <n v="0"/>
    <n v="0"/>
    <n v="0"/>
    <n v="0"/>
    <n v="0"/>
    <n v="0"/>
    <n v="0"/>
    <n v="0"/>
    <n v="0"/>
    <n v="0"/>
    <n v="0"/>
    <n v="0"/>
    <n v="0"/>
    <n v="0"/>
    <n v="0"/>
  </r>
  <r>
    <x v="49"/>
    <n v="2010"/>
    <n v="21953.3125"/>
    <n v="11360.96875"/>
    <n v="10592.34375"/>
    <n v="1629.84375"/>
    <n v="3198.90625"/>
    <n v="3451.375"/>
    <n v="2959.125"/>
    <n v="3037.4375"/>
    <n v="3488.9375"/>
    <n v="2502"/>
    <n v="1057.40625"/>
    <n v="483.5"/>
    <n v="156.96875"/>
    <n v="0"/>
    <n v="0"/>
    <n v="0"/>
    <n v="0"/>
    <n v="0"/>
    <n v="0"/>
    <n v="0"/>
    <n v="0"/>
    <n v="0"/>
    <n v="0"/>
    <n v="0"/>
    <n v="0"/>
    <n v="0"/>
    <n v="0"/>
    <n v="0"/>
    <n v="0"/>
    <n v="0"/>
    <n v="0"/>
    <n v="0"/>
    <n v="0"/>
    <n v="0"/>
    <n v="0"/>
  </r>
  <r>
    <x v="49"/>
    <n v="2011"/>
    <n v="24194"/>
    <n v="12483"/>
    <n v="11711"/>
    <n v="1791.25"/>
    <n v="3471.3214285714284"/>
    <n v="3694.5"/>
    <n v="3389.8214285714284"/>
    <n v="3266.1428571428573"/>
    <n v="3814.8214285714284"/>
    <n v="2875.25"/>
    <n v="1195.2857142857142"/>
    <n v="551"/>
    <n v="159.96428571428572"/>
    <n v="0"/>
    <n v="0"/>
    <n v="0"/>
    <n v="0"/>
    <n v="0"/>
    <n v="0"/>
    <n v="0"/>
    <n v="0"/>
    <n v="0"/>
    <n v="0"/>
    <n v="0"/>
    <n v="0"/>
    <n v="0"/>
    <n v="0"/>
    <n v="0"/>
    <n v="0"/>
    <n v="0"/>
    <n v="0"/>
    <n v="0"/>
    <n v="0"/>
    <n v="0"/>
    <n v="0"/>
  </r>
  <r>
    <x v="49"/>
    <n v="2012"/>
    <n v="25029.814814814814"/>
    <n v="13008.814814814816"/>
    <n v="12021"/>
    <n v="1868.148148148148"/>
    <n v="3552.1481481481483"/>
    <n v="3824.4814814814813"/>
    <n v="3621.5555555555557"/>
    <n v="3303.6296296296296"/>
    <n v="3846.8518518518517"/>
    <n v="3048.2962962962961"/>
    <n v="1263.5925925925926"/>
    <n v="544.66666666666663"/>
    <n v="166.55555555555554"/>
    <n v="0"/>
    <n v="0"/>
    <n v="0"/>
    <n v="0"/>
    <n v="0"/>
    <n v="0"/>
    <n v="0"/>
    <n v="0"/>
    <n v="0"/>
    <n v="0"/>
    <n v="0"/>
    <n v="0"/>
    <n v="0"/>
    <n v="0"/>
    <n v="0"/>
    <n v="0"/>
    <n v="0"/>
    <n v="0"/>
    <n v="0"/>
    <n v="0"/>
    <n v="0"/>
    <n v="0"/>
  </r>
  <r>
    <x v="49"/>
    <n v="2013"/>
    <n v="28970.84"/>
    <n v="14976.4"/>
    <n v="13994.44"/>
    <n v="2151.08"/>
    <n v="4086.16"/>
    <n v="4391.5200000000004"/>
    <n v="4274.28"/>
    <n v="3698.92"/>
    <n v="4252.24"/>
    <n v="3592.88"/>
    <n v="1614"/>
    <n v="688.04"/>
    <n v="225.88"/>
    <n v="0"/>
    <n v="0"/>
    <n v="0"/>
    <n v="0"/>
    <n v="0"/>
    <n v="0"/>
    <n v="0"/>
    <n v="0"/>
    <n v="0"/>
    <n v="0"/>
    <n v="0"/>
    <n v="0"/>
    <n v="0"/>
    <n v="0"/>
    <n v="0"/>
    <n v="0"/>
    <n v="0"/>
    <n v="0"/>
    <n v="0"/>
    <n v="0"/>
    <n v="0"/>
    <n v="0"/>
  </r>
  <r>
    <x v="49"/>
    <n v="2014"/>
    <n v="21584.533333333333"/>
    <n v="11219.333333333334"/>
    <n v="10365.200000000001"/>
    <n v="1579.8333333333333"/>
    <n v="2990.3666666666668"/>
    <n v="3273.8333333333335"/>
    <n v="3331.1333333333332"/>
    <n v="2749.3333333333335"/>
    <n v="3076.4666666666667"/>
    <n v="2659.6333333333332"/>
    <n v="1239.5"/>
    <n v="518.1"/>
    <n v="185.93333333333334"/>
    <n v="0"/>
    <n v="0"/>
    <n v="0"/>
    <n v="0"/>
    <n v="0"/>
    <n v="0"/>
    <n v="0"/>
    <n v="0"/>
    <n v="0"/>
    <n v="0"/>
    <n v="0"/>
    <n v="0"/>
    <n v="0"/>
    <n v="0"/>
    <n v="0"/>
    <n v="0"/>
    <n v="0"/>
    <n v="0"/>
    <n v="0"/>
    <n v="0"/>
    <n v="0"/>
    <n v="0"/>
  </r>
  <r>
    <x v="49"/>
    <n v="2015"/>
    <n v="24317.758620689656"/>
    <n v="12678.551724137931"/>
    <n v="11639.206896551725"/>
    <n v="1780.1724137931035"/>
    <n v="3339.1724137931033"/>
    <n v="3662.2758620689656"/>
    <n v="3740.0344827586205"/>
    <n v="3013.4482758620688"/>
    <n v="3337.6206896551726"/>
    <n v="3081.5517241379312"/>
    <n v="1524.2068965517242"/>
    <n v="623.93103448275861"/>
    <n v="224.34482758620689"/>
    <n v="0"/>
    <n v="0"/>
    <n v="0"/>
    <n v="0"/>
    <n v="0"/>
    <n v="0"/>
    <n v="0"/>
    <n v="0"/>
    <n v="0"/>
    <n v="0"/>
    <n v="0"/>
    <n v="0"/>
    <n v="0"/>
    <n v="0"/>
    <n v="0"/>
    <n v="0"/>
    <n v="0"/>
    <n v="0"/>
    <n v="0"/>
    <n v="0"/>
    <n v="0"/>
    <n v="0"/>
  </r>
  <r>
    <x v="49"/>
    <n v="2016"/>
    <n v="26024.357142857141"/>
    <n v="13495.785714285714"/>
    <n v="12528.571428571429"/>
    <n v="1864.25"/>
    <n v="3554.3928571428573"/>
    <n v="3783.6785714285716"/>
    <n v="3984"/>
    <n v="3220.7857142857142"/>
    <n v="3492.8928571428573"/>
    <n v="3387.5"/>
    <n v="1771.2142857142858"/>
    <n v="687.75"/>
    <n v="267.10714285714283"/>
    <n v="0"/>
    <n v="0"/>
    <n v="0"/>
    <n v="0"/>
    <n v="0"/>
    <n v="0"/>
    <n v="0"/>
    <n v="0"/>
    <n v="0"/>
    <n v="0"/>
    <n v="0"/>
    <n v="0"/>
    <n v="0"/>
    <n v="0"/>
    <n v="0"/>
    <n v="0"/>
    <n v="0"/>
    <n v="0"/>
    <n v="0"/>
    <n v="0"/>
    <n v="0"/>
    <n v="0"/>
  </r>
  <r>
    <x v="49"/>
    <n v="2017"/>
    <n v="22170.18181818182"/>
    <n v="11528.272727272728"/>
    <n v="10641.90909090909"/>
    <n v="1607.909090909091"/>
    <n v="3026.030303030303"/>
    <n v="3183.6363636363635"/>
    <n v="3466.848484848485"/>
    <n v="2752.181818181818"/>
    <n v="2870.2727272727275"/>
    <n v="2841.030303030303"/>
    <n v="1595.060606060606"/>
    <n v="613.5454545454545"/>
    <n v="213.66666666666666"/>
    <n v="0"/>
    <n v="0"/>
    <n v="0"/>
    <n v="0"/>
    <n v="0"/>
    <n v="0"/>
    <n v="0"/>
    <n v="0"/>
    <n v="0"/>
    <n v="0"/>
    <n v="0"/>
    <n v="0"/>
    <n v="0"/>
    <n v="0"/>
    <n v="0"/>
    <n v="0"/>
    <n v="0"/>
    <n v="0"/>
    <n v="0"/>
    <n v="0"/>
    <n v="0"/>
    <n v="0"/>
  </r>
  <r>
    <x v="48"/>
    <n v="2009"/>
    <n v="287944"/>
    <n v="139847"/>
    <n v="148097"/>
    <n v="19424"/>
    <n v="37056.333333333336"/>
    <n v="39322"/>
    <n v="37443"/>
    <n v="40436"/>
    <n v="41692.666666666664"/>
    <n v="33047.333333333336"/>
    <n v="21032"/>
    <n v="13521.666666666666"/>
    <n v="5164"/>
    <n v="0"/>
    <n v="0"/>
    <n v="0"/>
    <n v="0"/>
    <n v="0"/>
    <n v="0"/>
    <n v="0"/>
    <n v="0"/>
    <n v="0"/>
    <n v="0"/>
    <n v="0"/>
    <n v="0"/>
    <n v="0"/>
    <n v="0"/>
    <n v="0"/>
    <n v="0"/>
    <n v="0"/>
    <n v="0"/>
    <n v="0"/>
    <n v="0"/>
    <n v="0"/>
    <n v="0"/>
  </r>
  <r>
    <x v="48"/>
    <n v="2011"/>
    <n v="296952"/>
    <n v="144075"/>
    <n v="152877"/>
    <n v="18590.333333333332"/>
    <n v="37442.333333333336"/>
    <n v="42058.333333333336"/>
    <n v="36904"/>
    <n v="39306.666666666664"/>
    <n v="43918.666666666664"/>
    <n v="36263"/>
    <n v="23454"/>
    <n v="13358"/>
    <n v="5384.333333333333"/>
    <n v="0"/>
    <n v="0"/>
    <n v="0"/>
    <n v="0"/>
    <n v="0"/>
    <n v="0"/>
    <n v="0"/>
    <n v="0"/>
    <n v="0"/>
    <n v="0"/>
    <n v="0"/>
    <n v="0"/>
    <n v="0"/>
    <n v="0"/>
    <n v="0"/>
    <n v="0"/>
    <n v="0"/>
    <n v="0"/>
    <n v="0"/>
    <n v="0"/>
    <n v="0"/>
    <n v="0"/>
  </r>
  <r>
    <x v="48"/>
    <n v="2016"/>
    <n v="311565"/>
    <n v="150805.33333333334"/>
    <n v="160759.66666666666"/>
    <n v="18571"/>
    <n v="38163.666666666664"/>
    <n v="41444.666666666664"/>
    <n v="40754.666666666664"/>
    <n v="36799"/>
    <n v="43251.666666666664"/>
    <n v="41536"/>
    <n v="30285.666666666668"/>
    <n v="14948.666666666666"/>
    <n v="5987"/>
    <n v="0"/>
    <n v="0"/>
    <n v="0"/>
    <n v="0"/>
    <n v="0"/>
    <n v="0"/>
    <n v="0"/>
    <n v="0"/>
    <n v="0"/>
    <n v="0"/>
    <n v="0"/>
    <n v="0"/>
    <n v="0"/>
    <n v="0"/>
    <n v="0"/>
    <n v="0"/>
    <n v="0"/>
    <n v="0"/>
    <n v="0"/>
    <n v="0"/>
    <n v="0"/>
    <n v="0"/>
  </r>
  <r>
    <x v="50"/>
    <n v="2009"/>
    <n v="588433"/>
    <n v="277522"/>
    <n v="310911"/>
    <n v="35895"/>
    <n v="59433"/>
    <n v="89443"/>
    <n v="105919"/>
    <n v="86500"/>
    <n v="78263"/>
    <n v="64140"/>
    <n v="36484"/>
    <n v="23538"/>
    <n v="10004"/>
    <n v="0"/>
    <n v="0"/>
    <n v="0"/>
    <n v="0"/>
    <n v="0"/>
    <n v="0"/>
    <n v="0"/>
    <n v="0"/>
    <n v="0"/>
    <n v="0"/>
    <n v="0"/>
    <n v="0"/>
    <n v="0"/>
    <n v="0"/>
    <n v="0"/>
    <n v="0"/>
    <n v="0"/>
    <n v="0"/>
    <n v="0"/>
    <n v="0"/>
    <n v="0"/>
    <n v="0"/>
  </r>
  <r>
    <x v="50"/>
    <n v="2010"/>
    <n v="584400"/>
    <n v="276101"/>
    <n v="308299"/>
    <n v="32142"/>
    <n v="53181"/>
    <n v="99933"/>
    <n v="113959"/>
    <n v="81817"/>
    <n v="75389"/>
    <n v="61948"/>
    <n v="35649"/>
    <n v="22208"/>
    <n v="9351"/>
    <n v="0"/>
    <n v="0"/>
    <n v="0"/>
    <n v="0"/>
    <n v="0"/>
    <n v="0"/>
    <n v="0"/>
    <n v="0"/>
    <n v="0"/>
    <n v="0"/>
    <n v="0"/>
    <n v="0"/>
    <n v="0"/>
    <n v="0"/>
    <n v="0"/>
    <n v="0"/>
    <n v="0"/>
    <n v="0"/>
    <n v="0"/>
    <n v="0"/>
    <n v="0"/>
    <n v="0"/>
  </r>
  <r>
    <x v="50"/>
    <n v="2011"/>
    <n v="593955"/>
    <n v="280675"/>
    <n v="313280"/>
    <n v="33262"/>
    <n v="52270"/>
    <n v="100973"/>
    <n v="119386"/>
    <n v="81967"/>
    <n v="75434"/>
    <n v="63554"/>
    <n v="35638"/>
    <n v="21384"/>
    <n v="10098"/>
    <n v="0"/>
    <n v="0"/>
    <n v="0"/>
    <n v="0"/>
    <n v="0"/>
    <n v="0"/>
    <n v="0"/>
    <n v="0"/>
    <n v="0"/>
    <n v="0"/>
    <n v="0"/>
    <n v="0"/>
    <n v="0"/>
    <n v="0"/>
    <n v="0"/>
    <n v="0"/>
    <n v="0"/>
    <n v="0"/>
    <n v="0"/>
    <n v="0"/>
    <n v="0"/>
    <n v="0"/>
  </r>
  <r>
    <x v="50"/>
    <n v="2012"/>
    <n v="605759"/>
    <n v="286427"/>
    <n v="319332"/>
    <n v="34529"/>
    <n v="52096"/>
    <n v="101163"/>
    <n v="125393"/>
    <n v="82384"/>
    <n v="75115"/>
    <n v="64817"/>
    <n v="37558"/>
    <n v="21809"/>
    <n v="10298"/>
    <n v="0"/>
    <n v="0"/>
    <n v="0"/>
    <n v="0"/>
    <n v="0"/>
    <n v="0"/>
    <n v="0"/>
    <n v="0"/>
    <n v="0"/>
    <n v="0"/>
    <n v="0"/>
    <n v="0"/>
    <n v="0"/>
    <n v="0"/>
    <n v="0"/>
    <n v="0"/>
    <n v="0"/>
    <n v="0"/>
    <n v="0"/>
    <n v="0"/>
    <n v="0"/>
    <n v="0"/>
  </r>
  <r>
    <x v="50"/>
    <n v="2013"/>
    <n v="619371"/>
    <n v="293104"/>
    <n v="326267"/>
    <n v="36543"/>
    <n v="52028"/>
    <n v="99720"/>
    <n v="133166"/>
    <n v="84236"/>
    <n v="76184"/>
    <n v="65654"/>
    <n v="38402"/>
    <n v="21679"/>
    <n v="9910"/>
    <n v="0"/>
    <n v="0"/>
    <n v="0"/>
    <n v="0"/>
    <n v="0"/>
    <n v="0"/>
    <n v="0"/>
    <n v="0"/>
    <n v="0"/>
    <n v="0"/>
    <n v="0"/>
    <n v="0"/>
    <n v="0"/>
    <n v="0"/>
    <n v="0"/>
    <n v="0"/>
    <n v="0"/>
    <n v="0"/>
    <n v="0"/>
    <n v="0"/>
    <n v="0"/>
    <n v="0"/>
  </r>
  <r>
    <x v="50"/>
    <n v="2014"/>
    <n v="633736"/>
    <n v="300030"/>
    <n v="333706"/>
    <n v="38658"/>
    <n v="53234"/>
    <n v="98863"/>
    <n v="140057"/>
    <n v="87457"/>
    <n v="76050"/>
    <n v="67811"/>
    <n v="39926"/>
    <n v="21548"/>
    <n v="10140"/>
    <n v="0"/>
    <n v="0"/>
    <n v="0"/>
    <n v="0"/>
    <n v="0"/>
    <n v="0"/>
    <n v="0"/>
    <n v="0"/>
    <n v="0"/>
    <n v="0"/>
    <n v="0"/>
    <n v="0"/>
    <n v="0"/>
    <n v="0"/>
    <n v="0"/>
    <n v="0"/>
    <n v="0"/>
    <n v="0"/>
    <n v="0"/>
    <n v="0"/>
    <n v="0"/>
    <n v="0"/>
  </r>
  <r>
    <x v="50"/>
    <n v="2015"/>
    <n v="647484"/>
    <n v="306674"/>
    <n v="340810"/>
    <n v="40145"/>
    <n v="55037"/>
    <n v="97771"/>
    <n v="145037"/>
    <n v="90001"/>
    <n v="77052"/>
    <n v="68635"/>
    <n v="41440"/>
    <n v="22015"/>
    <n v="10360"/>
    <n v="0"/>
    <n v="0"/>
    <n v="0"/>
    <n v="0"/>
    <n v="0"/>
    <n v="0"/>
    <n v="0"/>
    <n v="0"/>
    <n v="0"/>
    <n v="0"/>
    <n v="0"/>
    <n v="0"/>
    <n v="0"/>
    <n v="0"/>
    <n v="0"/>
    <n v="0"/>
    <n v="0"/>
    <n v="0"/>
    <n v="0"/>
    <n v="0"/>
    <n v="0"/>
    <n v="0"/>
  </r>
  <r>
    <x v="50"/>
    <n v="2016"/>
    <n v="659009"/>
    <n v="312629"/>
    <n v="346380"/>
    <n v="42177"/>
    <n v="57335"/>
    <n v="96875"/>
    <n v="149596"/>
    <n v="92921"/>
    <n v="77105"/>
    <n v="69197"/>
    <n v="42837"/>
    <n v="21749"/>
    <n v="10545"/>
    <n v="0"/>
    <n v="0"/>
    <n v="0"/>
    <n v="0"/>
    <n v="0"/>
    <n v="0"/>
    <n v="0"/>
    <n v="0"/>
    <n v="0"/>
    <n v="0"/>
    <n v="0"/>
    <n v="0"/>
    <n v="0"/>
    <n v="0"/>
    <n v="0"/>
    <n v="0"/>
    <n v="0"/>
    <n v="0"/>
    <n v="0"/>
    <n v="0"/>
    <n v="0"/>
    <n v="0"/>
  </r>
  <r>
    <x v="50"/>
    <n v="2017"/>
    <n v="672391"/>
    <n v="319046"/>
    <n v="353345"/>
    <n v="43607"/>
    <n v="58900"/>
    <n v="92041"/>
    <n v="156390"/>
    <n v="95604"/>
    <n v="76580"/>
    <n v="69500"/>
    <n v="45582"/>
    <n v="23058"/>
    <n v="11129"/>
    <n v="0"/>
    <n v="0"/>
    <n v="0"/>
    <n v="0"/>
    <n v="0"/>
    <n v="0"/>
    <n v="0"/>
    <n v="0"/>
    <n v="0"/>
    <n v="0"/>
    <n v="0"/>
    <n v="0"/>
    <n v="0"/>
    <n v="0"/>
    <n v="0"/>
    <n v="0"/>
    <n v="0"/>
    <n v="0"/>
    <n v="0"/>
    <n v="0"/>
    <n v="0"/>
    <n v="0"/>
  </r>
  <r>
    <x v="30"/>
    <n v="2011"/>
    <n v="13899.28813559322"/>
    <n v="6982.5762711864409"/>
    <n v="6916.7118644067796"/>
    <n v="855.91525423728808"/>
    <n v="1655.1016949152543"/>
    <n v="2140.8813559322034"/>
    <n v="1758.5084745762713"/>
    <n v="1627.7627118644068"/>
    <n v="2033.5762711864406"/>
    <n v="1704.7288135593221"/>
    <n v="1022.9491525423729"/>
    <n v="762.69491525423734"/>
    <n v="338.15254237288133"/>
    <n v="0"/>
    <n v="0"/>
    <n v="0"/>
    <n v="0"/>
    <n v="0"/>
    <n v="0"/>
    <n v="0"/>
    <n v="0"/>
    <n v="0"/>
    <n v="0"/>
    <n v="0"/>
    <n v="0"/>
    <n v="0"/>
    <n v="0"/>
    <n v="0"/>
    <n v="0"/>
    <n v="0"/>
    <n v="0"/>
    <n v="0"/>
    <n v="0"/>
    <n v="0"/>
    <n v="0"/>
  </r>
  <r>
    <x v="30"/>
    <n v="2016"/>
    <n v="13570.58695652174"/>
    <n v="6913.652173913043"/>
    <n v="6656.934782608696"/>
    <n v="919.56521739130437"/>
    <n v="1675.695652173913"/>
    <n v="2027"/>
    <n v="1960.0652173913043"/>
    <n v="1551.9347826086957"/>
    <n v="1702.2391304347825"/>
    <n v="1738.6304347826087"/>
    <n v="1059.391304347826"/>
    <n v="620.73913043478262"/>
    <n v="331.02173913043481"/>
    <n v="0"/>
    <n v="0"/>
    <n v="0"/>
    <n v="0"/>
    <n v="0"/>
    <n v="0"/>
    <n v="0"/>
    <n v="0"/>
    <n v="0"/>
    <n v="0"/>
    <n v="0"/>
    <n v="0"/>
    <n v="0"/>
    <n v="0"/>
    <n v="0"/>
    <n v="0"/>
    <n v="0"/>
    <n v="0"/>
    <n v="0"/>
    <n v="0"/>
    <n v="0"/>
    <n v="0"/>
  </r>
  <r>
    <x v="30"/>
    <n v="2017"/>
    <n v="13466.790322580646"/>
    <n v="6946.5"/>
    <n v="6520.2903225806449"/>
    <n v="899.37096774193549"/>
    <n v="1663.258064516129"/>
    <n v="2083.5"/>
    <n v="1944.4032258064517"/>
    <n v="1521.5322580645161"/>
    <n v="1598.6290322580646"/>
    <n v="1719.0645161290322"/>
    <n v="1093"/>
    <n v="627.77419354838707"/>
    <n v="316.25806451612902"/>
    <n v="0"/>
    <n v="0"/>
    <n v="0"/>
    <n v="0"/>
    <n v="0"/>
    <n v="0"/>
    <n v="0"/>
    <n v="0"/>
    <n v="0"/>
    <n v="0"/>
    <n v="0"/>
    <n v="0"/>
    <n v="0"/>
    <n v="0"/>
    <n v="0"/>
    <n v="0"/>
    <n v="0"/>
    <n v="0"/>
    <n v="0"/>
    <n v="0"/>
    <n v="0"/>
    <n v="0"/>
  </r>
  <r>
    <x v="47"/>
    <n v="2009"/>
    <n v="44315.285714285717"/>
    <n v="21788.5"/>
    <n v="22526.785714285714"/>
    <n v="2322.6428571428573"/>
    <n v="5162.2142857142853"/>
    <n v="6767.6428571428569"/>
    <n v="4823"/>
    <n v="6105"/>
    <n v="7317.1428571428569"/>
    <n v="5746.5"/>
    <n v="3184.2857142857142"/>
    <n v="2158.3571428571427"/>
    <n v="766.71428571428567"/>
    <n v="0"/>
    <n v="0"/>
    <n v="0"/>
    <n v="0"/>
    <n v="0"/>
    <n v="0"/>
    <n v="0"/>
    <n v="0"/>
    <n v="0"/>
    <n v="0"/>
    <n v="0"/>
    <n v="0"/>
    <n v="0"/>
    <n v="0"/>
    <n v="0"/>
    <n v="0"/>
    <n v="0"/>
    <n v="0"/>
    <n v="0"/>
    <n v="0"/>
    <n v="0"/>
    <n v="0"/>
  </r>
  <r>
    <x v="47"/>
    <n v="2010"/>
    <n v="47746.833333333336"/>
    <n v="23497.333333333332"/>
    <n v="24249.5"/>
    <n v="2447.75"/>
    <n v="5639.75"/>
    <n v="7080.833333333333"/>
    <n v="5206.666666666667"/>
    <n v="6409.916666666667"/>
    <n v="7902.583333333333"/>
    <n v="6421.833333333333"/>
    <n v="3502.9166666666665"/>
    <n v="2289.8333333333335"/>
    <n v="876.41666666666663"/>
    <n v="0"/>
    <n v="0"/>
    <n v="0"/>
    <n v="0"/>
    <n v="0"/>
    <n v="0"/>
    <n v="0"/>
    <n v="0"/>
    <n v="0"/>
    <n v="0"/>
    <n v="0"/>
    <n v="0"/>
    <n v="0"/>
    <n v="0"/>
    <n v="0"/>
    <n v="0"/>
    <n v="0"/>
    <n v="0"/>
    <n v="0"/>
    <n v="0"/>
    <n v="0"/>
    <n v="0"/>
  </r>
  <r>
    <x v="47"/>
    <n v="2011"/>
    <n v="43191.0625"/>
    <n v="21406.375"/>
    <n v="21784.6875"/>
    <n v="2223.3125"/>
    <n v="5041.4375"/>
    <n v="6183.4375"/>
    <n v="4852.125"/>
    <n v="5616.75"/>
    <n v="7030.6875"/>
    <n v="5996.9375"/>
    <n v="3340.25"/>
    <n v="2081.5625"/>
    <n v="815.3125"/>
    <n v="0"/>
    <n v="0"/>
    <n v="0"/>
    <n v="0"/>
    <n v="0"/>
    <n v="0"/>
    <n v="0"/>
    <n v="0"/>
    <n v="0"/>
    <n v="0"/>
    <n v="0"/>
    <n v="0"/>
    <n v="0"/>
    <n v="0"/>
    <n v="0"/>
    <n v="0"/>
    <n v="0"/>
    <n v="0"/>
    <n v="0"/>
    <n v="0"/>
    <n v="0"/>
    <n v="0"/>
  </r>
  <r>
    <x v="47"/>
    <n v="2012"/>
    <n v="43163.866666666669"/>
    <n v="21280.533333333333"/>
    <n v="21883.333333333332"/>
    <n v="2297.1999999999998"/>
    <n v="5136.1333333333332"/>
    <n v="6242.2"/>
    <n v="4860.2"/>
    <n v="5407.4"/>
    <n v="6858.0666666666666"/>
    <n v="6063.7333333333336"/>
    <n v="3411.5333333333333"/>
    <n v="2067.6"/>
    <n v="862.73333333333335"/>
    <n v="0"/>
    <n v="0"/>
    <n v="0"/>
    <n v="0"/>
    <n v="0"/>
    <n v="0"/>
    <n v="0"/>
    <n v="0"/>
    <n v="0"/>
    <n v="0"/>
    <n v="0"/>
    <n v="0"/>
    <n v="0"/>
    <n v="0"/>
    <n v="0"/>
    <n v="0"/>
    <n v="0"/>
    <n v="0"/>
    <n v="0"/>
    <n v="0"/>
    <n v="0"/>
    <n v="0"/>
  </r>
  <r>
    <x v="47"/>
    <n v="2013"/>
    <n v="42917.692307692305"/>
    <n v="21200.76923076923"/>
    <n v="21716.923076923078"/>
    <n v="2191.8461538461538"/>
    <n v="4926.4615384615381"/>
    <n v="6269.3076923076924"/>
    <n v="4908.2307692307695"/>
    <n v="5311.8461538461543"/>
    <n v="6757"/>
    <n v="6186.9230769230771"/>
    <n v="3549.6153846153848"/>
    <n v="1998.1538461538462"/>
    <n v="841.53846153846155"/>
    <n v="0"/>
    <n v="0"/>
    <n v="0"/>
    <n v="0"/>
    <n v="0"/>
    <n v="0"/>
    <n v="0"/>
    <n v="0"/>
    <n v="0"/>
    <n v="0"/>
    <n v="0"/>
    <n v="0"/>
    <n v="0"/>
    <n v="0"/>
    <n v="0"/>
    <n v="0"/>
    <n v="0"/>
    <n v="0"/>
    <n v="0"/>
    <n v="0"/>
    <n v="0"/>
    <n v="0"/>
  </r>
  <r>
    <x v="47"/>
    <n v="2014"/>
    <n v="42382.083333333336"/>
    <n v="20906.416666666668"/>
    <n v="21475.666666666668"/>
    <n v="2124.5833333333335"/>
    <n v="4845.166666666667"/>
    <n v="6024.666666666667"/>
    <n v="4959.75"/>
    <n v="5127.416666666667"/>
    <n v="6521.333333333333"/>
    <n v="6304.166666666667"/>
    <n v="3678.9166666666665"/>
    <n v="1997.4166666666667"/>
    <n v="847.83333333333337"/>
    <n v="0"/>
    <n v="0"/>
    <n v="0"/>
    <n v="0"/>
    <n v="0"/>
    <n v="0"/>
    <n v="0"/>
    <n v="0"/>
    <n v="0"/>
    <n v="0"/>
    <n v="0"/>
    <n v="0"/>
    <n v="0"/>
    <n v="0"/>
    <n v="0"/>
    <n v="0"/>
    <n v="0"/>
    <n v="0"/>
    <n v="0"/>
    <n v="0"/>
    <n v="0"/>
    <n v="0"/>
  </r>
  <r>
    <x v="47"/>
    <n v="2016"/>
    <n v="46297.416666666664"/>
    <n v="22696.833333333332"/>
    <n v="23600.583333333332"/>
    <n v="2246.3333333333335"/>
    <n v="5002.583333333333"/>
    <n v="6774.416666666667"/>
    <n v="5389.083333333333"/>
    <n v="5258.416666666667"/>
    <n v="6715.666666666667"/>
    <n v="6995.75"/>
    <n v="4578.5"/>
    <n v="2284.75"/>
    <n v="1060.4166666666667"/>
    <n v="0"/>
    <n v="0"/>
    <n v="0"/>
    <n v="0"/>
    <n v="0"/>
    <n v="0"/>
    <n v="0"/>
    <n v="0"/>
    <n v="0"/>
    <n v="0"/>
    <n v="0"/>
    <n v="0"/>
    <n v="0"/>
    <n v="0"/>
    <n v="0"/>
    <n v="0"/>
    <n v="0"/>
    <n v="0"/>
    <n v="0"/>
    <n v="0"/>
    <n v="0"/>
    <n v="0"/>
  </r>
  <r>
    <x v="47"/>
    <n v="2017"/>
    <n v="43831.133333333331"/>
    <n v="21628.666666666668"/>
    <n v="22202.466666666667"/>
    <n v="2139.5333333333333"/>
    <n v="4833.0666666666666"/>
    <n v="6187.2"/>
    <n v="4991.8"/>
    <n v="4978.0666666666666"/>
    <n v="6208.6"/>
    <n v="6787.8"/>
    <n v="4614.2"/>
    <n v="2153.4666666666667"/>
    <n v="937.4"/>
    <n v="0"/>
    <n v="0"/>
    <n v="0"/>
    <n v="0"/>
    <n v="0"/>
    <n v="0"/>
    <n v="0"/>
    <n v="0"/>
    <n v="0"/>
    <n v="0"/>
    <n v="0"/>
    <n v="0"/>
    <n v="0"/>
    <n v="0"/>
    <n v="0"/>
    <n v="0"/>
    <n v="0"/>
    <n v="0"/>
    <n v="0"/>
    <n v="0"/>
    <n v="0"/>
    <n v="0"/>
  </r>
  <r>
    <x v="45"/>
    <n v="2012"/>
    <n v="23919.833333333332"/>
    <n v="12155.766666666666"/>
    <n v="11764.066666666668"/>
    <n v="1634.1666666666667"/>
    <n v="3136.4666666666667"/>
    <n v="3339.8333333333335"/>
    <n v="3179.9666666666667"/>
    <n v="2890.7333333333331"/>
    <n v="3502.3666666666668"/>
    <n v="3116.4333333333334"/>
    <n v="1748.6666666666667"/>
    <n v="978.23333333333335"/>
    <n v="388.2"/>
    <n v="0"/>
    <n v="0"/>
    <n v="0"/>
    <n v="0"/>
    <n v="0"/>
    <n v="0"/>
    <n v="0"/>
    <n v="0"/>
    <n v="0"/>
    <n v="0"/>
    <n v="0"/>
    <n v="0"/>
    <n v="0"/>
    <n v="0"/>
    <n v="0"/>
    <n v="0"/>
    <n v="0"/>
    <n v="0"/>
    <n v="0"/>
    <n v="0"/>
    <n v="0"/>
    <n v="0"/>
  </r>
  <r>
    <x v="45"/>
    <n v="2014"/>
    <n v="24239.666666666668"/>
    <n v="12380.925925925925"/>
    <n v="11858.740740740741"/>
    <n v="1590.9259259259259"/>
    <n v="3177.4814814814813"/>
    <n v="3341.0740740740739"/>
    <n v="3363.7037037037039"/>
    <n v="2891"/>
    <n v="3290.1851851851852"/>
    <n v="3271.7407407407409"/>
    <n v="1892.3703703703704"/>
    <n v="1016.6666666666666"/>
    <n v="406.18518518518516"/>
    <n v="0"/>
    <n v="0"/>
    <n v="0"/>
    <n v="0"/>
    <n v="0"/>
    <n v="0"/>
    <n v="0"/>
    <n v="0"/>
    <n v="0"/>
    <n v="0"/>
    <n v="0"/>
    <n v="0"/>
    <n v="0"/>
    <n v="0"/>
    <n v="0"/>
    <n v="0"/>
    <n v="0"/>
    <n v="0"/>
    <n v="0"/>
    <n v="0"/>
    <n v="0"/>
    <n v="0"/>
  </r>
  <r>
    <x v="45"/>
    <n v="2015"/>
    <n v="26354.17391304348"/>
    <n v="13454.391304347826"/>
    <n v="12899.782608695652"/>
    <n v="1719"/>
    <n v="3456.1739130434785"/>
    <n v="3632.521739130435"/>
    <n v="3655.4347826086955"/>
    <n v="3184.6521739130435"/>
    <n v="3495.1304347826085"/>
    <n v="3646.1739130434785"/>
    <n v="2096.6521739130435"/>
    <n v="1061.5217391304348"/>
    <n v="430.30434782608694"/>
    <n v="0"/>
    <n v="0"/>
    <n v="0"/>
    <n v="0"/>
    <n v="0"/>
    <n v="0"/>
    <n v="0"/>
    <n v="0"/>
    <n v="0"/>
    <n v="0"/>
    <n v="0"/>
    <n v="0"/>
    <n v="0"/>
    <n v="0"/>
    <n v="0"/>
    <n v="0"/>
    <n v="0"/>
    <n v="0"/>
    <n v="0"/>
    <n v="0"/>
    <n v="0"/>
    <n v="0"/>
  </r>
  <r>
    <x v="45"/>
    <n v="2016"/>
    <n v="25685.857142857141"/>
    <n v="13014"/>
    <n v="12671.857142857143"/>
    <n v="1675.4285714285713"/>
    <n v="3511.1904761904761"/>
    <n v="3352.8095238095239"/>
    <n v="3392.4761904761904"/>
    <n v="3095.2380952380954"/>
    <n v="3280"/>
    <n v="3582.3809523809523"/>
    <n v="2243.3333333333335"/>
    <n v="1132.2380952380952"/>
    <n v="439.14285714285717"/>
    <n v="0"/>
    <n v="0"/>
    <n v="0"/>
    <n v="0"/>
    <n v="0"/>
    <n v="0"/>
    <n v="0"/>
    <n v="0"/>
    <n v="0"/>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F9C024-04EA-4F2D-965F-C0C394BF6DA7}" name="PivotTable4" cacheId="13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A1:AH53" firstHeaderRow="0" firstDataRow="1" firstDataCol="1"/>
  <pivotFields count="37">
    <pivotField axis="axisRow" compact="0" outline="0" showAll="0">
      <items count="52">
        <item x="14"/>
        <item x="49"/>
        <item x="41"/>
        <item x="12"/>
        <item x="22"/>
        <item x="28"/>
        <item x="43"/>
        <item x="48"/>
        <item x="50"/>
        <item x="23"/>
        <item x="2"/>
        <item x="42"/>
        <item x="36"/>
        <item x="9"/>
        <item x="17"/>
        <item x="8"/>
        <item x="6"/>
        <item x="1"/>
        <item x="21"/>
        <item x="40"/>
        <item x="31"/>
        <item x="34"/>
        <item x="15"/>
        <item x="25"/>
        <item x="10"/>
        <item x="3"/>
        <item x="33"/>
        <item x="20"/>
        <item x="35"/>
        <item x="44"/>
        <item x="37"/>
        <item x="38"/>
        <item x="13"/>
        <item x="7"/>
        <item x="30"/>
        <item x="11"/>
        <item x="18"/>
        <item x="32"/>
        <item x="16"/>
        <item x="46"/>
        <item x="27"/>
        <item x="26"/>
        <item x="4"/>
        <item x="0"/>
        <item x="39"/>
        <item x="47"/>
        <item x="5"/>
        <item x="29"/>
        <item x="24"/>
        <item x="19"/>
        <item x="45"/>
        <item t="default"/>
      </items>
    </pivotField>
    <pivotField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dataField="1" compact="0" numFmtId="10" outline="0" showAll="0"/>
    <pivotField dataField="1" compact="0" numFmtId="10" outline="0" showAll="0"/>
    <pivotField dataField="1" compact="0" numFmtId="10" outline="0" showAll="0"/>
    <pivotField dataField="1" compact="0" numFmtId="10" outline="0" showAll="0"/>
    <pivotField dataField="1" compact="0" numFmtId="10" outline="0" showAll="0"/>
    <pivotField dataField="1" compact="0" numFmtId="10" outline="0" showAll="0"/>
    <pivotField dataField="1" compact="0" numFmtId="10" outline="0" showAll="0"/>
    <pivotField compact="0" numFmtId="10" outline="0" showAll="0"/>
    <pivotField compact="0" numFmtId="10" outline="0" showAll="0"/>
    <pivotField compact="0" numFmtId="10" outline="0" showAll="0"/>
    <pivotField compact="0" numFmtId="10" outline="0"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7">
    <i>
      <x/>
    </i>
    <i i="1">
      <x v="1"/>
    </i>
    <i i="2">
      <x v="2"/>
    </i>
    <i i="3">
      <x v="3"/>
    </i>
    <i i="4">
      <x v="4"/>
    </i>
    <i i="5">
      <x v="5"/>
    </i>
    <i i="6">
      <x v="6"/>
    </i>
  </colItems>
  <dataFields count="7">
    <dataField name="Average of Deaths Under 5%" fld="26" subtotal="average" baseField="0" baseItem="1" numFmtId="10"/>
    <dataField name="Average of Deaths 5-14 %" fld="27" subtotal="average" baseField="0" baseItem="1" numFmtId="10"/>
    <dataField name="Average of Deaths 15-24 %" fld="28" subtotal="average" baseField="0" baseItem="1" numFmtId="10"/>
    <dataField name="Average of Deaths 25-34 %" fld="29" subtotal="average" baseField="0" baseItem="1" numFmtId="10"/>
    <dataField name="Average of Deaths 35-44 %" fld="30" subtotal="average" baseField="0" baseItem="1" numFmtId="10"/>
    <dataField name="Average of Deaths 45-54 %" fld="31" subtotal="average" baseField="0" baseItem="1" numFmtId="10"/>
    <dataField name="Average of Deaths 55-64 %" fld="32" subtotal="average" baseField="0" baseItem="1" numFmtId="1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9669A7-8311-47E7-B0BF-0261AB44DDD7}" name="PivotTable3" cacheId="13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Q1:X53" firstHeaderRow="0" firstDataRow="1" firstDataCol="1"/>
  <pivotFields count="37">
    <pivotField axis="axisRow" compact="0" outline="0" showAll="0">
      <items count="52">
        <item x="14"/>
        <item x="49"/>
        <item x="41"/>
        <item x="12"/>
        <item x="22"/>
        <item x="28"/>
        <item x="43"/>
        <item x="48"/>
        <item x="50"/>
        <item x="23"/>
        <item x="2"/>
        <item x="42"/>
        <item x="36"/>
        <item x="9"/>
        <item x="17"/>
        <item x="8"/>
        <item x="6"/>
        <item x="1"/>
        <item x="21"/>
        <item x="40"/>
        <item x="31"/>
        <item x="34"/>
        <item x="15"/>
        <item x="25"/>
        <item x="10"/>
        <item x="3"/>
        <item x="33"/>
        <item x="20"/>
        <item x="35"/>
        <item x="44"/>
        <item x="37"/>
        <item x="38"/>
        <item x="13"/>
        <item x="7"/>
        <item x="30"/>
        <item x="11"/>
        <item x="18"/>
        <item x="32"/>
        <item x="16"/>
        <item x="46"/>
        <item x="27"/>
        <item x="26"/>
        <item x="4"/>
        <item x="0"/>
        <item x="39"/>
        <item x="47"/>
        <item x="5"/>
        <item x="29"/>
        <item x="24"/>
        <item x="19"/>
        <item x="45"/>
        <item t="default"/>
      </items>
    </pivotField>
    <pivotField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7">
    <i>
      <x/>
    </i>
    <i i="1">
      <x v="1"/>
    </i>
    <i i="2">
      <x v="2"/>
    </i>
    <i i="3">
      <x v="3"/>
    </i>
    <i i="4">
      <x v="4"/>
    </i>
    <i i="5">
      <x v="5"/>
    </i>
    <i i="6">
      <x v="6"/>
    </i>
  </colItems>
  <dataFields count="7">
    <dataField name="Sum of Deaths 55-64" fld="21" baseField="0" baseItem="0" numFmtId="164"/>
    <dataField name="Sum of Deaths 45-54" fld="20" baseField="0" baseItem="0" numFmtId="164"/>
    <dataField name="Sum of Deaths 35-44" fld="19" baseField="0" baseItem="0" numFmtId="164"/>
    <dataField name="Sum of Deaths 25-34" fld="18" baseField="0" baseItem="0" numFmtId="164"/>
    <dataField name="Sum of Deaths 15-24" fld="17" baseField="0" baseItem="0" numFmtId="164"/>
    <dataField name="Sum of Deaths 5-14" fld="16" baseField="0" baseItem="0" numFmtId="164"/>
    <dataField name="Sum of Deaths Under 5" fld="15" baseField="0" baseItem="0" numFmtId="164"/>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8C419-35E2-4727-8824-B1EF92334311}" name="PivotTable2" cacheId="13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1:J53" firstHeaderRow="0" firstDataRow="1" firstDataCol="1"/>
  <pivotFields count="37">
    <pivotField axis="axisRow" compact="0" outline="0" showAll="0">
      <items count="52">
        <item x="14"/>
        <item x="49"/>
        <item x="41"/>
        <item x="12"/>
        <item x="22"/>
        <item x="28"/>
        <item x="43"/>
        <item x="48"/>
        <item x="50"/>
        <item x="23"/>
        <item x="2"/>
        <item x="42"/>
        <item x="36"/>
        <item x="9"/>
        <item x="17"/>
        <item x="8"/>
        <item x="6"/>
        <item x="1"/>
        <item x="21"/>
        <item x="40"/>
        <item x="31"/>
        <item x="34"/>
        <item x="15"/>
        <item x="25"/>
        <item x="10"/>
        <item x="3"/>
        <item x="33"/>
        <item x="20"/>
        <item x="35"/>
        <item x="44"/>
        <item x="37"/>
        <item x="38"/>
        <item x="13"/>
        <item x="7"/>
        <item x="30"/>
        <item x="11"/>
        <item x="18"/>
        <item x="32"/>
        <item x="16"/>
        <item x="46"/>
        <item x="27"/>
        <item x="26"/>
        <item x="4"/>
        <item x="0"/>
        <item x="39"/>
        <item x="47"/>
        <item x="5"/>
        <item x="29"/>
        <item x="24"/>
        <item x="19"/>
        <item x="45"/>
        <item t="default"/>
      </items>
    </pivotField>
    <pivotField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dataField="1" compact="0" numFmtId="164" outline="0" showAll="0"/>
    <pivotField dataField="1" compact="0" numFmtId="164" outline="0" showAll="0"/>
    <pivotField dataField="1" compact="0" numFmtId="164" outline="0" showAll="0"/>
    <pivotField compact="0" numFmtId="164"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3">
    <i>
      <x/>
    </i>
    <i i="1">
      <x v="1"/>
    </i>
    <i i="2">
      <x v="2"/>
    </i>
  </colItems>
  <dataFields count="3">
    <dataField name="Sum of Deaths 65-74" fld="22" baseField="0" baseItem="0" numFmtId="164"/>
    <dataField name="Sum of Deaths 75-84" fld="23" baseField="0" baseItem="0" numFmtId="164"/>
    <dataField name="Sum of Deaths 85+" fld="24" baseField="0" baseItem="0" numFmtId="164"/>
  </dataFields>
  <formats count="4">
    <format dxfId="41">
      <pivotArea field="0" type="button" dataOnly="0" labelOnly="1" outline="0" axis="axisRow" fieldPosition="0"/>
    </format>
    <format dxfId="42">
      <pivotArea dataOnly="0" labelOnly="1" outline="0" fieldPosition="0">
        <references count="1">
          <reference field="4294967294" count="3">
            <x v="0"/>
            <x v="1"/>
            <x v="2"/>
          </reference>
        </references>
      </pivotArea>
    </format>
    <format dxfId="43">
      <pivotArea grandRow="1" outline="0" collapsedLevelsAreSubtotals="1" fieldPosition="0"/>
    </format>
    <format dxfId="4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B9B355-65DB-46E0-A72F-B7A3F138E3AE}" name="PivotTable1" cacheId="13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D53" firstHeaderRow="0" firstDataRow="1" firstDataCol="1"/>
  <pivotFields count="37">
    <pivotField axis="axisRow" compact="0" outline="0" showAll="0">
      <items count="52">
        <item x="14"/>
        <item x="49"/>
        <item x="41"/>
        <item x="12"/>
        <item x="22"/>
        <item x="28"/>
        <item x="43"/>
        <item x="48"/>
        <item x="50"/>
        <item x="23"/>
        <item x="2"/>
        <item x="42"/>
        <item x="36"/>
        <item x="9"/>
        <item x="17"/>
        <item x="8"/>
        <item x="6"/>
        <item x="1"/>
        <item x="21"/>
        <item x="40"/>
        <item x="31"/>
        <item x="34"/>
        <item x="15"/>
        <item x="25"/>
        <item x="10"/>
        <item x="3"/>
        <item x="33"/>
        <item x="20"/>
        <item x="35"/>
        <item x="44"/>
        <item x="37"/>
        <item x="38"/>
        <item x="13"/>
        <item x="7"/>
        <item x="30"/>
        <item x="11"/>
        <item x="18"/>
        <item x="32"/>
        <item x="16"/>
        <item x="46"/>
        <item x="27"/>
        <item x="26"/>
        <item x="4"/>
        <item x="0"/>
        <item x="39"/>
        <item x="47"/>
        <item x="5"/>
        <item x="29"/>
        <item x="24"/>
        <item x="19"/>
        <item x="45"/>
        <item t="default"/>
      </items>
    </pivotField>
    <pivotField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dataField="1" compact="0" numFmtId="164" outline="0" showAll="0"/>
    <pivotField dataField="1" compact="0" numFmtId="164" outline="0" showAll="0"/>
    <pivotField dataField="1"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3">
    <i>
      <x/>
    </i>
    <i i="1">
      <x v="1"/>
    </i>
    <i i="2">
      <x v="2"/>
    </i>
  </colItems>
  <dataFields count="3">
    <dataField name="Sum of 65-74 years" fld="12" baseField="0" baseItem="0" numFmtId="164"/>
    <dataField name="Sum of 75-84 years" fld="13" baseField="0" baseItem="0" numFmtId="164"/>
    <dataField name="Sum of 85+ years" fld="1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720489-63B0-4816-AEA1-12284603F1E0}" name="PivotTable6" cacheId="13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K1:AN53" firstHeaderRow="0" firstDataRow="1" firstDataCol="1"/>
  <pivotFields count="37">
    <pivotField axis="axisRow" compact="0" outline="0" showAll="0">
      <items count="52">
        <item x="14"/>
        <item x="49"/>
        <item x="41"/>
        <item x="12"/>
        <item x="22"/>
        <item x="28"/>
        <item x="43"/>
        <item x="48"/>
        <item x="50"/>
        <item x="23"/>
        <item x="2"/>
        <item x="42"/>
        <item x="36"/>
        <item x="9"/>
        <item x="17"/>
        <item x="8"/>
        <item x="6"/>
        <item x="1"/>
        <item x="21"/>
        <item x="40"/>
        <item x="31"/>
        <item x="34"/>
        <item x="15"/>
        <item x="25"/>
        <item x="10"/>
        <item x="3"/>
        <item x="33"/>
        <item x="20"/>
        <item x="35"/>
        <item x="44"/>
        <item x="37"/>
        <item x="38"/>
        <item x="13"/>
        <item x="7"/>
        <item x="30"/>
        <item x="11"/>
        <item x="18"/>
        <item x="32"/>
        <item x="16"/>
        <item x="46"/>
        <item x="27"/>
        <item x="26"/>
        <item x="4"/>
        <item x="0"/>
        <item x="39"/>
        <item x="47"/>
        <item x="5"/>
        <item x="29"/>
        <item x="24"/>
        <item x="19"/>
        <item x="45"/>
        <item t="default"/>
      </items>
    </pivotField>
    <pivotField compact="0"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compact="0" numFmtId="10" outline="0" showAll="0"/>
    <pivotField dataField="1" compact="0" numFmtId="10" outline="0" showAll="0"/>
    <pivotField dataField="1" compact="0" numFmtId="10" outline="0" showAll="0"/>
    <pivotField dataField="1" compact="0" numFmtId="10" outline="0" showAll="0"/>
    <pivotField compact="0" numFmtId="10" outline="0"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2"/>
  </colFields>
  <colItems count="3">
    <i>
      <x/>
    </i>
    <i i="1">
      <x v="1"/>
    </i>
    <i i="2">
      <x v="2"/>
    </i>
  </colItems>
  <dataFields count="3">
    <dataField name="Average of Deaths 65-74 %" fld="33" subtotal="average" baseField="0" baseItem="4" numFmtId="10"/>
    <dataField name="Average of Deaths 75-84 %" fld="34" subtotal="average" baseField="0" baseItem="4" numFmtId="10"/>
    <dataField name="Average of Deaths 85+ %" fld="35" subtotal="average" baseField="0" baseItem="4" numFmtId="10"/>
  </dataFields>
  <formats count="4">
    <format dxfId="37">
      <pivotArea grandRow="1" outline="0" collapsedLevelsAreSubtotals="1" fieldPosition="0"/>
    </format>
    <format dxfId="38">
      <pivotArea dataOnly="0" labelOnly="1" grandRow="1" outline="0" fieldPosition="0"/>
    </format>
    <format dxfId="39">
      <pivotArea field="0" type="button" dataOnly="0" labelOnly="1" outline="0" axis="axisRow" fieldPosition="0"/>
    </format>
    <format dxfId="4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8601C6-E178-4C80-B80C-DD0D46B29AC4}" name="Table2" displayName="Table2" ref="A1:AM460" totalsRowShown="0">
  <autoFilter ref="A1:AM460" xr:uid="{0D8601C6-E178-4C80-B80C-DD0D46B29AC4}"/>
  <tableColumns count="39">
    <tableColumn id="1" xr3:uid="{1F792EFE-748F-4AEC-B873-E8571846F425}" name="State"/>
    <tableColumn id="2" xr3:uid="{711D5878-C629-4EC0-A6C6-013E9F2F805B}" name="Year"/>
    <tableColumn id="3" xr3:uid="{9415F91C-40CD-48A9-9165-29DA8AD16D56}" name="Total population" dataDxfId="36"/>
    <tableColumn id="4" xr3:uid="{8A8B5F50-0055-4DCF-8551-D9CDCBFB05D4}" name="Male Total population" dataDxfId="35"/>
    <tableColumn id="38" xr3:uid="{16393852-5F0C-4418-BBBA-CFEF5BCF6D31}" name="Male TP %" dataDxfId="34">
      <calculatedColumnFormula>Table2[[#This Row],[Male Total population]]/Table2[[#This Row],[Total population]]</calculatedColumnFormula>
    </tableColumn>
    <tableColumn id="5" xr3:uid="{55E9C94E-BD38-4440-9388-8BCA40568C19}" name="Female Total population" dataDxfId="33"/>
    <tableColumn id="39" xr3:uid="{24C7FF8E-D107-45BC-B9EC-53C663E53894}" name="Female TP %" dataDxfId="32">
      <calculatedColumnFormula>Table2[[#This Row],[Female Total population]]/Table2[[#This Row],[Total population]]</calculatedColumnFormula>
    </tableColumn>
    <tableColumn id="6" xr3:uid="{9903127E-88E4-4E5D-9D56-1C6654F72764}" name="Deaths Total" dataDxfId="31"/>
    <tableColumn id="7" xr3:uid="{0131D6B2-54A8-438F-BA36-E0AF7ABADAFF}" name="TD%" dataDxfId="30"/>
    <tableColumn id="8" xr3:uid="{204E61D1-DEBB-4A9B-A9F9-53D5112AD445}" name="Under 5 years" dataDxfId="29"/>
    <tableColumn id="9" xr3:uid="{9212CD7F-C96A-4B7B-A61A-E5E18CBFE023}" name="Deaths Under 5" dataDxfId="28"/>
    <tableColumn id="10" xr3:uid="{7EFFB36C-CF50-468D-91FE-F64F71507F6C}" name="Deaths Under 5%" dataDxfId="27"/>
    <tableColumn id="11" xr3:uid="{71962A91-7EE4-4AE7-882C-0AC0B0E76F32}" name="75-84 years" dataDxfId="26"/>
    <tableColumn id="12" xr3:uid="{82FD53C8-8E6F-4A9F-828E-45B7BBC248DE}" name="Deaths 75-84" dataDxfId="25"/>
    <tableColumn id="13" xr3:uid="{49AE6A5B-E40C-46F5-93CD-3D23D454C827}" name="Deaths 75-84 %" dataDxfId="24"/>
    <tableColumn id="14" xr3:uid="{B88C9079-C84F-4101-BC97-A6A524287746}" name="65-74 years" dataDxfId="23"/>
    <tableColumn id="15" xr3:uid="{1F5D6CC9-6468-4269-9CBB-101DA44BE301}" name="Deaths 65-74" dataDxfId="22"/>
    <tableColumn id="16" xr3:uid="{ECBCBCF5-FC25-494F-9762-DD6095630888}" name="Deaths 65-74 %" dataDxfId="21"/>
    <tableColumn id="17" xr3:uid="{AE4EC005-17BC-4B83-9897-DF489BED533E}" name="55-64 years" dataDxfId="20"/>
    <tableColumn id="18" xr3:uid="{8EA84EF1-3A33-442B-894D-F191D0C4CD19}" name="Deaths 55-64" dataDxfId="19"/>
    <tableColumn id="19" xr3:uid="{2044C1A6-CF98-46B4-85EA-B1D4F8DA6C76}" name="Deaths 55-64 %" dataDxfId="18"/>
    <tableColumn id="20" xr3:uid="{1CAF12EF-9DC5-4ED6-842C-A062222077A3}" name="45-54 years" dataDxfId="17"/>
    <tableColumn id="21" xr3:uid="{9694FF41-AE3E-4FBE-8E63-C8207D84A461}" name="Deaths 45-54" dataDxfId="16"/>
    <tableColumn id="22" xr3:uid="{7CC2FC9F-B70A-4144-9ECE-324FFEEBE4AF}" name="Deaths 45-54 %" dataDxfId="15"/>
    <tableColumn id="23" xr3:uid="{2EAFEB1E-2557-49B2-8DAD-E5FEB3AF97EF}" name="35-44 years" dataDxfId="14"/>
    <tableColumn id="24" xr3:uid="{59342028-6137-4F97-BE9D-D490B973721D}" name="Deaths 35-44" dataDxfId="13"/>
    <tableColumn id="25" xr3:uid="{A959EEB7-6C86-4173-AE48-9DBC37A1FE35}" name="Deaths 35-44 %" dataDxfId="12"/>
    <tableColumn id="26" xr3:uid="{29EFB950-D726-407F-99FA-E75B9C86F09D}" name="25-34 years" dataDxfId="11"/>
    <tableColumn id="27" xr3:uid="{264536ED-D5C5-4295-9B0D-2774527949DB}" name="Deaths 25-34" dataDxfId="10"/>
    <tableColumn id="28" xr3:uid="{AB401E4E-6089-4607-A4C9-EA71E07C56E8}" name="Deaths 25-34 %" dataDxfId="9"/>
    <tableColumn id="29" xr3:uid="{AC3C84AE-8C70-419F-91FF-7BF86A2EF7FF}" name="15-24 years" dataDxfId="8"/>
    <tableColumn id="30" xr3:uid="{69465861-4C62-4E8B-8396-9137EC8225A7}" name="Deaths 15-24" dataDxfId="7"/>
    <tableColumn id="31" xr3:uid="{E4577724-5C18-42F9-BF96-C65C86B6630B}" name="Deaths 15-24 %" dataDxfId="6"/>
    <tableColumn id="32" xr3:uid="{654ACC0E-4369-4927-B30F-807A0BE6B6F5}" name="5-14 years" dataDxfId="5"/>
    <tableColumn id="33" xr3:uid="{FECFFD9A-1D93-4C38-B3DC-9B9986C47E96}" name="Deaths 5-14" dataDxfId="4"/>
    <tableColumn id="34" xr3:uid="{A87694F3-E5C8-4B66-8E48-B5A7183133BC}" name="Deaths 5-14 %" dataDxfId="3"/>
    <tableColumn id="35" xr3:uid="{F38E6EB8-98AA-4058-B554-3F29B4EB5C6B}" name="85+ years" dataDxfId="2"/>
    <tableColumn id="36" xr3:uid="{54C14611-DAD7-4F52-8E3C-349EE2DE37AE}" name="Deaths 85+" dataDxfId="1"/>
    <tableColumn id="37" xr3:uid="{798DFD1B-F540-4E44-8D8F-6D0F5DC47A5A}" name="Deaths 85+ %"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DBD8A-6739-4A2C-9D74-A88DE2E29D5E}">
  <dimension ref="A1:AM460"/>
  <sheetViews>
    <sheetView topLeftCell="X406" workbookViewId="0">
      <selection activeCell="AM1" sqref="AM1:AM460"/>
    </sheetView>
  </sheetViews>
  <sheetFormatPr defaultRowHeight="15"/>
  <cols>
    <col min="1" max="1" width="18.7109375" bestFit="1" customWidth="1"/>
    <col min="2" max="2" width="7.28515625" bestFit="1" customWidth="1"/>
    <col min="3" max="3" width="18" style="1" bestFit="1" customWidth="1"/>
    <col min="4" max="4" width="22.85546875" style="1" bestFit="1" customWidth="1"/>
    <col min="5" max="5" width="22.85546875" style="2" customWidth="1"/>
    <col min="6" max="6" width="25.28515625" style="1" bestFit="1" customWidth="1"/>
    <col min="7" max="7" width="25.28515625" style="2" customWidth="1"/>
    <col min="8" max="8" width="14.5703125" style="1" bestFit="1" customWidth="1"/>
    <col min="9" max="9" width="12" style="2" bestFit="1" customWidth="1"/>
    <col min="10" max="10" width="15.5703125" style="1" bestFit="1" customWidth="1"/>
    <col min="11" max="11" width="17.140625" style="1" bestFit="1" customWidth="1"/>
    <col min="12" max="12" width="18.7109375" style="3" bestFit="1" customWidth="1"/>
    <col min="13" max="13" width="13.28515625" style="1" bestFit="1" customWidth="1"/>
    <col min="14" max="14" width="14.85546875" style="1" bestFit="1" customWidth="1"/>
    <col min="15" max="15" width="17" style="3" bestFit="1" customWidth="1"/>
    <col min="16" max="16" width="13.28515625" style="1" bestFit="1" customWidth="1"/>
    <col min="17" max="17" width="14.85546875" style="1" bestFit="1" customWidth="1"/>
    <col min="18" max="18" width="17" style="3" bestFit="1" customWidth="1"/>
    <col min="19" max="19" width="13.28515625" style="1" bestFit="1" customWidth="1"/>
    <col min="20" max="20" width="14.85546875" style="1" bestFit="1" customWidth="1"/>
    <col min="21" max="21" width="17" style="2" bestFit="1" customWidth="1"/>
    <col min="22" max="22" width="13.28515625" style="1" bestFit="1" customWidth="1"/>
    <col min="23" max="23" width="14.85546875" style="1" bestFit="1" customWidth="1"/>
    <col min="24" max="24" width="17" style="2" bestFit="1" customWidth="1"/>
    <col min="25" max="25" width="13.28515625" style="1" bestFit="1" customWidth="1"/>
    <col min="26" max="26" width="14.85546875" style="1" bestFit="1" customWidth="1"/>
    <col min="27" max="27" width="17" style="2" bestFit="1" customWidth="1"/>
    <col min="28" max="28" width="13.28515625" style="1" bestFit="1" customWidth="1"/>
    <col min="29" max="29" width="14.85546875" style="1" bestFit="1" customWidth="1"/>
    <col min="30" max="30" width="17" style="2" bestFit="1" customWidth="1"/>
    <col min="31" max="31" width="13.28515625" style="1" bestFit="1" customWidth="1"/>
    <col min="32" max="32" width="14.85546875" style="1" bestFit="1" customWidth="1"/>
    <col min="33" max="33" width="17" style="3" bestFit="1" customWidth="1"/>
    <col min="34" max="34" width="12.28515625" style="1" bestFit="1" customWidth="1"/>
    <col min="35" max="35" width="13.85546875" style="1" bestFit="1" customWidth="1"/>
    <col min="36" max="36" width="16" style="2" bestFit="1" customWidth="1"/>
    <col min="37" max="37" width="13" style="1" bestFit="1" customWidth="1"/>
    <col min="38" max="38" width="14.5703125" style="1" bestFit="1" customWidth="1"/>
    <col min="39" max="39" width="15.140625" style="2" bestFit="1" customWidth="1"/>
  </cols>
  <sheetData>
    <row r="1" spans="1:39">
      <c r="A1" t="s">
        <v>0</v>
      </c>
      <c r="B1" t="s">
        <v>1</v>
      </c>
      <c r="C1" s="1" t="s">
        <v>2</v>
      </c>
      <c r="D1" s="1" t="s">
        <v>3</v>
      </c>
      <c r="E1" s="2" t="s">
        <v>4</v>
      </c>
      <c r="F1" s="1" t="s">
        <v>5</v>
      </c>
      <c r="G1" s="2" t="s">
        <v>6</v>
      </c>
      <c r="H1" s="1" t="s">
        <v>7</v>
      </c>
      <c r="I1" s="2" t="s">
        <v>8</v>
      </c>
      <c r="J1" s="1" t="s">
        <v>9</v>
      </c>
      <c r="K1" s="1" t="s">
        <v>10</v>
      </c>
      <c r="L1" s="3" t="s">
        <v>11</v>
      </c>
      <c r="M1" s="1" t="s">
        <v>12</v>
      </c>
      <c r="N1" s="1" t="s">
        <v>13</v>
      </c>
      <c r="O1" s="3" t="s">
        <v>14</v>
      </c>
      <c r="P1" s="1" t="s">
        <v>15</v>
      </c>
      <c r="Q1" s="1" t="s">
        <v>16</v>
      </c>
      <c r="R1" s="3" t="s">
        <v>17</v>
      </c>
      <c r="S1" s="1" t="s">
        <v>18</v>
      </c>
      <c r="T1" s="1" t="s">
        <v>19</v>
      </c>
      <c r="U1" s="2" t="s">
        <v>20</v>
      </c>
      <c r="V1" s="1" t="s">
        <v>21</v>
      </c>
      <c r="W1" s="1" t="s">
        <v>22</v>
      </c>
      <c r="X1" s="2" t="s">
        <v>23</v>
      </c>
      <c r="Y1" s="1" t="s">
        <v>24</v>
      </c>
      <c r="Z1" s="1" t="s">
        <v>25</v>
      </c>
      <c r="AA1" s="2" t="s">
        <v>26</v>
      </c>
      <c r="AB1" s="1" t="s">
        <v>27</v>
      </c>
      <c r="AC1" s="1" t="s">
        <v>28</v>
      </c>
      <c r="AD1" s="3" t="s">
        <v>29</v>
      </c>
      <c r="AE1" s="1" t="s">
        <v>30</v>
      </c>
      <c r="AF1" s="1" t="s">
        <v>31</v>
      </c>
      <c r="AG1" s="3" t="s">
        <v>32</v>
      </c>
      <c r="AH1" s="1" t="s">
        <v>33</v>
      </c>
      <c r="AI1" s="1" t="s">
        <v>34</v>
      </c>
      <c r="AJ1" s="3" t="s">
        <v>35</v>
      </c>
      <c r="AK1" s="1" t="s">
        <v>36</v>
      </c>
      <c r="AL1" s="1" t="s">
        <v>37</v>
      </c>
      <c r="AM1" s="2" t="s">
        <v>38</v>
      </c>
    </row>
    <row r="2" spans="1:39">
      <c r="A2" t="s">
        <v>39</v>
      </c>
      <c r="B2">
        <v>2009</v>
      </c>
      <c r="C2" s="1">
        <v>96822.534693877547</v>
      </c>
      <c r="D2" s="1">
        <v>48294.224489795917</v>
      </c>
      <c r="E2" s="2">
        <f>Table2[[#This Row],[Male Total population]]/Table2[[#This Row],[Total population]]</f>
        <v>0.49879116098837001</v>
      </c>
      <c r="F2" s="1">
        <v>48528.31020408163</v>
      </c>
      <c r="G2" s="2">
        <f>Table2[[#This Row],[Female Total population]]/Table2[[#This Row],[Total population]]</f>
        <v>0.50120883901162994</v>
      </c>
      <c r="H2" s="1">
        <v>3168</v>
      </c>
      <c r="I2" s="2">
        <v>3.2719655708417686E-2</v>
      </c>
      <c r="J2" s="1">
        <v>8105.0571428571429</v>
      </c>
      <c r="K2" s="1">
        <v>0</v>
      </c>
      <c r="L2" s="3">
        <v>0</v>
      </c>
      <c r="M2" s="1">
        <v>3303.9142857142856</v>
      </c>
      <c r="N2" s="1">
        <v>852</v>
      </c>
      <c r="O2" s="3">
        <v>0.25787593936196895</v>
      </c>
      <c r="P2" s="1">
        <v>5246.25306122449</v>
      </c>
      <c r="Q2" s="1">
        <v>415</v>
      </c>
      <c r="R2" s="3">
        <v>7.910407583410356E-2</v>
      </c>
      <c r="S2" s="1">
        <v>9113.224489795919</v>
      </c>
      <c r="T2" s="1">
        <v>317</v>
      </c>
      <c r="U2" s="3">
        <v>3.4784614419950372E-2</v>
      </c>
      <c r="V2" s="1">
        <v>13020.261224489795</v>
      </c>
      <c r="W2" s="1">
        <v>221</v>
      </c>
      <c r="X2" s="3">
        <v>1.6973545782961813E-2</v>
      </c>
      <c r="Y2" s="1">
        <v>13796.216326530612</v>
      </c>
      <c r="Z2" s="1">
        <v>86</v>
      </c>
      <c r="AA2" s="3">
        <v>6.2335931797922713E-3</v>
      </c>
      <c r="AB2" s="1">
        <v>14216.995918367347</v>
      </c>
      <c r="AC2" s="1">
        <v>32</v>
      </c>
      <c r="AD2" s="3">
        <v>2.2508271215481096E-3</v>
      </c>
      <c r="AE2" s="1">
        <v>14320.971428571429</v>
      </c>
      <c r="AF2" s="1">
        <v>0</v>
      </c>
      <c r="AG2" s="3">
        <v>0</v>
      </c>
      <c r="AH2" s="1">
        <v>14559.293877551021</v>
      </c>
      <c r="AI2" s="1">
        <v>0</v>
      </c>
      <c r="AJ2" s="3">
        <v>0</v>
      </c>
      <c r="AK2" s="1">
        <v>1197.0693877551021</v>
      </c>
      <c r="AL2" s="1">
        <v>1245</v>
      </c>
      <c r="AM2" s="3">
        <v>1.0400399615387237</v>
      </c>
    </row>
    <row r="3" spans="1:39">
      <c r="A3" t="s">
        <v>39</v>
      </c>
      <c r="B3">
        <v>2013</v>
      </c>
      <c r="C3" s="1">
        <v>100722.76470588235</v>
      </c>
      <c r="D3" s="1">
        <v>49993.427450980394</v>
      </c>
      <c r="E3" s="2">
        <f>Table2[[#This Row],[Male Total population]]/Table2[[#This Row],[Total population]]</f>
        <v>0.49634685462581141</v>
      </c>
      <c r="F3" s="1">
        <v>50729.337254901962</v>
      </c>
      <c r="G3" s="2">
        <f>Table2[[#This Row],[Female Total population]]/Table2[[#This Row],[Total population]]</f>
        <v>0.5036531453741887</v>
      </c>
      <c r="H3" s="1">
        <v>3195</v>
      </c>
      <c r="I3" s="2">
        <v>3.1720733732137192E-2</v>
      </c>
      <c r="J3" s="1">
        <v>7591.9176470588236</v>
      </c>
      <c r="K3" s="1">
        <v>0</v>
      </c>
      <c r="L3" s="3">
        <v>0</v>
      </c>
      <c r="M3" s="1">
        <v>3341.3607843137256</v>
      </c>
      <c r="N3" s="1">
        <v>841</v>
      </c>
      <c r="O3" s="3">
        <v>0.25169386195831916</v>
      </c>
      <c r="P3" s="1">
        <v>6173.5372549019612</v>
      </c>
      <c r="Q3" s="1">
        <v>490</v>
      </c>
      <c r="R3" s="3">
        <v>7.9371028272474789E-2</v>
      </c>
      <c r="S3" s="1">
        <v>10649.36862745098</v>
      </c>
      <c r="T3" s="1">
        <v>365</v>
      </c>
      <c r="U3" s="3">
        <v>3.4274332382403967E-2</v>
      </c>
      <c r="V3" s="1">
        <v>13506.988235294117</v>
      </c>
      <c r="W3" s="1">
        <v>165</v>
      </c>
      <c r="X3" s="3">
        <v>1.2215898698190219E-2</v>
      </c>
      <c r="Y3" s="1">
        <v>13785.533333333333</v>
      </c>
      <c r="Z3" s="1">
        <v>42</v>
      </c>
      <c r="AA3" s="3">
        <v>3.0466721152125659E-3</v>
      </c>
      <c r="AB3" s="1">
        <v>14470.431372549019</v>
      </c>
      <c r="AC3" s="1">
        <v>15</v>
      </c>
      <c r="AD3" s="3">
        <v>1.0365966026731998E-3</v>
      </c>
      <c r="AE3" s="1">
        <v>14779.23137254902</v>
      </c>
      <c r="AF3" s="1">
        <v>0</v>
      </c>
      <c r="AG3" s="3">
        <v>0</v>
      </c>
      <c r="AH3" s="1">
        <v>15148.894117647058</v>
      </c>
      <c r="AI3" s="1">
        <v>0</v>
      </c>
      <c r="AJ3" s="3">
        <v>0</v>
      </c>
      <c r="AK3" s="1">
        <v>1270.8745098039215</v>
      </c>
      <c r="AL3" s="1">
        <v>1277</v>
      </c>
      <c r="AM3" s="3">
        <v>1.0048199016888171</v>
      </c>
    </row>
    <row r="4" spans="1:39">
      <c r="A4" t="s">
        <v>39</v>
      </c>
      <c r="B4">
        <v>2014</v>
      </c>
      <c r="C4" s="1">
        <v>105739.29268292683</v>
      </c>
      <c r="D4" s="1">
        <v>52478.020325203252</v>
      </c>
      <c r="E4" s="2">
        <f>Table2[[#This Row],[Male Total population]]/Table2[[#This Row],[Total population]]</f>
        <v>0.49629630569371685</v>
      </c>
      <c r="F4" s="1">
        <v>53261.272357723574</v>
      </c>
      <c r="G4" s="2">
        <f>Table2[[#This Row],[Female Total population]]/Table2[[#This Row],[Total population]]</f>
        <v>0.50370369430628315</v>
      </c>
      <c r="H4" s="1">
        <v>3311</v>
      </c>
      <c r="I4" s="2">
        <v>3.1312863137154409E-2</v>
      </c>
      <c r="J4" s="1">
        <v>7861.5487804878048</v>
      </c>
      <c r="K4" s="1">
        <v>0</v>
      </c>
      <c r="L4" s="3">
        <v>0</v>
      </c>
      <c r="M4" s="1">
        <v>3526.4430894308944</v>
      </c>
      <c r="N4" s="1">
        <v>829</v>
      </c>
      <c r="O4" s="3">
        <v>0.23508106581518262</v>
      </c>
      <c r="P4" s="1">
        <v>6668.9308943089427</v>
      </c>
      <c r="Q4" s="1">
        <v>533</v>
      </c>
      <c r="R4" s="3">
        <v>7.9922855469209547E-2</v>
      </c>
      <c r="S4" s="1">
        <v>11363.971544715447</v>
      </c>
      <c r="T4" s="1">
        <v>458</v>
      </c>
      <c r="U4" s="3">
        <v>4.0302811230901257E-2</v>
      </c>
      <c r="V4" s="1">
        <v>14014.268292682927</v>
      </c>
      <c r="W4" s="1">
        <v>195</v>
      </c>
      <c r="X4" s="3">
        <v>1.3914390386104753E-2</v>
      </c>
      <c r="Y4" s="1">
        <v>14417.223577235773</v>
      </c>
      <c r="Z4" s="1">
        <v>66</v>
      </c>
      <c r="AA4" s="3">
        <v>4.5778578411041215E-3</v>
      </c>
      <c r="AB4" s="1">
        <v>15273.150406504064</v>
      </c>
      <c r="AC4" s="1">
        <v>40</v>
      </c>
      <c r="AD4" s="3">
        <v>2.6189750598518309E-3</v>
      </c>
      <c r="AE4" s="1">
        <v>15437.963414634147</v>
      </c>
      <c r="AF4" s="1">
        <v>0</v>
      </c>
      <c r="AG4" s="3">
        <v>0</v>
      </c>
      <c r="AH4" s="1">
        <v>15863.780487804877</v>
      </c>
      <c r="AI4" s="1">
        <v>0</v>
      </c>
      <c r="AJ4" s="3">
        <v>0</v>
      </c>
      <c r="AK4" s="1">
        <v>1349.4105691056911</v>
      </c>
      <c r="AL4" s="1">
        <v>1190</v>
      </c>
      <c r="AM4" s="3">
        <v>0.88186651805214555</v>
      </c>
    </row>
    <row r="5" spans="1:39">
      <c r="A5" t="s">
        <v>39</v>
      </c>
      <c r="B5">
        <v>2011</v>
      </c>
      <c r="C5" s="1">
        <v>96952.21875</v>
      </c>
      <c r="D5" s="1">
        <v>48078.11328125</v>
      </c>
      <c r="E5" s="2">
        <f>Table2[[#This Row],[Male Total population]]/Table2[[#This Row],[Total population]]</f>
        <v>0.49589492536755381</v>
      </c>
      <c r="F5" s="1">
        <v>48874.10546875</v>
      </c>
      <c r="G5" s="2">
        <f>Table2[[#This Row],[Female Total population]]/Table2[[#This Row],[Total population]]</f>
        <v>0.50410507463244625</v>
      </c>
      <c r="H5" s="1">
        <v>2868</v>
      </c>
      <c r="I5" s="2">
        <v>2.958158190680912E-2</v>
      </c>
      <c r="J5" s="1">
        <v>7519.66796875</v>
      </c>
      <c r="K5" s="1">
        <v>0</v>
      </c>
      <c r="L5" s="3">
        <v>0</v>
      </c>
      <c r="M5" s="1">
        <v>3186.375</v>
      </c>
      <c r="N5" s="1">
        <v>803</v>
      </c>
      <c r="O5" s="3">
        <v>0.25201051351457376</v>
      </c>
      <c r="P5" s="1">
        <v>5611.171875</v>
      </c>
      <c r="Q5" s="1">
        <v>405</v>
      </c>
      <c r="R5" s="3">
        <v>7.2177436197318409E-2</v>
      </c>
      <c r="S5" s="1">
        <v>9840.15625</v>
      </c>
      <c r="T5" s="1">
        <v>280</v>
      </c>
      <c r="U5" s="3">
        <v>2.84548327167061E-2</v>
      </c>
      <c r="V5" s="1">
        <v>13232.296875</v>
      </c>
      <c r="W5" s="1">
        <v>101</v>
      </c>
      <c r="X5" s="3">
        <v>7.6328396312526055E-3</v>
      </c>
      <c r="Y5" s="1">
        <v>13510.7578125</v>
      </c>
      <c r="Z5" s="1">
        <v>14</v>
      </c>
      <c r="AA5" s="3">
        <v>1.0362113061524467E-3</v>
      </c>
      <c r="AB5" s="1">
        <v>13891.41015625</v>
      </c>
      <c r="AC5" s="1">
        <v>0</v>
      </c>
      <c r="AD5" s="3">
        <v>0</v>
      </c>
      <c r="AE5" s="1">
        <v>14386.265625</v>
      </c>
      <c r="AF5" s="1">
        <v>0</v>
      </c>
      <c r="AG5" s="3">
        <v>0</v>
      </c>
      <c r="AH5" s="1">
        <v>14583.65625</v>
      </c>
      <c r="AI5" s="1">
        <v>0</v>
      </c>
      <c r="AJ5" s="3">
        <v>0</v>
      </c>
      <c r="AK5" s="1">
        <v>1181.1484375</v>
      </c>
      <c r="AL5" s="1">
        <v>1265</v>
      </c>
      <c r="AM5" s="3">
        <v>1.0709915535065846</v>
      </c>
    </row>
    <row r="6" spans="1:39">
      <c r="A6" t="s">
        <v>39</v>
      </c>
      <c r="B6">
        <v>2010</v>
      </c>
      <c r="C6" s="1">
        <v>99066.352459016387</v>
      </c>
      <c r="D6" s="1">
        <v>49118.12295081967</v>
      </c>
      <c r="E6" s="2">
        <f>Table2[[#This Row],[Male Total population]]/Table2[[#This Row],[Total population]]</f>
        <v>0.4958103506550296</v>
      </c>
      <c r="F6" s="1">
        <v>49948.229508196724</v>
      </c>
      <c r="G6" s="2">
        <f>Table2[[#This Row],[Female Total population]]/Table2[[#This Row],[Total population]]</f>
        <v>0.50418964934497046</v>
      </c>
      <c r="H6" s="1">
        <v>2854</v>
      </c>
      <c r="I6" s="2">
        <v>2.880897427994733E-2</v>
      </c>
      <c r="J6" s="1">
        <v>7769.3934426229507</v>
      </c>
      <c r="K6" s="1">
        <v>0</v>
      </c>
      <c r="L6" s="3">
        <v>0</v>
      </c>
      <c r="M6" s="1">
        <v>3265.9426229508199</v>
      </c>
      <c r="N6" s="1">
        <v>826</v>
      </c>
      <c r="O6" s="3">
        <v>0.25291320006525364</v>
      </c>
      <c r="P6" s="1">
        <v>5600.3647540983602</v>
      </c>
      <c r="Q6" s="1">
        <v>390</v>
      </c>
      <c r="R6" s="3">
        <v>6.9638321274448606E-2</v>
      </c>
      <c r="S6" s="1">
        <v>9791.5122950819677</v>
      </c>
      <c r="T6" s="1">
        <v>266</v>
      </c>
      <c r="U6" s="3">
        <v>2.7166385741414549E-2</v>
      </c>
      <c r="V6" s="1">
        <v>13553.491803278688</v>
      </c>
      <c r="W6" s="1">
        <v>131</v>
      </c>
      <c r="X6" s="3">
        <v>9.665405926486792E-3</v>
      </c>
      <c r="Y6" s="1">
        <v>13995.340163934427</v>
      </c>
      <c r="Z6" s="1">
        <v>22</v>
      </c>
      <c r="AA6" s="3">
        <v>1.5719517884026386E-3</v>
      </c>
      <c r="AB6" s="1">
        <v>14205.836065573771</v>
      </c>
      <c r="AC6" s="1">
        <v>0</v>
      </c>
      <c r="AD6" s="3">
        <v>0</v>
      </c>
      <c r="AE6" s="1">
        <v>14794.110655737704</v>
      </c>
      <c r="AF6" s="1">
        <v>0</v>
      </c>
      <c r="AG6" s="3">
        <v>0</v>
      </c>
      <c r="AH6" s="1">
        <v>14925.118852459016</v>
      </c>
      <c r="AI6" s="1">
        <v>0</v>
      </c>
      <c r="AJ6" s="3">
        <v>0</v>
      </c>
      <c r="AK6" s="1">
        <v>1186.127049180328</v>
      </c>
      <c r="AL6" s="1">
        <v>1219</v>
      </c>
      <c r="AM6" s="3">
        <v>1.0277145275815005</v>
      </c>
    </row>
    <row r="7" spans="1:39">
      <c r="A7" t="s">
        <v>39</v>
      </c>
      <c r="B7">
        <v>2015</v>
      </c>
      <c r="C7" s="1">
        <v>107290.58847736625</v>
      </c>
      <c r="D7" s="1">
        <v>53165.234567901236</v>
      </c>
      <c r="E7" s="2">
        <f>Table2[[#This Row],[Male Total population]]/Table2[[#This Row],[Total population]]</f>
        <v>0.4955256124736126</v>
      </c>
      <c r="F7" s="1">
        <v>54125.353909465019</v>
      </c>
      <c r="G7" s="2">
        <f>Table2[[#This Row],[Female Total population]]/Table2[[#This Row],[Total population]]</f>
        <v>0.5044743875263874</v>
      </c>
      <c r="H7" s="1">
        <v>3070</v>
      </c>
      <c r="I7" s="2">
        <v>2.8613879777979214E-2</v>
      </c>
      <c r="J7" s="1">
        <v>7887.707818930041</v>
      </c>
      <c r="K7" s="1">
        <v>0</v>
      </c>
      <c r="L7" s="3">
        <v>0</v>
      </c>
      <c r="M7" s="1">
        <v>3600.2962962962961</v>
      </c>
      <c r="N7" s="1">
        <v>826</v>
      </c>
      <c r="O7" s="3">
        <v>0.2294255616821661</v>
      </c>
      <c r="P7" s="1">
        <v>7000.6707818930045</v>
      </c>
      <c r="Q7" s="1">
        <v>496</v>
      </c>
      <c r="R7" s="3">
        <v>7.0850353552246309E-2</v>
      </c>
      <c r="S7" s="1">
        <v>11684.382716049382</v>
      </c>
      <c r="T7" s="1">
        <v>318</v>
      </c>
      <c r="U7" s="3">
        <v>2.7215815137859443E-2</v>
      </c>
      <c r="V7" s="1">
        <v>13994.366255144032</v>
      </c>
      <c r="W7" s="1">
        <v>157</v>
      </c>
      <c r="X7" s="3">
        <v>1.1218800275595912E-2</v>
      </c>
      <c r="Y7" s="1">
        <v>14560.925925925925</v>
      </c>
      <c r="Z7" s="1">
        <v>10</v>
      </c>
      <c r="AA7" s="3">
        <v>6.8676951252082564E-4</v>
      </c>
      <c r="AB7" s="1">
        <v>15510.506172839507</v>
      </c>
      <c r="AC7" s="1">
        <v>10</v>
      </c>
      <c r="AD7" s="3">
        <v>6.4472428485351627E-4</v>
      </c>
      <c r="AE7" s="1">
        <v>15656.028806584362</v>
      </c>
      <c r="AF7" s="1">
        <v>0</v>
      </c>
      <c r="AG7" s="3">
        <v>0</v>
      </c>
      <c r="AH7" s="1">
        <v>15991.432098765432</v>
      </c>
      <c r="AI7" s="1">
        <v>0</v>
      </c>
      <c r="AJ7" s="3">
        <v>0</v>
      </c>
      <c r="AK7" s="1">
        <v>1378.7283950617284</v>
      </c>
      <c r="AL7" s="1">
        <v>1253</v>
      </c>
      <c r="AM7" s="3">
        <v>0.9088084386220977</v>
      </c>
    </row>
    <row r="8" spans="1:39">
      <c r="A8" t="s">
        <v>39</v>
      </c>
      <c r="B8">
        <v>2012</v>
      </c>
      <c r="C8" s="1">
        <v>103035.66666666667</v>
      </c>
      <c r="D8" s="1">
        <v>51117.893004115227</v>
      </c>
      <c r="E8" s="2">
        <f>Table2[[#This Row],[Male Total population]]/Table2[[#This Row],[Total population]]</f>
        <v>0.49611842828646935</v>
      </c>
      <c r="F8" s="1">
        <v>51917.773662551437</v>
      </c>
      <c r="G8" s="2">
        <f>Table2[[#This Row],[Female Total population]]/Table2[[#This Row],[Total population]]</f>
        <v>0.50388157171353065</v>
      </c>
      <c r="H8" s="1">
        <v>2815</v>
      </c>
      <c r="I8" s="2">
        <v>2.7320636543332891E-2</v>
      </c>
      <c r="J8" s="1">
        <v>7878.3827160493829</v>
      </c>
      <c r="K8" s="1">
        <v>0</v>
      </c>
      <c r="L8" s="3">
        <v>0</v>
      </c>
      <c r="M8" s="1">
        <v>3387.3991769547324</v>
      </c>
      <c r="N8" s="1">
        <v>784</v>
      </c>
      <c r="O8" s="3">
        <v>0.23144600297884438</v>
      </c>
      <c r="P8" s="1">
        <v>6119.6460905349795</v>
      </c>
      <c r="Q8" s="1">
        <v>440</v>
      </c>
      <c r="R8" s="3">
        <v>7.1899582670398379E-2</v>
      </c>
      <c r="S8" s="1">
        <v>10693.633744855968</v>
      </c>
      <c r="T8" s="1">
        <v>250</v>
      </c>
      <c r="U8" s="3">
        <v>2.3378395591700456E-2</v>
      </c>
      <c r="V8" s="1">
        <v>13962.111111111111</v>
      </c>
      <c r="W8" s="1">
        <v>106</v>
      </c>
      <c r="X8" s="3">
        <v>7.5919751072346586E-3</v>
      </c>
      <c r="Y8" s="1">
        <v>14217.831275720164</v>
      </c>
      <c r="Z8" s="1">
        <v>24</v>
      </c>
      <c r="AA8" s="3">
        <v>1.6880211569949403E-3</v>
      </c>
      <c r="AB8" s="1">
        <v>14818.04938271605</v>
      </c>
      <c r="AC8" s="1">
        <v>0</v>
      </c>
      <c r="AD8" s="3">
        <v>0</v>
      </c>
      <c r="AE8" s="1">
        <v>15205.909465020575</v>
      </c>
      <c r="AF8" s="1">
        <v>0</v>
      </c>
      <c r="AG8" s="3">
        <v>0</v>
      </c>
      <c r="AH8" s="1">
        <v>15486.95061728395</v>
      </c>
      <c r="AI8" s="1">
        <v>0</v>
      </c>
      <c r="AJ8" s="3">
        <v>0</v>
      </c>
      <c r="AK8" s="1">
        <v>1284.9465020576131</v>
      </c>
      <c r="AL8" s="1">
        <v>1211</v>
      </c>
      <c r="AM8" s="3">
        <v>0.94245168811370672</v>
      </c>
    </row>
    <row r="9" spans="1:39">
      <c r="A9" t="s">
        <v>39</v>
      </c>
      <c r="B9">
        <v>2017</v>
      </c>
      <c r="C9" s="1">
        <v>110438.49593495936</v>
      </c>
      <c r="D9" s="1">
        <v>54797.39430894309</v>
      </c>
      <c r="E9" s="2">
        <f>Table2[[#This Row],[Male Total population]]/Table2[[#This Row],[Total population]]</f>
        <v>0.49618019373620381</v>
      </c>
      <c r="F9" s="1">
        <v>55641.101626016258</v>
      </c>
      <c r="G9" s="2">
        <f>Table2[[#This Row],[Female Total population]]/Table2[[#This Row],[Total population]]</f>
        <v>0.50381980626379608</v>
      </c>
      <c r="H9" s="1">
        <v>2784</v>
      </c>
      <c r="I9" s="2">
        <v>2.5208601189566939E-2</v>
      </c>
      <c r="J9" s="1">
        <v>7953.1504065040654</v>
      </c>
      <c r="K9" s="1">
        <v>0</v>
      </c>
      <c r="L9" s="3">
        <v>0</v>
      </c>
      <c r="M9" s="1">
        <v>3817.4268292682927</v>
      </c>
      <c r="N9" s="1">
        <v>741</v>
      </c>
      <c r="O9" s="3">
        <v>0.19410981091208801</v>
      </c>
      <c r="P9" s="1">
        <v>7757.8617886178863</v>
      </c>
      <c r="Q9" s="1">
        <v>518</v>
      </c>
      <c r="R9" s="3">
        <v>6.6770975574738239E-2</v>
      </c>
      <c r="S9" s="1">
        <v>12284.682926829268</v>
      </c>
      <c r="T9" s="1">
        <v>326</v>
      </c>
      <c r="U9" s="3">
        <v>2.6537111453485602E-2</v>
      </c>
      <c r="V9" s="1">
        <v>14102.341463414634</v>
      </c>
      <c r="W9" s="1">
        <v>147</v>
      </c>
      <c r="X9" s="3">
        <v>1.0423800925637673E-2</v>
      </c>
      <c r="Y9" s="1">
        <v>14909.073170731708</v>
      </c>
      <c r="Z9" s="1">
        <v>21</v>
      </c>
      <c r="AA9" s="3">
        <v>1.4085382611995969E-3</v>
      </c>
      <c r="AB9" s="1">
        <v>16071.650406504064</v>
      </c>
      <c r="AC9" s="1">
        <v>0</v>
      </c>
      <c r="AD9" s="3">
        <v>0</v>
      </c>
      <c r="AE9" s="1">
        <v>15852.914634146342</v>
      </c>
      <c r="AF9" s="1">
        <v>0</v>
      </c>
      <c r="AG9" s="3">
        <v>0</v>
      </c>
      <c r="AH9" s="1">
        <v>16228.008130081302</v>
      </c>
      <c r="AI9" s="1">
        <v>0</v>
      </c>
      <c r="AJ9" s="3">
        <v>0</v>
      </c>
      <c r="AK9" s="1">
        <v>1461.3861788617887</v>
      </c>
      <c r="AL9" s="1">
        <v>1031</v>
      </c>
      <c r="AM9" s="3">
        <v>0.70549456051582604</v>
      </c>
    </row>
    <row r="10" spans="1:39">
      <c r="A10" t="s">
        <v>39</v>
      </c>
      <c r="B10">
        <v>2016</v>
      </c>
      <c r="C10" s="1">
        <v>109693.79752066116</v>
      </c>
      <c r="D10" s="1">
        <v>54392.24380165289</v>
      </c>
      <c r="E10" s="2">
        <f>Table2[[#This Row],[Male Total population]]/Table2[[#This Row],[Total population]]</f>
        <v>0.49585523549230709</v>
      </c>
      <c r="F10" s="1">
        <v>55301.553719008261</v>
      </c>
      <c r="G10" s="2">
        <f>Table2[[#This Row],[Female Total population]]/Table2[[#This Row],[Total population]]</f>
        <v>0.50414476450769286</v>
      </c>
      <c r="H10" s="1">
        <v>2694</v>
      </c>
      <c r="I10" s="2">
        <v>2.4559273731886044E-2</v>
      </c>
      <c r="J10" s="1">
        <v>8003.2314049586776</v>
      </c>
      <c r="K10" s="1">
        <v>0</v>
      </c>
      <c r="L10" s="3">
        <v>0</v>
      </c>
      <c r="M10" s="1">
        <v>3731.6900826446281</v>
      </c>
      <c r="N10" s="1">
        <v>716</v>
      </c>
      <c r="O10" s="3">
        <v>0.1918701671743798</v>
      </c>
      <c r="P10" s="1">
        <v>7435.2851239669426</v>
      </c>
      <c r="Q10" s="1">
        <v>518</v>
      </c>
      <c r="R10" s="3">
        <v>6.9667805788681286E-2</v>
      </c>
      <c r="S10" s="1">
        <v>12052.280991735537</v>
      </c>
      <c r="T10" s="1">
        <v>320</v>
      </c>
      <c r="U10" s="3">
        <v>2.6550990656410159E-2</v>
      </c>
      <c r="V10" s="1">
        <v>14122.400826446281</v>
      </c>
      <c r="W10" s="1">
        <v>90</v>
      </c>
      <c r="X10" s="3">
        <v>6.3728540993866784E-3</v>
      </c>
      <c r="Y10" s="1">
        <v>14839.971074380166</v>
      </c>
      <c r="Z10" s="1">
        <v>24</v>
      </c>
      <c r="AA10" s="3">
        <v>1.6172538261502258E-3</v>
      </c>
      <c r="AB10" s="1">
        <v>15923.96694214876</v>
      </c>
      <c r="AC10" s="1">
        <v>0</v>
      </c>
      <c r="AD10" s="3">
        <v>0</v>
      </c>
      <c r="AE10" s="1">
        <v>15881.830578512398</v>
      </c>
      <c r="AF10" s="1">
        <v>0</v>
      </c>
      <c r="AG10" s="3">
        <v>0</v>
      </c>
      <c r="AH10" s="1">
        <v>16271.128099173553</v>
      </c>
      <c r="AI10" s="1">
        <v>0</v>
      </c>
      <c r="AJ10" s="3">
        <v>0</v>
      </c>
      <c r="AK10" s="1">
        <v>1434.909090909091</v>
      </c>
      <c r="AL10" s="1">
        <v>1026</v>
      </c>
      <c r="AM10" s="3">
        <v>0.71502787633046117</v>
      </c>
    </row>
    <row r="11" spans="1:39">
      <c r="A11" t="s">
        <v>40</v>
      </c>
      <c r="B11">
        <v>2015</v>
      </c>
      <c r="C11" s="1">
        <v>35391.251851851855</v>
      </c>
      <c r="D11" s="1">
        <v>17435.807407407407</v>
      </c>
      <c r="E11" s="2">
        <f>Table2[[#This Row],[Male Total population]]/Table2[[#This Row],[Total population]]</f>
        <v>0.49265867961929904</v>
      </c>
      <c r="F11" s="1">
        <v>17955.444444444445</v>
      </c>
      <c r="G11" s="2">
        <f>Table2[[#This Row],[Female Total population]]/Table2[[#This Row],[Total population]]</f>
        <v>0.5073413203807009</v>
      </c>
      <c r="H11" s="1">
        <v>835</v>
      </c>
      <c r="I11" s="2">
        <v>2.3593401089492923E-2</v>
      </c>
      <c r="J11" s="1">
        <v>2223.7703703703705</v>
      </c>
      <c r="K11" s="1">
        <v>0</v>
      </c>
      <c r="L11" s="3">
        <v>0</v>
      </c>
      <c r="M11" s="1">
        <v>1551.9481481481482</v>
      </c>
      <c r="N11" s="1">
        <v>228</v>
      </c>
      <c r="O11" s="3">
        <v>0.14691212478461957</v>
      </c>
      <c r="P11" s="1">
        <v>3021.4296296296297</v>
      </c>
      <c r="Q11" s="1">
        <v>161</v>
      </c>
      <c r="R11" s="3">
        <v>5.3286033346980705E-2</v>
      </c>
      <c r="S11" s="1">
        <v>4632.9925925925927</v>
      </c>
      <c r="T11" s="1">
        <v>56</v>
      </c>
      <c r="U11" s="3">
        <v>1.2087219843505677E-2</v>
      </c>
      <c r="V11" s="1">
        <v>4959.0074074074073</v>
      </c>
      <c r="W11" s="1">
        <v>0</v>
      </c>
      <c r="X11" s="3">
        <v>0</v>
      </c>
      <c r="Y11" s="1">
        <v>4487.7037037037035</v>
      </c>
      <c r="Z11" s="1">
        <v>0</v>
      </c>
      <c r="AA11" s="3">
        <v>0</v>
      </c>
      <c r="AB11" s="1">
        <v>4474.9777777777781</v>
      </c>
      <c r="AC11" s="1">
        <v>0</v>
      </c>
      <c r="AD11" s="3">
        <v>0</v>
      </c>
      <c r="AE11" s="1">
        <v>4825.7555555555555</v>
      </c>
      <c r="AF11" s="1">
        <v>0</v>
      </c>
      <c r="AG11" s="3">
        <v>0</v>
      </c>
      <c r="AH11" s="1">
        <v>4594.9851851851854</v>
      </c>
      <c r="AI11" s="1">
        <v>0</v>
      </c>
      <c r="AJ11" s="3">
        <v>0</v>
      </c>
      <c r="AK11" s="1">
        <v>623.85185185185185</v>
      </c>
      <c r="AL11" s="1">
        <v>390</v>
      </c>
      <c r="AM11" s="3">
        <v>0.62514842080265975</v>
      </c>
    </row>
    <row r="12" spans="1:39">
      <c r="A12" t="s">
        <v>40</v>
      </c>
      <c r="B12">
        <v>2009</v>
      </c>
      <c r="C12" s="1">
        <v>35108.032520325207</v>
      </c>
      <c r="D12" s="1">
        <v>17209</v>
      </c>
      <c r="E12" s="2">
        <f>Table2[[#This Row],[Male Total population]]/Table2[[#This Row],[Total population]]</f>
        <v>0.49017272585802518</v>
      </c>
      <c r="F12" s="1">
        <v>17899.032520325203</v>
      </c>
      <c r="G12" s="2">
        <f>Table2[[#This Row],[Female Total population]]/Table2[[#This Row],[Total population]]</f>
        <v>0.50982727414197471</v>
      </c>
      <c r="H12" s="1">
        <v>828</v>
      </c>
      <c r="I12" s="2">
        <v>2.3584346389124575E-2</v>
      </c>
      <c r="J12" s="1">
        <v>2340.6504065040649</v>
      </c>
      <c r="K12" s="1">
        <v>0</v>
      </c>
      <c r="L12" s="3">
        <v>0</v>
      </c>
      <c r="M12" s="1">
        <v>1528.8455284552845</v>
      </c>
      <c r="N12" s="1">
        <v>268</v>
      </c>
      <c r="O12" s="3">
        <v>0.17529566919084491</v>
      </c>
      <c r="P12" s="1">
        <v>2461.9349593495936</v>
      </c>
      <c r="Q12" s="1">
        <v>128</v>
      </c>
      <c r="R12" s="3">
        <v>5.1991625332708097E-2</v>
      </c>
      <c r="S12" s="1">
        <v>4015.9186991869919</v>
      </c>
      <c r="T12" s="1">
        <v>34</v>
      </c>
      <c r="U12" s="3">
        <v>8.4663068519995627E-3</v>
      </c>
      <c r="V12" s="1">
        <v>5160.9918699186992</v>
      </c>
      <c r="W12" s="1">
        <v>0</v>
      </c>
      <c r="X12" s="3">
        <v>0</v>
      </c>
      <c r="Y12" s="1">
        <v>4956.0569105691056</v>
      </c>
      <c r="Z12" s="1">
        <v>0</v>
      </c>
      <c r="AA12" s="3">
        <v>0</v>
      </c>
      <c r="AB12" s="1">
        <v>4665.9349593495936</v>
      </c>
      <c r="AC12" s="1">
        <v>0</v>
      </c>
      <c r="AD12" s="3">
        <v>0</v>
      </c>
      <c r="AE12" s="1">
        <v>4859.747967479675</v>
      </c>
      <c r="AF12" s="1">
        <v>0</v>
      </c>
      <c r="AG12" s="3">
        <v>0</v>
      </c>
      <c r="AH12" s="1">
        <v>4564.0813008130081</v>
      </c>
      <c r="AI12" s="1">
        <v>0</v>
      </c>
      <c r="AJ12" s="3">
        <v>0</v>
      </c>
      <c r="AK12" s="1">
        <v>559.34146341463418</v>
      </c>
      <c r="AL12" s="1">
        <v>398</v>
      </c>
      <c r="AM12" s="3">
        <v>0.7115510399860463</v>
      </c>
    </row>
    <row r="13" spans="1:39">
      <c r="A13" t="s">
        <v>41</v>
      </c>
      <c r="B13">
        <v>2009</v>
      </c>
      <c r="C13" s="1">
        <v>56471.104651162794</v>
      </c>
      <c r="D13" s="1">
        <v>27742.889534883721</v>
      </c>
      <c r="E13" s="2">
        <f>Table2[[#This Row],[Male Total population]]/Table2[[#This Row],[Total population]]</f>
        <v>0.49127584286262882</v>
      </c>
      <c r="F13" s="1">
        <v>28728.215116279069</v>
      </c>
      <c r="G13" s="2">
        <f>Table2[[#This Row],[Female Total population]]/Table2[[#This Row],[Total population]]</f>
        <v>0.50872415713737107</v>
      </c>
      <c r="H13" s="1">
        <v>1318</v>
      </c>
      <c r="I13" s="2">
        <v>2.3339369897961808E-2</v>
      </c>
      <c r="J13" s="1">
        <v>4300.6511627906975</v>
      </c>
      <c r="K13" s="1">
        <v>0</v>
      </c>
      <c r="L13" s="3">
        <v>0</v>
      </c>
      <c r="M13" s="1">
        <v>1833.5290697674418</v>
      </c>
      <c r="N13" s="1">
        <v>410</v>
      </c>
      <c r="O13" s="3">
        <v>0.22361248957563729</v>
      </c>
      <c r="P13" s="1">
        <v>3183.2616279069766</v>
      </c>
      <c r="Q13" s="1">
        <v>189</v>
      </c>
      <c r="R13" s="3">
        <v>5.9373065142706856E-2</v>
      </c>
      <c r="S13" s="1">
        <v>5720.1220930232557</v>
      </c>
      <c r="T13" s="1">
        <v>116</v>
      </c>
      <c r="U13" s="3">
        <v>2.0279287419665989E-2</v>
      </c>
      <c r="V13" s="1">
        <v>7879.8662790697672</v>
      </c>
      <c r="W13" s="1">
        <v>31</v>
      </c>
      <c r="X13" s="3">
        <v>3.9340769122365874E-3</v>
      </c>
      <c r="Y13" s="1">
        <v>8530.8895348837214</v>
      </c>
      <c r="Z13" s="1">
        <v>10</v>
      </c>
      <c r="AA13" s="3">
        <v>1.1722107007843588E-3</v>
      </c>
      <c r="AB13" s="1">
        <v>8003.4534883720926</v>
      </c>
      <c r="AC13" s="1">
        <v>0</v>
      </c>
      <c r="AD13" s="3">
        <v>0</v>
      </c>
      <c r="AE13" s="1">
        <v>8241.4244186046508</v>
      </c>
      <c r="AF13" s="1">
        <v>0</v>
      </c>
      <c r="AG13" s="3">
        <v>0</v>
      </c>
      <c r="AH13" s="1">
        <v>8097.9651162790697</v>
      </c>
      <c r="AI13" s="1">
        <v>0</v>
      </c>
      <c r="AJ13" s="3">
        <v>0</v>
      </c>
      <c r="AK13" s="1">
        <v>677.20348837209303</v>
      </c>
      <c r="AL13" s="1">
        <v>562</v>
      </c>
      <c r="AM13" s="3">
        <v>0.82988349831300057</v>
      </c>
    </row>
    <row r="14" spans="1:39">
      <c r="A14" t="s">
        <v>42</v>
      </c>
      <c r="B14">
        <v>2014</v>
      </c>
      <c r="C14" s="1">
        <v>51738.598360655735</v>
      </c>
      <c r="D14" s="1">
        <v>25337.27049180328</v>
      </c>
      <c r="E14" s="2">
        <f>Table2[[#This Row],[Male Total population]]/Table2[[#This Row],[Total population]]</f>
        <v>0.48971698682643161</v>
      </c>
      <c r="F14" s="1">
        <v>26401.327868852459</v>
      </c>
      <c r="G14" s="2">
        <f>Table2[[#This Row],[Female Total population]]/Table2[[#This Row],[Total population]]</f>
        <v>0.5102830131735685</v>
      </c>
      <c r="H14" s="1">
        <v>1177</v>
      </c>
      <c r="I14" s="2">
        <v>2.2748973441364846E-2</v>
      </c>
      <c r="J14" s="1">
        <v>3253.2786885245901</v>
      </c>
      <c r="K14" s="1">
        <v>0</v>
      </c>
      <c r="L14" s="3">
        <v>0</v>
      </c>
      <c r="M14" s="1">
        <v>2374.5655737704919</v>
      </c>
      <c r="N14" s="1">
        <v>355</v>
      </c>
      <c r="O14" s="3">
        <v>0.1495010303869215</v>
      </c>
      <c r="P14" s="1">
        <v>4172.7131147540986</v>
      </c>
      <c r="Q14" s="1">
        <v>149</v>
      </c>
      <c r="R14" s="3">
        <v>3.5708182159266584E-2</v>
      </c>
      <c r="S14" s="1">
        <v>6593.2540983606559</v>
      </c>
      <c r="T14" s="1">
        <v>60</v>
      </c>
      <c r="U14" s="3">
        <v>9.1002104734471522E-3</v>
      </c>
      <c r="V14" s="1">
        <v>7327.1639344262294</v>
      </c>
      <c r="W14" s="1">
        <v>15</v>
      </c>
      <c r="X14" s="3">
        <v>2.0471767977680178E-3</v>
      </c>
      <c r="Y14" s="1">
        <v>6306.0245901639346</v>
      </c>
      <c r="Z14" s="1">
        <v>12</v>
      </c>
      <c r="AA14" s="3">
        <v>1.9029421513384935E-3</v>
      </c>
      <c r="AB14" s="1">
        <v>6751.7377049180332</v>
      </c>
      <c r="AC14" s="1">
        <v>0</v>
      </c>
      <c r="AD14" s="3">
        <v>0</v>
      </c>
      <c r="AE14" s="1">
        <v>7190.122950819672</v>
      </c>
      <c r="AF14" s="1">
        <v>0</v>
      </c>
      <c r="AG14" s="3">
        <v>0</v>
      </c>
      <c r="AH14" s="1">
        <v>6740.2049180327867</v>
      </c>
      <c r="AI14" s="1">
        <v>0</v>
      </c>
      <c r="AJ14" s="3">
        <v>0</v>
      </c>
      <c r="AK14" s="1">
        <v>1027.622950819672</v>
      </c>
      <c r="AL14" s="1">
        <v>586</v>
      </c>
      <c r="AM14" s="3">
        <v>0.57024806572545272</v>
      </c>
    </row>
    <row r="15" spans="1:39">
      <c r="A15" t="s">
        <v>40</v>
      </c>
      <c r="B15">
        <v>2014</v>
      </c>
      <c r="C15" s="1">
        <v>37857.353448275862</v>
      </c>
      <c r="D15" s="1">
        <v>18633.956896551725</v>
      </c>
      <c r="E15" s="2">
        <f>Table2[[#This Row],[Male Total population]]/Table2[[#This Row],[Total population]]</f>
        <v>0.49221499125688012</v>
      </c>
      <c r="F15" s="1">
        <v>19223.396551724138</v>
      </c>
      <c r="G15" s="2">
        <f>Table2[[#This Row],[Female Total population]]/Table2[[#This Row],[Total population]]</f>
        <v>0.50778500874311983</v>
      </c>
      <c r="H15" s="1">
        <v>860</v>
      </c>
      <c r="I15" s="2">
        <v>2.2716854763104602E-2</v>
      </c>
      <c r="J15" s="1">
        <v>2391.9224137931033</v>
      </c>
      <c r="K15" s="1">
        <v>0</v>
      </c>
      <c r="L15" s="3">
        <v>0</v>
      </c>
      <c r="M15" s="1">
        <v>1630.4310344827586</v>
      </c>
      <c r="N15" s="1">
        <v>257</v>
      </c>
      <c r="O15" s="3">
        <v>0.15762702902765294</v>
      </c>
      <c r="P15" s="1">
        <v>3074.25</v>
      </c>
      <c r="Q15" s="1">
        <v>154</v>
      </c>
      <c r="R15" s="3">
        <v>5.0093518744409204E-2</v>
      </c>
      <c r="S15" s="1">
        <v>4886.9655172413795</v>
      </c>
      <c r="T15" s="1">
        <v>63</v>
      </c>
      <c r="U15" s="3">
        <v>1.2891435345253383E-2</v>
      </c>
      <c r="V15" s="1">
        <v>5394.8620689655172</v>
      </c>
      <c r="W15" s="1">
        <v>12</v>
      </c>
      <c r="X15" s="3">
        <v>2.2243386108110525E-3</v>
      </c>
      <c r="Y15" s="1">
        <v>4879.0172413793107</v>
      </c>
      <c r="Z15" s="1">
        <v>0</v>
      </c>
      <c r="AA15" s="3">
        <v>0</v>
      </c>
      <c r="AB15" s="1">
        <v>4878.9741379310344</v>
      </c>
      <c r="AC15" s="1">
        <v>0</v>
      </c>
      <c r="AD15" s="3">
        <v>0</v>
      </c>
      <c r="AE15" s="1">
        <v>5150.0603448275861</v>
      </c>
      <c r="AF15" s="1">
        <v>0</v>
      </c>
      <c r="AG15" s="3">
        <v>0</v>
      </c>
      <c r="AH15" s="1">
        <v>4929.3793103448279</v>
      </c>
      <c r="AI15" s="1">
        <v>0</v>
      </c>
      <c r="AJ15" s="3">
        <v>0</v>
      </c>
      <c r="AK15" s="1">
        <v>651.44827586206895</v>
      </c>
      <c r="AL15" s="1">
        <v>374</v>
      </c>
      <c r="AM15" s="3">
        <v>0.57410544145670128</v>
      </c>
    </row>
    <row r="16" spans="1:39">
      <c r="A16" t="s">
        <v>40</v>
      </c>
      <c r="B16">
        <v>2011</v>
      </c>
      <c r="C16" s="1">
        <v>35496.719008264459</v>
      </c>
      <c r="D16" s="1">
        <v>17449.512396694216</v>
      </c>
      <c r="E16" s="2">
        <f>Table2[[#This Row],[Male Total population]]/Table2[[#This Row],[Total population]]</f>
        <v>0.49158099351750129</v>
      </c>
      <c r="F16" s="1">
        <v>18047.206611570247</v>
      </c>
      <c r="G16" s="2">
        <f>Table2[[#This Row],[Female Total population]]/Table2[[#This Row],[Total population]]</f>
        <v>0.50841900648249883</v>
      </c>
      <c r="H16" s="1">
        <v>800</v>
      </c>
      <c r="I16" s="2">
        <v>2.2537294216227181E-2</v>
      </c>
      <c r="J16" s="1">
        <v>2296.2975206611573</v>
      </c>
      <c r="K16" s="1">
        <v>0</v>
      </c>
      <c r="L16" s="3">
        <v>0</v>
      </c>
      <c r="M16" s="1">
        <v>1509.7190082644629</v>
      </c>
      <c r="N16" s="1">
        <v>256</v>
      </c>
      <c r="O16" s="3">
        <v>0.16956797827848211</v>
      </c>
      <c r="P16" s="1">
        <v>2642.3057851239669</v>
      </c>
      <c r="Q16" s="1">
        <v>101</v>
      </c>
      <c r="R16" s="3">
        <v>3.8224190617385891E-2</v>
      </c>
      <c r="S16" s="1">
        <v>4347.7438016528922</v>
      </c>
      <c r="T16" s="1">
        <v>33</v>
      </c>
      <c r="U16" s="3">
        <v>7.5901436481731772E-3</v>
      </c>
      <c r="V16" s="1">
        <v>5250.1322314049585</v>
      </c>
      <c r="W16" s="1">
        <v>24</v>
      </c>
      <c r="X16" s="3">
        <v>4.5713134340575447E-3</v>
      </c>
      <c r="Y16" s="1">
        <v>4821.3471074380168</v>
      </c>
      <c r="Z16" s="1">
        <v>0</v>
      </c>
      <c r="AA16" s="3">
        <v>0</v>
      </c>
      <c r="AB16" s="1">
        <v>4603.0578512396696</v>
      </c>
      <c r="AC16" s="1">
        <v>0</v>
      </c>
      <c r="AD16" s="3">
        <v>0</v>
      </c>
      <c r="AE16" s="1">
        <v>4788.818181818182</v>
      </c>
      <c r="AF16" s="1">
        <v>0</v>
      </c>
      <c r="AG16" s="3">
        <v>0</v>
      </c>
      <c r="AH16" s="1">
        <v>4665.4628099173551</v>
      </c>
      <c r="AI16" s="1">
        <v>0</v>
      </c>
      <c r="AJ16" s="3">
        <v>0</v>
      </c>
      <c r="AK16" s="1">
        <v>591.75206611570252</v>
      </c>
      <c r="AL16" s="1">
        <v>386</v>
      </c>
      <c r="AM16" s="3">
        <v>0.65230021507779112</v>
      </c>
    </row>
    <row r="17" spans="1:39">
      <c r="A17" t="s">
        <v>42</v>
      </c>
      <c r="B17">
        <v>2013</v>
      </c>
      <c r="C17" s="1">
        <v>52601.80909090909</v>
      </c>
      <c r="D17" s="1">
        <v>25809.345454545455</v>
      </c>
      <c r="E17" s="2">
        <f>Table2[[#This Row],[Male Total population]]/Table2[[#This Row],[Total population]]</f>
        <v>0.49065509153763986</v>
      </c>
      <c r="F17" s="1">
        <v>26792.463636363635</v>
      </c>
      <c r="G17" s="2">
        <f>Table2[[#This Row],[Female Total population]]/Table2[[#This Row],[Total population]]</f>
        <v>0.50934490846236014</v>
      </c>
      <c r="H17" s="1">
        <v>1185</v>
      </c>
      <c r="I17" s="2">
        <v>2.2527742305440929E-2</v>
      </c>
      <c r="J17" s="1">
        <v>3335.5181818181818</v>
      </c>
      <c r="K17" s="1">
        <v>0</v>
      </c>
      <c r="L17" s="3">
        <v>0</v>
      </c>
      <c r="M17" s="1">
        <v>2383.8545454545456</v>
      </c>
      <c r="N17" s="1">
        <v>318</v>
      </c>
      <c r="O17" s="3">
        <v>0.1333974006955885</v>
      </c>
      <c r="P17" s="1">
        <v>4056.9454545454546</v>
      </c>
      <c r="Q17" s="1">
        <v>165</v>
      </c>
      <c r="R17" s="3">
        <v>4.0670992954842874E-2</v>
      </c>
      <c r="S17" s="1">
        <v>6501.9363636363632</v>
      </c>
      <c r="T17" s="1">
        <v>45</v>
      </c>
      <c r="U17" s="3">
        <v>6.9210151381476574E-3</v>
      </c>
      <c r="V17" s="1">
        <v>7610.6090909090908</v>
      </c>
      <c r="W17" s="1">
        <v>10</v>
      </c>
      <c r="X17" s="3">
        <v>1.3139552801292931E-3</v>
      </c>
      <c r="Y17" s="1">
        <v>6529.3545454545456</v>
      </c>
      <c r="Z17" s="1">
        <v>0</v>
      </c>
      <c r="AA17" s="3">
        <v>0</v>
      </c>
      <c r="AB17" s="1">
        <v>6951.3727272727274</v>
      </c>
      <c r="AC17" s="1">
        <v>0</v>
      </c>
      <c r="AD17" s="3">
        <v>0</v>
      </c>
      <c r="AE17" s="1">
        <v>7330.6545454545458</v>
      </c>
      <c r="AF17" s="1">
        <v>0</v>
      </c>
      <c r="AG17" s="3">
        <v>0</v>
      </c>
      <c r="AH17" s="1">
        <v>6890.5727272727272</v>
      </c>
      <c r="AI17" s="1">
        <v>0</v>
      </c>
      <c r="AJ17" s="3">
        <v>0</v>
      </c>
      <c r="AK17" s="1">
        <v>1017.5</v>
      </c>
      <c r="AL17" s="1">
        <v>647</v>
      </c>
      <c r="AM17" s="3">
        <v>0.63587223587223585</v>
      </c>
    </row>
    <row r="18" spans="1:39">
      <c r="A18" t="s">
        <v>43</v>
      </c>
      <c r="B18">
        <v>2014</v>
      </c>
      <c r="C18" s="1">
        <v>66498.306122448979</v>
      </c>
      <c r="D18" s="1">
        <v>32397.234693877552</v>
      </c>
      <c r="E18" s="2">
        <f>Table2[[#This Row],[Male Total population]]/Table2[[#This Row],[Total population]]</f>
        <v>0.48718887116044385</v>
      </c>
      <c r="F18" s="1">
        <v>34101.071428571428</v>
      </c>
      <c r="G18" s="2">
        <f>Table2[[#This Row],[Female Total population]]/Table2[[#This Row],[Total population]]</f>
        <v>0.51281112883955615</v>
      </c>
      <c r="H18" s="1">
        <v>1485</v>
      </c>
      <c r="I18" s="2">
        <v>2.2331395889476392E-2</v>
      </c>
      <c r="J18" s="1">
        <v>4163.2346938775509</v>
      </c>
      <c r="K18" s="1">
        <v>0</v>
      </c>
      <c r="L18" s="3">
        <v>0</v>
      </c>
      <c r="M18" s="1">
        <v>2959.295918367347</v>
      </c>
      <c r="N18" s="1">
        <v>409</v>
      </c>
      <c r="O18" s="3">
        <v>0.13820855071014548</v>
      </c>
      <c r="P18" s="1">
        <v>5538.2244897959181</v>
      </c>
      <c r="Q18" s="1">
        <v>257</v>
      </c>
      <c r="R18" s="3">
        <v>4.6404763922718917E-2</v>
      </c>
      <c r="S18" s="1">
        <v>8423.5204081632655</v>
      </c>
      <c r="T18" s="1">
        <v>162</v>
      </c>
      <c r="U18" s="3">
        <v>1.9231864131652746E-2</v>
      </c>
      <c r="V18" s="1">
        <v>9305.4897959183672</v>
      </c>
      <c r="W18" s="1">
        <v>59</v>
      </c>
      <c r="X18" s="3">
        <v>6.3403433128129327E-3</v>
      </c>
      <c r="Y18" s="1">
        <v>8657.0102040816328</v>
      </c>
      <c r="Z18" s="1">
        <v>16</v>
      </c>
      <c r="AA18" s="3">
        <v>1.8482131385794455E-3</v>
      </c>
      <c r="AB18" s="1">
        <v>8644.7959183673465</v>
      </c>
      <c r="AC18" s="1">
        <v>0</v>
      </c>
      <c r="AD18" s="3">
        <v>0</v>
      </c>
      <c r="AE18" s="1">
        <v>9033.1122448979586</v>
      </c>
      <c r="AF18" s="1">
        <v>0</v>
      </c>
      <c r="AG18" s="3">
        <v>0</v>
      </c>
      <c r="AH18" s="1">
        <v>8651.6020408163258</v>
      </c>
      <c r="AI18" s="1">
        <v>0</v>
      </c>
      <c r="AJ18" s="3">
        <v>0</v>
      </c>
      <c r="AK18" s="1">
        <v>1110.6938775510205</v>
      </c>
      <c r="AL18" s="1">
        <v>582</v>
      </c>
      <c r="AM18" s="3">
        <v>0.5239967661325885</v>
      </c>
    </row>
    <row r="19" spans="1:39">
      <c r="A19" t="s">
        <v>41</v>
      </c>
      <c r="B19">
        <v>2010</v>
      </c>
      <c r="C19" s="1">
        <v>57823.897590361448</v>
      </c>
      <c r="D19" s="1">
        <v>28265.481927710844</v>
      </c>
      <c r="E19" s="2">
        <f>Table2[[#This Row],[Male Total population]]/Table2[[#This Row],[Total population]]</f>
        <v>0.4888200744949846</v>
      </c>
      <c r="F19" s="1">
        <v>29558.415662650601</v>
      </c>
      <c r="G19" s="2">
        <f>Table2[[#This Row],[Female Total population]]/Table2[[#This Row],[Total population]]</f>
        <v>0.51117992550501534</v>
      </c>
      <c r="H19" s="1">
        <v>1285</v>
      </c>
      <c r="I19" s="2">
        <v>2.2222645887747874E-2</v>
      </c>
      <c r="J19" s="1">
        <v>4192.8132530120483</v>
      </c>
      <c r="K19" s="1">
        <v>0</v>
      </c>
      <c r="L19" s="3">
        <v>0</v>
      </c>
      <c r="M19" s="1">
        <v>1854.6867469879519</v>
      </c>
      <c r="N19" s="1">
        <v>392</v>
      </c>
      <c r="O19" s="3">
        <v>0.21135644638460688</v>
      </c>
      <c r="P19" s="1">
        <v>3445.9096385542171</v>
      </c>
      <c r="Q19" s="1">
        <v>223</v>
      </c>
      <c r="R19" s="3">
        <v>6.4714407338192129E-2</v>
      </c>
      <c r="S19" s="1">
        <v>6122.825301204819</v>
      </c>
      <c r="T19" s="1">
        <v>91</v>
      </c>
      <c r="U19" s="3">
        <v>1.4862419801867199E-2</v>
      </c>
      <c r="V19" s="1">
        <v>8210.295180722891</v>
      </c>
      <c r="W19" s="1">
        <v>22</v>
      </c>
      <c r="X19" s="3">
        <v>2.6795626120305906E-3</v>
      </c>
      <c r="Y19" s="1">
        <v>8657.9939759036151</v>
      </c>
      <c r="Z19" s="1">
        <v>0</v>
      </c>
      <c r="AA19" s="3">
        <v>0</v>
      </c>
      <c r="AB19" s="1">
        <v>8033.7831325301204</v>
      </c>
      <c r="AC19" s="1">
        <v>0</v>
      </c>
      <c r="AD19" s="3">
        <v>0</v>
      </c>
      <c r="AE19" s="1">
        <v>8376.1807228915659</v>
      </c>
      <c r="AF19" s="1">
        <v>0</v>
      </c>
      <c r="AG19" s="3">
        <v>0</v>
      </c>
      <c r="AH19" s="1">
        <v>8261.1626506024095</v>
      </c>
      <c r="AI19" s="1">
        <v>0</v>
      </c>
      <c r="AJ19" s="3">
        <v>0</v>
      </c>
      <c r="AK19" s="1">
        <v>674.3373493975904</v>
      </c>
      <c r="AL19" s="1">
        <v>557</v>
      </c>
      <c r="AM19" s="3">
        <v>0.82599606932285152</v>
      </c>
    </row>
    <row r="20" spans="1:39">
      <c r="A20" t="s">
        <v>42</v>
      </c>
      <c r="B20">
        <v>2012</v>
      </c>
      <c r="C20" s="1">
        <v>48977.827868852459</v>
      </c>
      <c r="D20" s="1">
        <v>23977.655737704918</v>
      </c>
      <c r="E20" s="2">
        <f>Table2[[#This Row],[Male Total population]]/Table2[[#This Row],[Total population]]</f>
        <v>0.489561435878898</v>
      </c>
      <c r="F20" s="1">
        <v>25000.172131147541</v>
      </c>
      <c r="G20" s="2">
        <f>Table2[[#This Row],[Female Total population]]/Table2[[#This Row],[Total population]]</f>
        <v>0.510438564121102</v>
      </c>
      <c r="H20" s="1">
        <v>1088</v>
      </c>
      <c r="I20" s="2">
        <v>2.2214133360779677E-2</v>
      </c>
      <c r="J20" s="1">
        <v>3166.311475409836</v>
      </c>
      <c r="K20" s="1">
        <v>0</v>
      </c>
      <c r="L20" s="3">
        <v>0</v>
      </c>
      <c r="M20" s="1">
        <v>2231.8196721311474</v>
      </c>
      <c r="N20" s="1">
        <v>317</v>
      </c>
      <c r="O20" s="3">
        <v>0.142036565031842</v>
      </c>
      <c r="P20" s="1">
        <v>3721.9508196721313</v>
      </c>
      <c r="Q20" s="1">
        <v>129</v>
      </c>
      <c r="R20" s="3">
        <v>3.465924356608336E-2</v>
      </c>
      <c r="S20" s="1">
        <v>5952.5327868852455</v>
      </c>
      <c r="T20" s="1">
        <v>69</v>
      </c>
      <c r="U20" s="3">
        <v>1.159170431652596E-2</v>
      </c>
      <c r="V20" s="1">
        <v>7178.1803278688521</v>
      </c>
      <c r="W20" s="1">
        <v>0</v>
      </c>
      <c r="X20" s="3">
        <v>0</v>
      </c>
      <c r="Y20" s="1">
        <v>6152.1967213114758</v>
      </c>
      <c r="Z20" s="1">
        <v>0</v>
      </c>
      <c r="AA20" s="3">
        <v>0</v>
      </c>
      <c r="AB20" s="1">
        <v>6350.9016393442625</v>
      </c>
      <c r="AC20" s="1">
        <v>0</v>
      </c>
      <c r="AD20" s="3">
        <v>0</v>
      </c>
      <c r="AE20" s="1">
        <v>6822.8934426229507</v>
      </c>
      <c r="AF20" s="1">
        <v>0</v>
      </c>
      <c r="AG20" s="3">
        <v>0</v>
      </c>
      <c r="AH20" s="1">
        <v>6454.3360655737706</v>
      </c>
      <c r="AI20" s="1">
        <v>0</v>
      </c>
      <c r="AJ20" s="3">
        <v>0</v>
      </c>
      <c r="AK20" s="1">
        <v>946.25409836065569</v>
      </c>
      <c r="AL20" s="1">
        <v>573</v>
      </c>
      <c r="AM20" s="3">
        <v>0.60554559392947171</v>
      </c>
    </row>
    <row r="21" spans="1:39">
      <c r="A21" t="s">
        <v>42</v>
      </c>
      <c r="B21">
        <v>2009</v>
      </c>
      <c r="C21" s="1">
        <v>53071.146788990824</v>
      </c>
      <c r="D21" s="1">
        <v>25870.880733944956</v>
      </c>
      <c r="E21" s="2">
        <f>Table2[[#This Row],[Male Total population]]/Table2[[#This Row],[Total population]]</f>
        <v>0.48747544191586339</v>
      </c>
      <c r="F21" s="1">
        <v>27200.266055045871</v>
      </c>
      <c r="G21" s="2">
        <f>Table2[[#This Row],[Female Total population]]/Table2[[#This Row],[Total population]]</f>
        <v>0.51252455808413666</v>
      </c>
      <c r="H21" s="1">
        <v>1178</v>
      </c>
      <c r="I21" s="2">
        <v>2.2196618525762976E-2</v>
      </c>
      <c r="J21" s="1">
        <v>3558.5871559633028</v>
      </c>
      <c r="K21" s="1">
        <v>0</v>
      </c>
      <c r="L21" s="3">
        <v>0</v>
      </c>
      <c r="M21" s="1">
        <v>2471.4587155963304</v>
      </c>
      <c r="N21" s="1">
        <v>346</v>
      </c>
      <c r="O21" s="3">
        <v>0.13999829243213344</v>
      </c>
      <c r="P21" s="1">
        <v>3666.6330275229357</v>
      </c>
      <c r="Q21" s="1">
        <v>142</v>
      </c>
      <c r="R21" s="3">
        <v>3.8727628026612421E-2</v>
      </c>
      <c r="S21" s="1">
        <v>5904.6238532110092</v>
      </c>
      <c r="T21" s="1">
        <v>60</v>
      </c>
      <c r="U21" s="3">
        <v>1.0161527896035451E-2</v>
      </c>
      <c r="V21" s="1">
        <v>7851.7889908256884</v>
      </c>
      <c r="W21" s="1">
        <v>10</v>
      </c>
      <c r="X21" s="3">
        <v>1.2735951019168189E-3</v>
      </c>
      <c r="Y21" s="1">
        <v>7208.2752293577978</v>
      </c>
      <c r="Z21" s="1">
        <v>0</v>
      </c>
      <c r="AA21" s="3">
        <v>0</v>
      </c>
      <c r="AB21" s="1">
        <v>6824.1743119266057</v>
      </c>
      <c r="AC21" s="1">
        <v>0</v>
      </c>
      <c r="AD21" s="3">
        <v>0</v>
      </c>
      <c r="AE21" s="1">
        <v>7559.8532110091746</v>
      </c>
      <c r="AF21" s="1">
        <v>0</v>
      </c>
      <c r="AG21" s="3">
        <v>0</v>
      </c>
      <c r="AH21" s="1">
        <v>7027.8715596330276</v>
      </c>
      <c r="AI21" s="1">
        <v>0</v>
      </c>
      <c r="AJ21" s="3">
        <v>0</v>
      </c>
      <c r="AK21" s="1">
        <v>994.62385321100919</v>
      </c>
      <c r="AL21" s="1">
        <v>620</v>
      </c>
      <c r="AM21" s="3">
        <v>0.62335122770121942</v>
      </c>
    </row>
    <row r="22" spans="1:39">
      <c r="A22" t="s">
        <v>44</v>
      </c>
      <c r="B22">
        <v>2014</v>
      </c>
      <c r="C22" s="1">
        <v>61942.381679389313</v>
      </c>
      <c r="D22" s="1">
        <v>30492.167938931299</v>
      </c>
      <c r="E22" s="2">
        <f>Table2[[#This Row],[Male Total population]]/Table2[[#This Row],[Total population]]</f>
        <v>0.49226663735271342</v>
      </c>
      <c r="F22" s="1">
        <v>31450.213740458013</v>
      </c>
      <c r="G22" s="2">
        <f>Table2[[#This Row],[Female Total population]]/Table2[[#This Row],[Total population]]</f>
        <v>0.50773336264728652</v>
      </c>
      <c r="H22" s="1">
        <v>1373</v>
      </c>
      <c r="I22" s="2">
        <v>2.2165760546738092E-2</v>
      </c>
      <c r="J22" s="1">
        <v>3854.5496183206105</v>
      </c>
      <c r="K22" s="1">
        <v>0</v>
      </c>
      <c r="L22" s="3">
        <v>0</v>
      </c>
      <c r="M22" s="1">
        <v>2372.2824427480914</v>
      </c>
      <c r="N22" s="1">
        <v>372</v>
      </c>
      <c r="O22" s="3">
        <v>0.1568110075329264</v>
      </c>
      <c r="P22" s="1">
        <v>4676.2442748091607</v>
      </c>
      <c r="Q22" s="1">
        <v>237</v>
      </c>
      <c r="R22" s="3">
        <v>5.0681697976453992E-2</v>
      </c>
      <c r="S22" s="1">
        <v>7655.7709923664124</v>
      </c>
      <c r="T22" s="1">
        <v>104</v>
      </c>
      <c r="U22" s="3">
        <v>1.3584523375072041E-2</v>
      </c>
      <c r="V22" s="1">
        <v>9086.8396946564881</v>
      </c>
      <c r="W22" s="1">
        <v>29</v>
      </c>
      <c r="X22" s="3">
        <v>3.1914285906301876E-3</v>
      </c>
      <c r="Y22" s="1">
        <v>8316.5725190839694</v>
      </c>
      <c r="Z22" s="1">
        <v>11</v>
      </c>
      <c r="AA22" s="3">
        <v>1.3226602635591034E-3</v>
      </c>
      <c r="AB22" s="1">
        <v>8561.8473282442756</v>
      </c>
      <c r="AC22" s="1">
        <v>0</v>
      </c>
      <c r="AD22" s="3">
        <v>0</v>
      </c>
      <c r="AE22" s="1">
        <v>8553.5954198473282</v>
      </c>
      <c r="AF22" s="1">
        <v>0</v>
      </c>
      <c r="AG22" s="3">
        <v>0</v>
      </c>
      <c r="AH22" s="1">
        <v>7875.2442748091607</v>
      </c>
      <c r="AI22" s="1">
        <v>0</v>
      </c>
      <c r="AJ22" s="3">
        <v>0</v>
      </c>
      <c r="AK22" s="1">
        <v>988.60305343511448</v>
      </c>
      <c r="AL22" s="1">
        <v>620</v>
      </c>
      <c r="AM22" s="3">
        <v>0.62714756731296384</v>
      </c>
    </row>
    <row r="23" spans="1:39">
      <c r="A23" t="s">
        <v>41</v>
      </c>
      <c r="B23">
        <v>2013</v>
      </c>
      <c r="C23" s="1">
        <v>60013.99401197605</v>
      </c>
      <c r="D23" s="1">
        <v>29319.736526946108</v>
      </c>
      <c r="E23" s="2">
        <f>Table2[[#This Row],[Male Total population]]/Table2[[#This Row],[Total population]]</f>
        <v>0.488548329596181</v>
      </c>
      <c r="F23" s="1">
        <v>30694.257485029939</v>
      </c>
      <c r="G23" s="2">
        <f>Table2[[#This Row],[Female Total population]]/Table2[[#This Row],[Total population]]</f>
        <v>0.51145167040381889</v>
      </c>
      <c r="H23" s="1">
        <v>1323</v>
      </c>
      <c r="I23" s="2">
        <v>2.2044858399792384E-2</v>
      </c>
      <c r="J23" s="1">
        <v>4140.8802395209577</v>
      </c>
      <c r="K23" s="1">
        <v>0</v>
      </c>
      <c r="L23" s="3">
        <v>0</v>
      </c>
      <c r="M23" s="1">
        <v>2009.0718562874251</v>
      </c>
      <c r="N23" s="1">
        <v>398</v>
      </c>
      <c r="O23" s="3">
        <v>0.19810142616574519</v>
      </c>
      <c r="P23" s="1">
        <v>4018.7185628742513</v>
      </c>
      <c r="Q23" s="1">
        <v>222</v>
      </c>
      <c r="R23" s="3">
        <v>5.5241489675560182E-2</v>
      </c>
      <c r="S23" s="1">
        <v>6779.6407185628741</v>
      </c>
      <c r="T23" s="1">
        <v>113</v>
      </c>
      <c r="U23" s="3">
        <v>1.6667549902844022E-2</v>
      </c>
      <c r="V23" s="1">
        <v>8502.4730538922158</v>
      </c>
      <c r="W23" s="1">
        <v>42</v>
      </c>
      <c r="X23" s="3">
        <v>4.9397392657155757E-3</v>
      </c>
      <c r="Y23" s="1">
        <v>8459.4610778443111</v>
      </c>
      <c r="Z23" s="1">
        <v>17</v>
      </c>
      <c r="AA23" s="3">
        <v>2.0095842800818275E-3</v>
      </c>
      <c r="AB23" s="1">
        <v>8161.5449101796403</v>
      </c>
      <c r="AC23" s="1">
        <v>0</v>
      </c>
      <c r="AD23" s="3">
        <v>0</v>
      </c>
      <c r="AE23" s="1">
        <v>8663.4491017964065</v>
      </c>
      <c r="AF23" s="1">
        <v>0</v>
      </c>
      <c r="AG23" s="3">
        <v>0</v>
      </c>
      <c r="AH23" s="1">
        <v>8541.7904191616763</v>
      </c>
      <c r="AI23" s="1">
        <v>0</v>
      </c>
      <c r="AJ23" s="3">
        <v>0</v>
      </c>
      <c r="AK23" s="1">
        <v>746.95209580838321</v>
      </c>
      <c r="AL23" s="1">
        <v>531</v>
      </c>
      <c r="AM23" s="3">
        <v>0.7108889619291171</v>
      </c>
    </row>
    <row r="24" spans="1:39">
      <c r="A24" t="s">
        <v>43</v>
      </c>
      <c r="B24">
        <v>2015</v>
      </c>
      <c r="C24" s="1">
        <v>70315.65217391304</v>
      </c>
      <c r="D24" s="1">
        <v>34276.17391304348</v>
      </c>
      <c r="E24" s="2">
        <f>Table2[[#This Row],[Male Total population]]/Table2[[#This Row],[Total population]]</f>
        <v>0.487461508971965</v>
      </c>
      <c r="F24" s="1">
        <v>36039.478260869568</v>
      </c>
      <c r="G24" s="2">
        <f>Table2[[#This Row],[Female Total population]]/Table2[[#This Row],[Total population]]</f>
        <v>0.51253849102803517</v>
      </c>
      <c r="H24" s="1">
        <v>1550</v>
      </c>
      <c r="I24" s="2">
        <v>2.2043456216069155E-2</v>
      </c>
      <c r="J24" s="1">
        <v>4353.195652173913</v>
      </c>
      <c r="K24" s="1">
        <v>0</v>
      </c>
      <c r="L24" s="3">
        <v>0</v>
      </c>
      <c r="M24" s="1">
        <v>3082.8260869565215</v>
      </c>
      <c r="N24" s="1">
        <v>485</v>
      </c>
      <c r="O24" s="3">
        <v>0.15732317890134689</v>
      </c>
      <c r="P24" s="1">
        <v>6010.945652173913</v>
      </c>
      <c r="Q24" s="1">
        <v>308</v>
      </c>
      <c r="R24" s="3">
        <v>5.1239857723319959E-2</v>
      </c>
      <c r="S24" s="1">
        <v>9031.8804347826081</v>
      </c>
      <c r="T24" s="1">
        <v>80</v>
      </c>
      <c r="U24" s="3">
        <v>8.8575131809664562E-3</v>
      </c>
      <c r="V24" s="1">
        <v>9769.0543478260861</v>
      </c>
      <c r="W24" s="1">
        <v>32</v>
      </c>
      <c r="X24" s="3">
        <v>3.2756497057589797E-3</v>
      </c>
      <c r="Y24" s="1">
        <v>9105.9456521739139</v>
      </c>
      <c r="Z24" s="1">
        <v>0</v>
      </c>
      <c r="AA24" s="3">
        <v>0</v>
      </c>
      <c r="AB24" s="1">
        <v>9214.7717391304341</v>
      </c>
      <c r="AC24" s="1">
        <v>0</v>
      </c>
      <c r="AD24" s="3">
        <v>0</v>
      </c>
      <c r="AE24" s="1">
        <v>9480.6304347826081</v>
      </c>
      <c r="AF24" s="1">
        <v>0</v>
      </c>
      <c r="AG24" s="3">
        <v>0</v>
      </c>
      <c r="AH24" s="1">
        <v>9091.7391304347821</v>
      </c>
      <c r="AI24" s="1">
        <v>0</v>
      </c>
      <c r="AJ24" s="3">
        <v>0</v>
      </c>
      <c r="AK24" s="1">
        <v>1162.6630434782608</v>
      </c>
      <c r="AL24" s="1">
        <v>645</v>
      </c>
      <c r="AM24" s="3">
        <v>0.55476090309914461</v>
      </c>
    </row>
    <row r="25" spans="1:39">
      <c r="A25" t="s">
        <v>41</v>
      </c>
      <c r="B25">
        <v>2011</v>
      </c>
      <c r="C25" s="1">
        <v>59797.720496894413</v>
      </c>
      <c r="D25" s="1">
        <v>29228.695652173912</v>
      </c>
      <c r="E25" s="2">
        <f>Table2[[#This Row],[Male Total population]]/Table2[[#This Row],[Total population]]</f>
        <v>0.48879280697149485</v>
      </c>
      <c r="F25" s="1">
        <v>30569.024844720498</v>
      </c>
      <c r="G25" s="2">
        <f>Table2[[#This Row],[Female Total population]]/Table2[[#This Row],[Total population]]</f>
        <v>0.51120719302850504</v>
      </c>
      <c r="H25" s="1">
        <v>1315</v>
      </c>
      <c r="I25" s="2">
        <v>2.1990804817857468E-2</v>
      </c>
      <c r="J25" s="1">
        <v>4289.95652173913</v>
      </c>
      <c r="K25" s="1">
        <v>0</v>
      </c>
      <c r="L25" s="3">
        <v>0</v>
      </c>
      <c r="M25" s="1">
        <v>1931.6770186335405</v>
      </c>
      <c r="N25" s="1">
        <v>376</v>
      </c>
      <c r="O25" s="3">
        <v>0.19464951768488745</v>
      </c>
      <c r="P25" s="1">
        <v>3659.0745341614906</v>
      </c>
      <c r="Q25" s="1">
        <v>253</v>
      </c>
      <c r="R25" s="3">
        <v>6.914316656793032E-2</v>
      </c>
      <c r="S25" s="1">
        <v>6466.8633540372675</v>
      </c>
      <c r="T25" s="1">
        <v>130</v>
      </c>
      <c r="U25" s="3">
        <v>2.0102481355020577E-2</v>
      </c>
      <c r="V25" s="1">
        <v>8522.1925465838503</v>
      </c>
      <c r="W25" s="1">
        <v>12</v>
      </c>
      <c r="X25" s="3">
        <v>1.4080883451536472E-3</v>
      </c>
      <c r="Y25" s="1">
        <v>8794.434782608696</v>
      </c>
      <c r="Z25" s="1">
        <v>0</v>
      </c>
      <c r="AA25" s="3">
        <v>0</v>
      </c>
      <c r="AB25" s="1">
        <v>8258.7950310559008</v>
      </c>
      <c r="AC25" s="1">
        <v>0</v>
      </c>
      <c r="AD25" s="3">
        <v>0</v>
      </c>
      <c r="AE25" s="1">
        <v>8645.4782608695659</v>
      </c>
      <c r="AF25" s="1">
        <v>0</v>
      </c>
      <c r="AG25" s="3">
        <v>0</v>
      </c>
      <c r="AH25" s="1">
        <v>8540</v>
      </c>
      <c r="AI25" s="1">
        <v>0</v>
      </c>
      <c r="AJ25" s="3">
        <v>0</v>
      </c>
      <c r="AK25" s="1">
        <v>704.54037267080741</v>
      </c>
      <c r="AL25" s="1">
        <v>544</v>
      </c>
      <c r="AM25" s="3">
        <v>0.77213460165210568</v>
      </c>
    </row>
    <row r="26" spans="1:39">
      <c r="A26" t="s">
        <v>41</v>
      </c>
      <c r="B26">
        <v>2014</v>
      </c>
      <c r="C26" s="1">
        <v>62929.782051282054</v>
      </c>
      <c r="D26" s="1">
        <v>30749.564102564102</v>
      </c>
      <c r="E26" s="2">
        <f>Table2[[#This Row],[Male Total population]]/Table2[[#This Row],[Total population]]</f>
        <v>0.48863293499898031</v>
      </c>
      <c r="F26" s="1">
        <v>32180.217948717949</v>
      </c>
      <c r="G26" s="2">
        <f>Table2[[#This Row],[Female Total population]]/Table2[[#This Row],[Total population]]</f>
        <v>0.51136706500101958</v>
      </c>
      <c r="H26" s="1">
        <v>1381</v>
      </c>
      <c r="I26" s="2">
        <v>2.1945094277850994E-2</v>
      </c>
      <c r="J26" s="1">
        <v>4274.6025641025644</v>
      </c>
      <c r="K26" s="1">
        <v>0</v>
      </c>
      <c r="L26" s="3">
        <v>0</v>
      </c>
      <c r="M26" s="1">
        <v>2115.9230769230771</v>
      </c>
      <c r="N26" s="1">
        <v>348</v>
      </c>
      <c r="O26" s="3">
        <v>0.16446722652415746</v>
      </c>
      <c r="P26" s="1">
        <v>4315.2435897435898</v>
      </c>
      <c r="Q26" s="1">
        <v>257</v>
      </c>
      <c r="R26" s="3">
        <v>5.9556313486180477E-2</v>
      </c>
      <c r="S26" s="1">
        <v>7200.2307692307695</v>
      </c>
      <c r="T26" s="1">
        <v>187</v>
      </c>
      <c r="U26" s="3">
        <v>2.5971389805882289E-2</v>
      </c>
      <c r="V26" s="1">
        <v>8871.4230769230762</v>
      </c>
      <c r="W26" s="1">
        <v>47</v>
      </c>
      <c r="X26" s="3">
        <v>5.2979098835066792E-3</v>
      </c>
      <c r="Y26" s="1">
        <v>8798.6730769230762</v>
      </c>
      <c r="Z26" s="1">
        <v>14</v>
      </c>
      <c r="AA26" s="3">
        <v>1.5911490150394183E-3</v>
      </c>
      <c r="AB26" s="1">
        <v>8614.4358974358965</v>
      </c>
      <c r="AC26" s="1">
        <v>0</v>
      </c>
      <c r="AD26" s="3">
        <v>0</v>
      </c>
      <c r="AE26" s="1">
        <v>9021.3333333333339</v>
      </c>
      <c r="AF26" s="1">
        <v>0</v>
      </c>
      <c r="AG26" s="3">
        <v>0</v>
      </c>
      <c r="AH26" s="1">
        <v>8927.8782051282051</v>
      </c>
      <c r="AI26" s="1">
        <v>0</v>
      </c>
      <c r="AJ26" s="3">
        <v>0</v>
      </c>
      <c r="AK26" s="1">
        <v>778.48717948717945</v>
      </c>
      <c r="AL26" s="1">
        <v>528</v>
      </c>
      <c r="AM26" s="3">
        <v>0.67823852969269793</v>
      </c>
    </row>
    <row r="27" spans="1:39">
      <c r="A27" t="s">
        <v>43</v>
      </c>
      <c r="B27">
        <v>2017</v>
      </c>
      <c r="C27" s="1">
        <v>70304.275510204083</v>
      </c>
      <c r="D27" s="1">
        <v>34355.908163265303</v>
      </c>
      <c r="E27" s="2">
        <f>Table2[[#This Row],[Male Total population]]/Table2[[#This Row],[Total population]]</f>
        <v>0.48867452105781001</v>
      </c>
      <c r="F27" s="1">
        <v>35948.367346938772</v>
      </c>
      <c r="G27" s="2">
        <f>Table2[[#This Row],[Female Total population]]/Table2[[#This Row],[Total population]]</f>
        <v>0.51132547894218983</v>
      </c>
      <c r="H27" s="1">
        <v>1526</v>
      </c>
      <c r="I27" s="2">
        <v>2.1705650032315799E-2</v>
      </c>
      <c r="J27" s="1">
        <v>4287.5102040816328</v>
      </c>
      <c r="K27" s="1">
        <v>0</v>
      </c>
      <c r="L27" s="3">
        <v>0</v>
      </c>
      <c r="M27" s="1">
        <v>3180.591836734694</v>
      </c>
      <c r="N27" s="1">
        <v>439</v>
      </c>
      <c r="O27" s="3">
        <v>0.13802462640119603</v>
      </c>
      <c r="P27" s="1">
        <v>6430.5816326530612</v>
      </c>
      <c r="Q27" s="1">
        <v>337</v>
      </c>
      <c r="R27" s="3">
        <v>5.2405835000801336E-2</v>
      </c>
      <c r="S27" s="1">
        <v>9130.8061224489793</v>
      </c>
      <c r="T27" s="1">
        <v>157</v>
      </c>
      <c r="U27" s="3">
        <v>1.7194538783821087E-2</v>
      </c>
      <c r="V27" s="1">
        <v>9507.0816326530621</v>
      </c>
      <c r="W27" s="1">
        <v>48</v>
      </c>
      <c r="X27" s="3">
        <v>5.0488679759663575E-3</v>
      </c>
      <c r="Y27" s="1">
        <v>8907.5</v>
      </c>
      <c r="Z27" s="1">
        <v>0</v>
      </c>
      <c r="AA27" s="3">
        <v>0</v>
      </c>
      <c r="AB27" s="1">
        <v>9333.5306122448983</v>
      </c>
      <c r="AC27" s="1">
        <v>0</v>
      </c>
      <c r="AD27" s="3">
        <v>0</v>
      </c>
      <c r="AE27" s="1">
        <v>9399.6938775510207</v>
      </c>
      <c r="AF27" s="1">
        <v>0</v>
      </c>
      <c r="AG27" s="3">
        <v>0</v>
      </c>
      <c r="AH27" s="1">
        <v>8927.9489795918362</v>
      </c>
      <c r="AI27" s="1">
        <v>0</v>
      </c>
      <c r="AJ27" s="3">
        <v>0</v>
      </c>
      <c r="AK27" s="1">
        <v>1199.0306122448981</v>
      </c>
      <c r="AL27" s="1">
        <v>545</v>
      </c>
      <c r="AM27" s="3">
        <v>0.45453384962342025</v>
      </c>
    </row>
    <row r="28" spans="1:39">
      <c r="A28" t="s">
        <v>42</v>
      </c>
      <c r="B28">
        <v>2015</v>
      </c>
      <c r="C28" s="1">
        <v>55137.157407407409</v>
      </c>
      <c r="D28" s="1">
        <v>27055.666666666668</v>
      </c>
      <c r="E28" s="2">
        <f>Table2[[#This Row],[Male Total population]]/Table2[[#This Row],[Total population]]</f>
        <v>0.49069752484250978</v>
      </c>
      <c r="F28" s="1">
        <v>28081.490740740741</v>
      </c>
      <c r="G28" s="2">
        <f>Table2[[#This Row],[Female Total population]]/Table2[[#This Row],[Total population]]</f>
        <v>0.50930247515749028</v>
      </c>
      <c r="H28" s="1">
        <v>1185</v>
      </c>
      <c r="I28" s="2">
        <v>2.1491858770376165E-2</v>
      </c>
      <c r="J28" s="1">
        <v>3429.9259259259261</v>
      </c>
      <c r="K28" s="1">
        <v>0</v>
      </c>
      <c r="L28" s="3">
        <v>0</v>
      </c>
      <c r="M28" s="1">
        <v>2546.8148148148148</v>
      </c>
      <c r="N28" s="1">
        <v>327</v>
      </c>
      <c r="O28" s="3">
        <v>0.12839567215403408</v>
      </c>
      <c r="P28" s="1">
        <v>4562.8518518518522</v>
      </c>
      <c r="Q28" s="1">
        <v>159</v>
      </c>
      <c r="R28" s="3">
        <v>3.4846627758792825E-2</v>
      </c>
      <c r="S28" s="1">
        <v>7119.4444444444443</v>
      </c>
      <c r="T28" s="1">
        <v>36</v>
      </c>
      <c r="U28" s="3">
        <v>5.0565743269605935E-3</v>
      </c>
      <c r="V28" s="1">
        <v>7667.4907407407409</v>
      </c>
      <c r="W28" s="1">
        <v>0</v>
      </c>
      <c r="X28" s="3">
        <v>0</v>
      </c>
      <c r="Y28" s="1">
        <v>6736.2037037037035</v>
      </c>
      <c r="Z28" s="1">
        <v>0</v>
      </c>
      <c r="AA28" s="3">
        <v>0</v>
      </c>
      <c r="AB28" s="1">
        <v>7309.6111111111113</v>
      </c>
      <c r="AC28" s="1">
        <v>0</v>
      </c>
      <c r="AD28" s="3">
        <v>0</v>
      </c>
      <c r="AE28" s="1">
        <v>7561.1574074074078</v>
      </c>
      <c r="AF28" s="1">
        <v>0</v>
      </c>
      <c r="AG28" s="3">
        <v>0</v>
      </c>
      <c r="AH28" s="1">
        <v>7122.1481481481478</v>
      </c>
      <c r="AI28" s="1">
        <v>0</v>
      </c>
      <c r="AJ28" s="3">
        <v>0</v>
      </c>
      <c r="AK28" s="1">
        <v>1099.287037037037</v>
      </c>
      <c r="AL28" s="1">
        <v>663</v>
      </c>
      <c r="AM28" s="3">
        <v>0.60311818266047867</v>
      </c>
    </row>
    <row r="29" spans="1:39">
      <c r="A29" t="s">
        <v>40</v>
      </c>
      <c r="B29">
        <v>2016</v>
      </c>
      <c r="C29" s="1">
        <v>34638.856060606064</v>
      </c>
      <c r="D29" s="1">
        <v>17105.121212121212</v>
      </c>
      <c r="E29" s="2">
        <f>Table2[[#This Row],[Male Total population]]/Table2[[#This Row],[Total population]]</f>
        <v>0.49381310924913752</v>
      </c>
      <c r="F29" s="1">
        <v>17533.734848484848</v>
      </c>
      <c r="G29" s="2">
        <f>Table2[[#This Row],[Female Total population]]/Table2[[#This Row],[Total population]]</f>
        <v>0.50618689075086232</v>
      </c>
      <c r="H29" s="1">
        <v>744</v>
      </c>
      <c r="I29" s="2">
        <v>2.1478769353648872E-2</v>
      </c>
      <c r="J29" s="1">
        <v>2139.9469696969695</v>
      </c>
      <c r="K29" s="1">
        <v>0</v>
      </c>
      <c r="L29" s="3">
        <v>0</v>
      </c>
      <c r="M29" s="1">
        <v>1543.9848484848485</v>
      </c>
      <c r="N29" s="1">
        <v>213</v>
      </c>
      <c r="O29" s="3">
        <v>0.13795472164705652</v>
      </c>
      <c r="P29" s="1">
        <v>3043.848484848485</v>
      </c>
      <c r="Q29" s="1">
        <v>160</v>
      </c>
      <c r="R29" s="3">
        <v>5.2565034296693777E-2</v>
      </c>
      <c r="S29" s="1">
        <v>4531.545454545455</v>
      </c>
      <c r="T29" s="1">
        <v>53</v>
      </c>
      <c r="U29" s="3">
        <v>1.1695789114690953E-2</v>
      </c>
      <c r="V29" s="1">
        <v>4756.424242424242</v>
      </c>
      <c r="W29" s="1">
        <v>0</v>
      </c>
      <c r="X29" s="3">
        <v>0</v>
      </c>
      <c r="Y29" s="1">
        <v>4352.325757575758</v>
      </c>
      <c r="Z29" s="1">
        <v>0</v>
      </c>
      <c r="AA29" s="3">
        <v>0</v>
      </c>
      <c r="AB29" s="1">
        <v>4443.287878787879</v>
      </c>
      <c r="AC29" s="1">
        <v>0</v>
      </c>
      <c r="AD29" s="3">
        <v>0</v>
      </c>
      <c r="AE29" s="1">
        <v>4776.416666666667</v>
      </c>
      <c r="AF29" s="1">
        <v>0</v>
      </c>
      <c r="AG29" s="3">
        <v>0</v>
      </c>
      <c r="AH29" s="1">
        <v>4438.704545454545</v>
      </c>
      <c r="AI29" s="1">
        <v>0</v>
      </c>
      <c r="AJ29" s="3">
        <v>0</v>
      </c>
      <c r="AK29" s="1">
        <v>621.219696969697</v>
      </c>
      <c r="AL29" s="1">
        <v>318</v>
      </c>
      <c r="AM29" s="3">
        <v>0.51189619638784889</v>
      </c>
    </row>
    <row r="30" spans="1:39">
      <c r="A30" t="s">
        <v>41</v>
      </c>
      <c r="B30">
        <v>2015</v>
      </c>
      <c r="C30" s="1">
        <v>62092.602409638552</v>
      </c>
      <c r="D30" s="1">
        <v>30317.614457831325</v>
      </c>
      <c r="E30" s="2">
        <f>Table2[[#This Row],[Male Total population]]/Table2[[#This Row],[Total population]]</f>
        <v>0.48826451592122611</v>
      </c>
      <c r="F30" s="1">
        <v>31774.98795180723</v>
      </c>
      <c r="G30" s="2">
        <f>Table2[[#This Row],[Female Total population]]/Table2[[#This Row],[Total population]]</f>
        <v>0.51173548407877401</v>
      </c>
      <c r="H30" s="1">
        <v>1332</v>
      </c>
      <c r="I30" s="2">
        <v>2.1451830786741764E-2</v>
      </c>
      <c r="J30" s="1">
        <v>4117</v>
      </c>
      <c r="K30" s="1">
        <v>0</v>
      </c>
      <c r="L30" s="3">
        <v>0</v>
      </c>
      <c r="M30" s="1">
        <v>2184.6506024096384</v>
      </c>
      <c r="N30" s="1">
        <v>419</v>
      </c>
      <c r="O30" s="3">
        <v>0.19179268279231881</v>
      </c>
      <c r="P30" s="1">
        <v>4542.6445783132531</v>
      </c>
      <c r="Q30" s="1">
        <v>241</v>
      </c>
      <c r="R30" s="3">
        <v>5.3052796855501877E-2</v>
      </c>
      <c r="S30" s="1">
        <v>7293.0722891566265</v>
      </c>
      <c r="T30" s="1">
        <v>162</v>
      </c>
      <c r="U30" s="3">
        <v>2.2212860859868667E-2</v>
      </c>
      <c r="V30" s="1">
        <v>8698.8734939759033</v>
      </c>
      <c r="W30" s="1">
        <v>11</v>
      </c>
      <c r="X30" s="3">
        <v>1.2645315520012632E-3</v>
      </c>
      <c r="Y30" s="1">
        <v>8528.4939759036151</v>
      </c>
      <c r="Z30" s="1">
        <v>0</v>
      </c>
      <c r="AA30" s="3">
        <v>0</v>
      </c>
      <c r="AB30" s="1">
        <v>8425.1506024096379</v>
      </c>
      <c r="AC30" s="1">
        <v>0</v>
      </c>
      <c r="AD30" s="3">
        <v>0</v>
      </c>
      <c r="AE30" s="1">
        <v>8798.7650602409631</v>
      </c>
      <c r="AF30" s="1">
        <v>0</v>
      </c>
      <c r="AG30" s="3">
        <v>0</v>
      </c>
      <c r="AH30" s="1">
        <v>8733.174698795181</v>
      </c>
      <c r="AI30" s="1">
        <v>0</v>
      </c>
      <c r="AJ30" s="3">
        <v>0</v>
      </c>
      <c r="AK30" s="1">
        <v>786.3795180722891</v>
      </c>
      <c r="AL30" s="1">
        <v>499</v>
      </c>
      <c r="AM30" s="3">
        <v>0.63455365829369004</v>
      </c>
    </row>
    <row r="31" spans="1:39">
      <c r="A31" t="s">
        <v>44</v>
      </c>
      <c r="B31">
        <v>2011</v>
      </c>
      <c r="C31" s="1">
        <v>60387.198473282442</v>
      </c>
      <c r="D31" s="1">
        <v>29666.236641221374</v>
      </c>
      <c r="E31" s="2">
        <f>Table2[[#This Row],[Male Total population]]/Table2[[#This Row],[Total population]]</f>
        <v>0.49126698027474858</v>
      </c>
      <c r="F31" s="1">
        <v>30720.961832061068</v>
      </c>
      <c r="G31" s="2">
        <f>Table2[[#This Row],[Female Total population]]/Table2[[#This Row],[Total population]]</f>
        <v>0.50873301972525142</v>
      </c>
      <c r="H31" s="1">
        <v>1285</v>
      </c>
      <c r="I31" s="2">
        <v>2.1279344504920725E-2</v>
      </c>
      <c r="J31" s="1">
        <v>3885.06106870229</v>
      </c>
      <c r="K31" s="1">
        <v>0</v>
      </c>
      <c r="L31" s="3">
        <v>0</v>
      </c>
      <c r="M31" s="1">
        <v>2307.2442748091603</v>
      </c>
      <c r="N31" s="1">
        <v>346</v>
      </c>
      <c r="O31" s="3">
        <v>0.14996244818014287</v>
      </c>
      <c r="P31" s="1">
        <v>4058.1908396946565</v>
      </c>
      <c r="Q31" s="1">
        <v>197</v>
      </c>
      <c r="R31" s="3">
        <v>4.8543798895081668E-2</v>
      </c>
      <c r="S31" s="1">
        <v>7080.2290076335876</v>
      </c>
      <c r="T31" s="1">
        <v>57</v>
      </c>
      <c r="U31" s="3">
        <v>8.0505870556651683E-3</v>
      </c>
      <c r="V31" s="1">
        <v>9111.9770992366412</v>
      </c>
      <c r="W31" s="1">
        <v>24</v>
      </c>
      <c r="X31" s="3">
        <v>2.6338959962937799E-3</v>
      </c>
      <c r="Y31" s="1">
        <v>8599.9236641221378</v>
      </c>
      <c r="Z31" s="1">
        <v>0</v>
      </c>
      <c r="AA31" s="3">
        <v>0</v>
      </c>
      <c r="AB31" s="1">
        <v>8182.7480916030536</v>
      </c>
      <c r="AC31" s="1">
        <v>0</v>
      </c>
      <c r="AD31" s="3">
        <v>0</v>
      </c>
      <c r="AE31" s="1">
        <v>8528.3206106870221</v>
      </c>
      <c r="AF31" s="1">
        <v>0</v>
      </c>
      <c r="AG31" s="3">
        <v>0</v>
      </c>
      <c r="AH31" s="1">
        <v>7771.8854961832058</v>
      </c>
      <c r="AI31" s="1">
        <v>0</v>
      </c>
      <c r="AJ31" s="3">
        <v>0</v>
      </c>
      <c r="AK31" s="1">
        <v>894.04580152671758</v>
      </c>
      <c r="AL31" s="1">
        <v>661</v>
      </c>
      <c r="AM31" s="3">
        <v>0.73933572404371584</v>
      </c>
    </row>
    <row r="32" spans="1:39">
      <c r="A32" t="s">
        <v>44</v>
      </c>
      <c r="B32">
        <v>2015</v>
      </c>
      <c r="C32" s="1">
        <v>61653.096296296295</v>
      </c>
      <c r="D32" s="1">
        <v>30329.340740740739</v>
      </c>
      <c r="E32" s="2">
        <f>Table2[[#This Row],[Male Total population]]/Table2[[#This Row],[Total population]]</f>
        <v>0.49193540248136286</v>
      </c>
      <c r="F32" s="1">
        <v>31323.755555555555</v>
      </c>
      <c r="G32" s="2">
        <f>Table2[[#This Row],[Female Total population]]/Table2[[#This Row],[Total population]]</f>
        <v>0.5080645975186372</v>
      </c>
      <c r="H32" s="1">
        <v>1307</v>
      </c>
      <c r="I32" s="2">
        <v>2.1199259704958496E-2</v>
      </c>
      <c r="J32" s="1">
        <v>3846.0740740740739</v>
      </c>
      <c r="K32" s="1">
        <v>0</v>
      </c>
      <c r="L32" s="3">
        <v>0</v>
      </c>
      <c r="M32" s="1">
        <v>2397.2962962962961</v>
      </c>
      <c r="N32" s="1">
        <v>350</v>
      </c>
      <c r="O32" s="3">
        <v>0.14599780617053162</v>
      </c>
      <c r="P32" s="1">
        <v>4785.1777777777779</v>
      </c>
      <c r="Q32" s="1">
        <v>224</v>
      </c>
      <c r="R32" s="3">
        <v>4.6811217974021629E-2</v>
      </c>
      <c r="S32" s="1">
        <v>7657.5925925925922</v>
      </c>
      <c r="T32" s="1">
        <v>101</v>
      </c>
      <c r="U32" s="3">
        <v>1.3189523832555441E-2</v>
      </c>
      <c r="V32" s="1">
        <v>8859.9481481481489</v>
      </c>
      <c r="W32" s="1">
        <v>0</v>
      </c>
      <c r="X32" s="3">
        <v>0</v>
      </c>
      <c r="Y32" s="1">
        <v>8169.2</v>
      </c>
      <c r="Z32" s="1">
        <v>0</v>
      </c>
      <c r="AA32" s="3">
        <v>0</v>
      </c>
      <c r="AB32" s="1">
        <v>8613.6888888888898</v>
      </c>
      <c r="AC32" s="1">
        <v>0</v>
      </c>
      <c r="AD32" s="3">
        <v>0</v>
      </c>
      <c r="AE32" s="1">
        <v>8525.9629629629635</v>
      </c>
      <c r="AF32" s="1">
        <v>0</v>
      </c>
      <c r="AG32" s="3">
        <v>0</v>
      </c>
      <c r="AH32" s="1">
        <v>7805.614814814815</v>
      </c>
      <c r="AI32" s="1">
        <v>0</v>
      </c>
      <c r="AJ32" s="3">
        <v>0</v>
      </c>
      <c r="AK32" s="1">
        <v>1025.3111111111111</v>
      </c>
      <c r="AL32" s="1">
        <v>632</v>
      </c>
      <c r="AM32" s="3">
        <v>0.61639827477838705</v>
      </c>
    </row>
    <row r="33" spans="1:39">
      <c r="A33" t="s">
        <v>41</v>
      </c>
      <c r="B33">
        <v>2012</v>
      </c>
      <c r="C33" s="1">
        <v>59256.565476190473</v>
      </c>
      <c r="D33" s="1">
        <v>28976.892857142859</v>
      </c>
      <c r="E33" s="2">
        <f>Table2[[#This Row],[Male Total population]]/Table2[[#This Row],[Total population]]</f>
        <v>0.48900729605710763</v>
      </c>
      <c r="F33" s="1">
        <v>30279.672619047618</v>
      </c>
      <c r="G33" s="2">
        <f>Table2[[#This Row],[Female Total population]]/Table2[[#This Row],[Total population]]</f>
        <v>0.51099270394289242</v>
      </c>
      <c r="H33" s="1">
        <v>1230</v>
      </c>
      <c r="I33" s="2">
        <v>2.075719357198012E-2</v>
      </c>
      <c r="J33" s="1">
        <v>4172.833333333333</v>
      </c>
      <c r="K33" s="1">
        <v>0</v>
      </c>
      <c r="L33" s="3">
        <v>0</v>
      </c>
      <c r="M33" s="1">
        <v>1950.9821428571429</v>
      </c>
      <c r="N33" s="1">
        <v>419</v>
      </c>
      <c r="O33" s="3">
        <v>0.21476362637865543</v>
      </c>
      <c r="P33" s="1">
        <v>3791.9285714285716</v>
      </c>
      <c r="Q33" s="1">
        <v>156</v>
      </c>
      <c r="R33" s="3">
        <v>4.1140015446342791E-2</v>
      </c>
      <c r="S33" s="1">
        <v>6568.6607142857147</v>
      </c>
      <c r="T33" s="1">
        <v>109</v>
      </c>
      <c r="U33" s="3">
        <v>1.6593945819570743E-2</v>
      </c>
      <c r="V33" s="1">
        <v>8446.1845238095229</v>
      </c>
      <c r="W33" s="1">
        <v>13</v>
      </c>
      <c r="X33" s="3">
        <v>1.5391565224928982E-3</v>
      </c>
      <c r="Y33" s="1">
        <v>8534.4523809523816</v>
      </c>
      <c r="Z33" s="1">
        <v>0</v>
      </c>
      <c r="AA33" s="3">
        <v>0</v>
      </c>
      <c r="AB33" s="1">
        <v>8156.8869047619046</v>
      </c>
      <c r="AC33" s="1">
        <v>0</v>
      </c>
      <c r="AD33" s="3">
        <v>0</v>
      </c>
      <c r="AE33" s="1">
        <v>8539.5</v>
      </c>
      <c r="AF33" s="1">
        <v>0</v>
      </c>
      <c r="AG33" s="3">
        <v>0</v>
      </c>
      <c r="AH33" s="1">
        <v>8410.3214285714294</v>
      </c>
      <c r="AI33" s="1">
        <v>0</v>
      </c>
      <c r="AJ33" s="3">
        <v>0</v>
      </c>
      <c r="AK33" s="1">
        <v>725.85119047619048</v>
      </c>
      <c r="AL33" s="1">
        <v>533</v>
      </c>
      <c r="AM33" s="3">
        <v>0.73431029251371538</v>
      </c>
    </row>
    <row r="34" spans="1:39">
      <c r="A34" t="s">
        <v>40</v>
      </c>
      <c r="B34">
        <v>2013</v>
      </c>
      <c r="C34" s="1">
        <v>36528.533333333333</v>
      </c>
      <c r="D34" s="1">
        <v>17971.958333333332</v>
      </c>
      <c r="E34" s="2">
        <f>Table2[[#This Row],[Male Total population]]/Table2[[#This Row],[Total population]]</f>
        <v>0.49199780810617449</v>
      </c>
      <c r="F34" s="1">
        <v>18556.575000000001</v>
      </c>
      <c r="G34" s="2">
        <f>Table2[[#This Row],[Female Total population]]/Table2[[#This Row],[Total population]]</f>
        <v>0.50800219189382545</v>
      </c>
      <c r="H34" s="1">
        <v>757</v>
      </c>
      <c r="I34" s="2">
        <v>2.0723525718707569E-2</v>
      </c>
      <c r="J34" s="1">
        <v>2342.9666666666667</v>
      </c>
      <c r="K34" s="1">
        <v>0</v>
      </c>
      <c r="L34" s="3">
        <v>0</v>
      </c>
      <c r="M34" s="1">
        <v>1559.7666666666667</v>
      </c>
      <c r="N34" s="1">
        <v>224</v>
      </c>
      <c r="O34" s="3">
        <v>0.14361122390101083</v>
      </c>
      <c r="P34" s="1">
        <v>2870.2666666666669</v>
      </c>
      <c r="Q34" s="1">
        <v>135</v>
      </c>
      <c r="R34" s="3">
        <v>4.7033957355878661E-2</v>
      </c>
      <c r="S34" s="1">
        <v>4642.3166666666666</v>
      </c>
      <c r="T34" s="1">
        <v>21</v>
      </c>
      <c r="U34" s="3">
        <v>4.5236035169222266E-3</v>
      </c>
      <c r="V34" s="1">
        <v>5282.5249999999996</v>
      </c>
      <c r="W34" s="1">
        <v>0</v>
      </c>
      <c r="X34" s="3">
        <v>0</v>
      </c>
      <c r="Y34" s="1">
        <v>4757.7</v>
      </c>
      <c r="Z34" s="1">
        <v>0</v>
      </c>
      <c r="AA34" s="3">
        <v>0</v>
      </c>
      <c r="AB34" s="1">
        <v>4740.6000000000004</v>
      </c>
      <c r="AC34" s="1">
        <v>0</v>
      </c>
      <c r="AD34" s="3">
        <v>0</v>
      </c>
      <c r="AE34" s="1">
        <v>4969.4666666666662</v>
      </c>
      <c r="AF34" s="1">
        <v>0</v>
      </c>
      <c r="AG34" s="3">
        <v>0</v>
      </c>
      <c r="AH34" s="1">
        <v>4773.625</v>
      </c>
      <c r="AI34" s="1">
        <v>0</v>
      </c>
      <c r="AJ34" s="3">
        <v>0</v>
      </c>
      <c r="AK34" s="1">
        <v>615.4</v>
      </c>
      <c r="AL34" s="1">
        <v>377</v>
      </c>
      <c r="AM34" s="3">
        <v>0.61260968475788102</v>
      </c>
    </row>
    <row r="35" spans="1:39">
      <c r="A35" t="s">
        <v>44</v>
      </c>
      <c r="B35">
        <v>2013</v>
      </c>
      <c r="C35" s="1">
        <v>61655.847328244272</v>
      </c>
      <c r="D35" s="1">
        <v>30292.832061068701</v>
      </c>
      <c r="E35" s="2">
        <f>Table2[[#This Row],[Male Total population]]/Table2[[#This Row],[Total population]]</f>
        <v>0.49132131620534369</v>
      </c>
      <c r="F35" s="1">
        <v>31363.015267175571</v>
      </c>
      <c r="G35" s="2">
        <f>Table2[[#This Row],[Female Total population]]/Table2[[#This Row],[Total population]]</f>
        <v>0.50867868379465631</v>
      </c>
      <c r="H35" s="1">
        <v>1272</v>
      </c>
      <c r="I35" s="2">
        <v>2.0630646647804684E-2</v>
      </c>
      <c r="J35" s="1">
        <v>3924.5190839694656</v>
      </c>
      <c r="K35" s="1">
        <v>0</v>
      </c>
      <c r="L35" s="3">
        <v>0</v>
      </c>
      <c r="M35" s="1">
        <v>2362.6870229007632</v>
      </c>
      <c r="N35" s="1">
        <v>382</v>
      </c>
      <c r="O35" s="3">
        <v>0.16168032257230738</v>
      </c>
      <c r="P35" s="1">
        <v>4446.1908396946565</v>
      </c>
      <c r="Q35" s="1">
        <v>195</v>
      </c>
      <c r="R35" s="3">
        <v>4.3857766576072495E-2</v>
      </c>
      <c r="S35" s="1">
        <v>7473.7557251908393</v>
      </c>
      <c r="T35" s="1">
        <v>36</v>
      </c>
      <c r="U35" s="3">
        <v>4.8168553166193766E-3</v>
      </c>
      <c r="V35" s="1">
        <v>9177.3740458015272</v>
      </c>
      <c r="W35" s="1">
        <v>10</v>
      </c>
      <c r="X35" s="3">
        <v>1.0896363110071566E-3</v>
      </c>
      <c r="Y35" s="1">
        <v>8420.1374045801531</v>
      </c>
      <c r="Z35" s="1">
        <v>0</v>
      </c>
      <c r="AA35" s="3">
        <v>0</v>
      </c>
      <c r="AB35" s="1">
        <v>8487.1526717557244</v>
      </c>
      <c r="AC35" s="1">
        <v>0</v>
      </c>
      <c r="AD35" s="3">
        <v>0</v>
      </c>
      <c r="AE35" s="1">
        <v>8485.7633587786258</v>
      </c>
      <c r="AF35" s="1">
        <v>0</v>
      </c>
      <c r="AG35" s="3">
        <v>0</v>
      </c>
      <c r="AH35" s="1">
        <v>7938.5496183206105</v>
      </c>
      <c r="AI35" s="1">
        <v>0</v>
      </c>
      <c r="AJ35" s="3">
        <v>0</v>
      </c>
      <c r="AK35" s="1">
        <v>955.48091603053433</v>
      </c>
      <c r="AL35" s="1">
        <v>649</v>
      </c>
      <c r="AM35" s="3">
        <v>0.6792391026460437</v>
      </c>
    </row>
    <row r="36" spans="1:39">
      <c r="A36" t="s">
        <v>45</v>
      </c>
      <c r="B36">
        <v>2013</v>
      </c>
      <c r="C36" s="1">
        <v>26607.35185185185</v>
      </c>
      <c r="D36" s="1">
        <v>13212.009259259259</v>
      </c>
      <c r="E36" s="2">
        <f>Table2[[#This Row],[Male Total population]]/Table2[[#This Row],[Total population]]</f>
        <v>0.49655483690458713</v>
      </c>
      <c r="F36" s="1">
        <v>13395.342592592593</v>
      </c>
      <c r="G36" s="2">
        <f>Table2[[#This Row],[Female Total population]]/Table2[[#This Row],[Total population]]</f>
        <v>0.50344516309541298</v>
      </c>
      <c r="H36" s="1">
        <v>548</v>
      </c>
      <c r="I36" s="2">
        <v>2.0595811377668524E-2</v>
      </c>
      <c r="J36" s="1">
        <v>1855.5462962962963</v>
      </c>
      <c r="K36" s="1">
        <v>0</v>
      </c>
      <c r="L36" s="3">
        <v>0</v>
      </c>
      <c r="M36" s="1">
        <v>1168.9351851851852</v>
      </c>
      <c r="N36" s="1">
        <v>121</v>
      </c>
      <c r="O36" s="3">
        <v>0.1035130104162541</v>
      </c>
      <c r="P36" s="1">
        <v>1896.787037037037</v>
      </c>
      <c r="Q36" s="1">
        <v>13</v>
      </c>
      <c r="R36" s="3">
        <v>6.853695088673342E-3</v>
      </c>
      <c r="S36" s="1">
        <v>3229.9907407407409</v>
      </c>
      <c r="T36" s="1">
        <v>11</v>
      </c>
      <c r="U36" s="3">
        <v>3.4055825180097409E-3</v>
      </c>
      <c r="V36" s="1">
        <v>3678.3981481481483</v>
      </c>
      <c r="W36" s="1">
        <v>0</v>
      </c>
      <c r="X36" s="3">
        <v>0</v>
      </c>
      <c r="Y36" s="1">
        <v>3223.5833333333335</v>
      </c>
      <c r="Z36" s="1">
        <v>0</v>
      </c>
      <c r="AA36" s="3">
        <v>0</v>
      </c>
      <c r="AB36" s="1">
        <v>3500.1574074074074</v>
      </c>
      <c r="AC36" s="1">
        <v>0</v>
      </c>
      <c r="AD36" s="3">
        <v>0</v>
      </c>
      <c r="AE36" s="1">
        <v>3788.4722222222222</v>
      </c>
      <c r="AF36" s="1">
        <v>0</v>
      </c>
      <c r="AG36" s="3">
        <v>0</v>
      </c>
      <c r="AH36" s="1">
        <v>3705.8240740740739</v>
      </c>
      <c r="AI36" s="1">
        <v>0</v>
      </c>
      <c r="AJ36" s="3">
        <v>0</v>
      </c>
      <c r="AK36" s="1">
        <v>560.11111111111109</v>
      </c>
      <c r="AL36" s="1">
        <v>403</v>
      </c>
      <c r="AM36" s="3">
        <v>0.71950009918666935</v>
      </c>
    </row>
    <row r="37" spans="1:39">
      <c r="A37" t="s">
        <v>40</v>
      </c>
      <c r="B37">
        <v>2017</v>
      </c>
      <c r="C37" s="1">
        <v>37203.495867768594</v>
      </c>
      <c r="D37" s="1">
        <v>18369.471074380166</v>
      </c>
      <c r="E37" s="2">
        <f>Table2[[#This Row],[Male Total population]]/Table2[[#This Row],[Total population]]</f>
        <v>0.49375658512496495</v>
      </c>
      <c r="F37" s="1">
        <v>18834.024793388431</v>
      </c>
      <c r="G37" s="2">
        <f>Table2[[#This Row],[Female Total population]]/Table2[[#This Row],[Total population]]</f>
        <v>0.5062434148750351</v>
      </c>
      <c r="H37" s="1">
        <v>763</v>
      </c>
      <c r="I37" s="2">
        <v>2.050882537253786E-2</v>
      </c>
      <c r="J37" s="1">
        <v>2289.2809917355371</v>
      </c>
      <c r="K37" s="1">
        <v>0</v>
      </c>
      <c r="L37" s="3">
        <v>0</v>
      </c>
      <c r="M37" s="1">
        <v>1688.3057851239669</v>
      </c>
      <c r="N37" s="1">
        <v>270</v>
      </c>
      <c r="O37" s="3">
        <v>0.15992363609662971</v>
      </c>
      <c r="P37" s="1">
        <v>3379.0082644628101</v>
      </c>
      <c r="Q37" s="1">
        <v>126</v>
      </c>
      <c r="R37" s="3">
        <v>3.7289047595754049E-2</v>
      </c>
      <c r="S37" s="1">
        <v>4912.363636363636</v>
      </c>
      <c r="T37" s="1">
        <v>39</v>
      </c>
      <c r="U37" s="3">
        <v>7.9391516766600043E-3</v>
      </c>
      <c r="V37" s="1">
        <v>5034.3305785123966</v>
      </c>
      <c r="W37" s="1">
        <v>0</v>
      </c>
      <c r="X37" s="3">
        <v>0</v>
      </c>
      <c r="Y37" s="1">
        <v>4652.6942148760327</v>
      </c>
      <c r="Z37" s="1">
        <v>0</v>
      </c>
      <c r="AA37" s="3">
        <v>0</v>
      </c>
      <c r="AB37" s="1">
        <v>4783.5289256198348</v>
      </c>
      <c r="AC37" s="1">
        <v>0</v>
      </c>
      <c r="AD37" s="3">
        <v>0</v>
      </c>
      <c r="AE37" s="1">
        <v>5011.1983471074382</v>
      </c>
      <c r="AF37" s="1">
        <v>0</v>
      </c>
      <c r="AG37" s="3">
        <v>0</v>
      </c>
      <c r="AH37" s="1">
        <v>4780.1239669421484</v>
      </c>
      <c r="AI37" s="1">
        <v>0</v>
      </c>
      <c r="AJ37" s="3">
        <v>0</v>
      </c>
      <c r="AK37" s="1">
        <v>672.6611570247934</v>
      </c>
      <c r="AL37" s="1">
        <v>328</v>
      </c>
      <c r="AM37" s="3">
        <v>0.48761549046589348</v>
      </c>
    </row>
    <row r="38" spans="1:39">
      <c r="A38" t="s">
        <v>40</v>
      </c>
      <c r="B38">
        <v>2010</v>
      </c>
      <c r="C38" s="1">
        <v>36333.304347826088</v>
      </c>
      <c r="D38" s="1">
        <v>17881.817391304347</v>
      </c>
      <c r="E38" s="2">
        <f>Table2[[#This Row],[Male Total population]]/Table2[[#This Row],[Total population]]</f>
        <v>0.49216050431631769</v>
      </c>
      <c r="F38" s="1">
        <v>18451.486956521738</v>
      </c>
      <c r="G38" s="2">
        <f>Table2[[#This Row],[Female Total population]]/Table2[[#This Row],[Total population]]</f>
        <v>0.50783949568368214</v>
      </c>
      <c r="H38" s="1">
        <v>745</v>
      </c>
      <c r="I38" s="2">
        <v>2.0504603513844047E-2</v>
      </c>
      <c r="J38" s="1">
        <v>2359.6695652173912</v>
      </c>
      <c r="K38" s="1">
        <v>0</v>
      </c>
      <c r="L38" s="3">
        <v>0</v>
      </c>
      <c r="M38" s="1">
        <v>1552.7043478260869</v>
      </c>
      <c r="N38" s="1">
        <v>266</v>
      </c>
      <c r="O38" s="3">
        <v>0.1713140047378767</v>
      </c>
      <c r="P38" s="1">
        <v>2623.5826086956522</v>
      </c>
      <c r="Q38" s="1">
        <v>61</v>
      </c>
      <c r="R38" s="3">
        <v>2.3250649626133532E-2</v>
      </c>
      <c r="S38" s="1">
        <v>4304.6782608695648</v>
      </c>
      <c r="T38" s="1">
        <v>11</v>
      </c>
      <c r="U38" s="3">
        <v>2.5553593865521437E-3</v>
      </c>
      <c r="V38" s="1">
        <v>5378.5391304347822</v>
      </c>
      <c r="W38" s="1">
        <v>0</v>
      </c>
      <c r="X38" s="3">
        <v>0</v>
      </c>
      <c r="Y38" s="1">
        <v>5023.1391304347826</v>
      </c>
      <c r="Z38" s="1">
        <v>0</v>
      </c>
      <c r="AA38" s="3">
        <v>0</v>
      </c>
      <c r="AB38" s="1">
        <v>4759.7478260869566</v>
      </c>
      <c r="AC38" s="1">
        <v>0</v>
      </c>
      <c r="AD38" s="3">
        <v>0</v>
      </c>
      <c r="AE38" s="1">
        <v>4979.9739130434782</v>
      </c>
      <c r="AF38" s="1">
        <v>0</v>
      </c>
      <c r="AG38" s="3">
        <v>0</v>
      </c>
      <c r="AH38" s="1">
        <v>4771.9043478260874</v>
      </c>
      <c r="AI38" s="1">
        <v>0</v>
      </c>
      <c r="AJ38" s="3">
        <v>0</v>
      </c>
      <c r="AK38" s="1">
        <v>589.56521739130437</v>
      </c>
      <c r="AL38" s="1">
        <v>407</v>
      </c>
      <c r="AM38" s="3">
        <v>0.6903392330383481</v>
      </c>
    </row>
    <row r="39" spans="1:39">
      <c r="A39" t="s">
        <v>43</v>
      </c>
      <c r="B39">
        <v>2016</v>
      </c>
      <c r="C39" s="1">
        <v>69782.81318681319</v>
      </c>
      <c r="D39" s="1">
        <v>34004.637362637361</v>
      </c>
      <c r="E39" s="2">
        <f>Table2[[#This Row],[Male Total population]]/Table2[[#This Row],[Total population]]</f>
        <v>0.48729244078487788</v>
      </c>
      <c r="F39" s="1">
        <v>35778.175824175822</v>
      </c>
      <c r="G39" s="2">
        <f>Table2[[#This Row],[Female Total population]]/Table2[[#This Row],[Total population]]</f>
        <v>0.51270755921512201</v>
      </c>
      <c r="H39" s="1">
        <v>1427</v>
      </c>
      <c r="I39" s="2">
        <v>2.0449161259518542E-2</v>
      </c>
      <c r="J39" s="1">
        <v>4304.9230769230771</v>
      </c>
      <c r="K39" s="1">
        <v>0</v>
      </c>
      <c r="L39" s="3">
        <v>0</v>
      </c>
      <c r="M39" s="1">
        <v>3099.2747252747254</v>
      </c>
      <c r="N39" s="1">
        <v>412</v>
      </c>
      <c r="O39" s="3">
        <v>0.13293432706694938</v>
      </c>
      <c r="P39" s="1">
        <v>6175.1868131868132</v>
      </c>
      <c r="Q39" s="1">
        <v>281</v>
      </c>
      <c r="R39" s="3">
        <v>4.5504696214200044E-2</v>
      </c>
      <c r="S39" s="1">
        <v>8974.7802197802193</v>
      </c>
      <c r="T39" s="1">
        <v>178</v>
      </c>
      <c r="U39" s="3">
        <v>1.983335476089898E-2</v>
      </c>
      <c r="V39" s="1">
        <v>9547.0109890109889</v>
      </c>
      <c r="W39" s="1">
        <v>37</v>
      </c>
      <c r="X39" s="3">
        <v>3.8755585431491128E-3</v>
      </c>
      <c r="Y39" s="1">
        <v>8928.9120879120874</v>
      </c>
      <c r="Z39" s="1">
        <v>0</v>
      </c>
      <c r="AA39" s="3">
        <v>0</v>
      </c>
      <c r="AB39" s="1">
        <v>9220.1428571428569</v>
      </c>
      <c r="AC39" s="1">
        <v>0</v>
      </c>
      <c r="AD39" s="3">
        <v>0</v>
      </c>
      <c r="AE39" s="1">
        <v>9422.6263736263736</v>
      </c>
      <c r="AF39" s="1">
        <v>0</v>
      </c>
      <c r="AG39" s="3">
        <v>0</v>
      </c>
      <c r="AH39" s="1">
        <v>8970.802197802197</v>
      </c>
      <c r="AI39" s="1">
        <v>0</v>
      </c>
      <c r="AJ39" s="3">
        <v>0</v>
      </c>
      <c r="AK39" s="1">
        <v>1153.7032967032967</v>
      </c>
      <c r="AL39" s="1">
        <v>519</v>
      </c>
      <c r="AM39" s="3">
        <v>0.44985569641955669</v>
      </c>
    </row>
    <row r="40" spans="1:39">
      <c r="A40" t="s">
        <v>41</v>
      </c>
      <c r="B40">
        <v>2017</v>
      </c>
      <c r="C40" s="1">
        <v>63087.512195121948</v>
      </c>
      <c r="D40" s="1">
        <v>30769.731707317074</v>
      </c>
      <c r="E40" s="2">
        <f>Table2[[#This Row],[Male Total population]]/Table2[[#This Row],[Total population]]</f>
        <v>0.48773094130182315</v>
      </c>
      <c r="F40" s="1">
        <v>32317.780487804877</v>
      </c>
      <c r="G40" s="2">
        <f>Table2[[#This Row],[Female Total population]]/Table2[[#This Row],[Total population]]</f>
        <v>0.51226905869817696</v>
      </c>
      <c r="H40" s="1">
        <v>1286</v>
      </c>
      <c r="I40" s="2">
        <v>2.0384382824013721E-2</v>
      </c>
      <c r="J40" s="1">
        <v>4049.4207317073169</v>
      </c>
      <c r="K40" s="1">
        <v>0</v>
      </c>
      <c r="L40" s="3">
        <v>0</v>
      </c>
      <c r="M40" s="1">
        <v>2314.5914634146343</v>
      </c>
      <c r="N40" s="1">
        <v>391</v>
      </c>
      <c r="O40" s="3">
        <v>0.16892829952080254</v>
      </c>
      <c r="P40" s="1">
        <v>4998.0060975609758</v>
      </c>
      <c r="Q40" s="1">
        <v>274</v>
      </c>
      <c r="R40" s="3">
        <v>5.4821861888826394E-2</v>
      </c>
      <c r="S40" s="1">
        <v>7564.9024390243903</v>
      </c>
      <c r="T40" s="1">
        <v>149</v>
      </c>
      <c r="U40" s="3">
        <v>1.9696222284555441E-2</v>
      </c>
      <c r="V40" s="1">
        <v>8704.8109756097565</v>
      </c>
      <c r="W40" s="1">
        <v>20</v>
      </c>
      <c r="X40" s="3">
        <v>2.2975800457974947E-3</v>
      </c>
      <c r="Y40" s="1">
        <v>8478.3841463414628</v>
      </c>
      <c r="Z40" s="1">
        <v>0</v>
      </c>
      <c r="AA40" s="3">
        <v>0</v>
      </c>
      <c r="AB40" s="1">
        <v>8630.3048780487807</v>
      </c>
      <c r="AC40" s="1">
        <v>0</v>
      </c>
      <c r="AD40" s="3">
        <v>0</v>
      </c>
      <c r="AE40" s="1">
        <v>8823.0731707317082</v>
      </c>
      <c r="AF40" s="1">
        <v>0</v>
      </c>
      <c r="AG40" s="3">
        <v>0</v>
      </c>
      <c r="AH40" s="1">
        <v>8706.4390243902435</v>
      </c>
      <c r="AI40" s="1">
        <v>0</v>
      </c>
      <c r="AJ40" s="3">
        <v>0</v>
      </c>
      <c r="AK40" s="1">
        <v>817.57926829268297</v>
      </c>
      <c r="AL40" s="1">
        <v>452</v>
      </c>
      <c r="AM40" s="3">
        <v>0.55285159192440503</v>
      </c>
    </row>
    <row r="41" spans="1:39">
      <c r="A41" t="s">
        <v>46</v>
      </c>
      <c r="B41">
        <v>2015</v>
      </c>
      <c r="C41" s="1">
        <v>97959.602040816331</v>
      </c>
      <c r="D41" s="1">
        <v>47775.602040816324</v>
      </c>
      <c r="E41" s="2">
        <f>Table2[[#This Row],[Male Total population]]/Table2[[#This Row],[Total population]]</f>
        <v>0.48770718791721823</v>
      </c>
      <c r="F41" s="1">
        <v>50184</v>
      </c>
      <c r="G41" s="2">
        <f>Table2[[#This Row],[Female Total population]]/Table2[[#This Row],[Total population]]</f>
        <v>0.51229281208278166</v>
      </c>
      <c r="H41" s="1">
        <v>1986</v>
      </c>
      <c r="I41" s="2">
        <v>2.02736634145625E-2</v>
      </c>
      <c r="J41" s="1">
        <v>6124.8775510204077</v>
      </c>
      <c r="K41" s="1">
        <v>0</v>
      </c>
      <c r="L41" s="3">
        <v>0</v>
      </c>
      <c r="M41" s="1">
        <v>4124.7857142857147</v>
      </c>
      <c r="N41" s="1">
        <v>510</v>
      </c>
      <c r="O41" s="3">
        <v>0.12364278663826692</v>
      </c>
      <c r="P41" s="1">
        <v>8085.5612244897957</v>
      </c>
      <c r="Q41" s="1">
        <v>365</v>
      </c>
      <c r="R41" s="3">
        <v>4.5142197290458555E-2</v>
      </c>
      <c r="S41" s="1">
        <v>12118.683673469388</v>
      </c>
      <c r="T41" s="1">
        <v>176</v>
      </c>
      <c r="U41" s="3">
        <v>1.4523029459486995E-2</v>
      </c>
      <c r="V41" s="1">
        <v>13623.489795918367</v>
      </c>
      <c r="W41" s="1">
        <v>32</v>
      </c>
      <c r="X41" s="3">
        <v>2.3488842051019323E-3</v>
      </c>
      <c r="Y41" s="1">
        <v>13061.785714285714</v>
      </c>
      <c r="Z41" s="1">
        <v>0</v>
      </c>
      <c r="AA41" s="3">
        <v>0</v>
      </c>
      <c r="AB41" s="1">
        <v>12714.928571428571</v>
      </c>
      <c r="AC41" s="1">
        <v>0</v>
      </c>
      <c r="AD41" s="3">
        <v>0</v>
      </c>
      <c r="AE41" s="1">
        <v>13592.724489795919</v>
      </c>
      <c r="AF41" s="1">
        <v>0</v>
      </c>
      <c r="AG41" s="3">
        <v>0</v>
      </c>
      <c r="AH41" s="1">
        <v>12954.632653061224</v>
      </c>
      <c r="AI41" s="1">
        <v>0</v>
      </c>
      <c r="AJ41" s="3">
        <v>0</v>
      </c>
      <c r="AK41" s="1">
        <v>1570.5714285714287</v>
      </c>
      <c r="AL41" s="1">
        <v>903</v>
      </c>
      <c r="AM41" s="3">
        <v>0.57494997271238857</v>
      </c>
    </row>
    <row r="42" spans="1:39">
      <c r="A42" t="s">
        <v>42</v>
      </c>
      <c r="B42">
        <v>2017</v>
      </c>
      <c r="C42" s="1">
        <v>55117.532710280371</v>
      </c>
      <c r="D42" s="1">
        <v>27086.289719626169</v>
      </c>
      <c r="E42" s="2">
        <f>Table2[[#This Row],[Male Total population]]/Table2[[#This Row],[Total population]]</f>
        <v>0.4914278340796287</v>
      </c>
      <c r="F42" s="1">
        <v>28031.242990654206</v>
      </c>
      <c r="G42" s="2">
        <f>Table2[[#This Row],[Female Total population]]/Table2[[#This Row],[Total population]]</f>
        <v>0.50857216592037136</v>
      </c>
      <c r="H42" s="1">
        <v>1117</v>
      </c>
      <c r="I42" s="2">
        <v>2.0265783772858544E-2</v>
      </c>
      <c r="J42" s="1">
        <v>3409.0093457943926</v>
      </c>
      <c r="K42" s="1">
        <v>0</v>
      </c>
      <c r="L42" s="3">
        <v>0</v>
      </c>
      <c r="M42" s="1">
        <v>2556.8224299065419</v>
      </c>
      <c r="N42" s="1">
        <v>365</v>
      </c>
      <c r="O42" s="3">
        <v>0.14275531837122599</v>
      </c>
      <c r="P42" s="1">
        <v>4852.0934579439254</v>
      </c>
      <c r="Q42" s="1">
        <v>166</v>
      </c>
      <c r="R42" s="3">
        <v>3.4212036812321107E-2</v>
      </c>
      <c r="S42" s="1">
        <v>7244.5046728971965</v>
      </c>
      <c r="T42" s="1">
        <v>20</v>
      </c>
      <c r="U42" s="3">
        <v>2.7607132444572875E-3</v>
      </c>
      <c r="V42" s="1">
        <v>7292.9626168224295</v>
      </c>
      <c r="W42" s="1">
        <v>0</v>
      </c>
      <c r="X42" s="3">
        <v>0</v>
      </c>
      <c r="Y42" s="1">
        <v>6667.532710280374</v>
      </c>
      <c r="Z42" s="1">
        <v>0</v>
      </c>
      <c r="AA42" s="3">
        <v>0</v>
      </c>
      <c r="AB42" s="1">
        <v>7409.4579439252338</v>
      </c>
      <c r="AC42" s="1">
        <v>0</v>
      </c>
      <c r="AD42" s="3">
        <v>0</v>
      </c>
      <c r="AE42" s="1">
        <v>7526.4299065420564</v>
      </c>
      <c r="AF42" s="1">
        <v>0</v>
      </c>
      <c r="AG42" s="3">
        <v>0</v>
      </c>
      <c r="AH42" s="1">
        <v>7066.6355140186915</v>
      </c>
      <c r="AI42" s="1">
        <v>0</v>
      </c>
      <c r="AJ42" s="3">
        <v>0</v>
      </c>
      <c r="AK42" s="1">
        <v>1092.0841121495328</v>
      </c>
      <c r="AL42" s="1">
        <v>566</v>
      </c>
      <c r="AM42" s="3">
        <v>0.51827509777241487</v>
      </c>
    </row>
    <row r="43" spans="1:39">
      <c r="A43" t="s">
        <v>42</v>
      </c>
      <c r="B43">
        <v>2010</v>
      </c>
      <c r="C43" s="1">
        <v>50183.478632478633</v>
      </c>
      <c r="D43" s="1">
        <v>24521.333333333332</v>
      </c>
      <c r="E43" s="2">
        <f>Table2[[#This Row],[Male Total population]]/Table2[[#This Row],[Total population]]</f>
        <v>0.48863359020837549</v>
      </c>
      <c r="F43" s="1">
        <v>25662.145299145301</v>
      </c>
      <c r="G43" s="2">
        <f>Table2[[#This Row],[Female Total population]]/Table2[[#This Row],[Total population]]</f>
        <v>0.51136640979162451</v>
      </c>
      <c r="H43" s="1">
        <v>1008</v>
      </c>
      <c r="I43" s="2">
        <v>2.0086291892639437E-2</v>
      </c>
      <c r="J43" s="1">
        <v>3274.6324786324785</v>
      </c>
      <c r="K43" s="1">
        <v>0</v>
      </c>
      <c r="L43" s="3">
        <v>0</v>
      </c>
      <c r="M43" s="1">
        <v>2321.6581196581196</v>
      </c>
      <c r="N43" s="1">
        <v>312</v>
      </c>
      <c r="O43" s="3">
        <v>0.1343867115309571</v>
      </c>
      <c r="P43" s="1">
        <v>3637.2735042735044</v>
      </c>
      <c r="Q43" s="1">
        <v>106</v>
      </c>
      <c r="R43" s="3">
        <v>2.9142708095901644E-2</v>
      </c>
      <c r="S43" s="1">
        <v>5783.5897435897432</v>
      </c>
      <c r="T43" s="1">
        <v>12</v>
      </c>
      <c r="U43" s="3">
        <v>2.0748359638233732E-3</v>
      </c>
      <c r="V43" s="1">
        <v>7451.4444444444443</v>
      </c>
      <c r="W43" s="1">
        <v>10</v>
      </c>
      <c r="X43" s="3">
        <v>1.3420216811058259E-3</v>
      </c>
      <c r="Y43" s="1">
        <v>6608.7264957264961</v>
      </c>
      <c r="Z43" s="1">
        <v>0</v>
      </c>
      <c r="AA43" s="3">
        <v>0</v>
      </c>
      <c r="AB43" s="1">
        <v>6388.7521367521367</v>
      </c>
      <c r="AC43" s="1">
        <v>0</v>
      </c>
      <c r="AD43" s="3">
        <v>0</v>
      </c>
      <c r="AE43" s="1">
        <v>7132.8376068376065</v>
      </c>
      <c r="AF43" s="1">
        <v>0</v>
      </c>
      <c r="AG43" s="3">
        <v>0</v>
      </c>
      <c r="AH43" s="1">
        <v>6661.9658119658116</v>
      </c>
      <c r="AI43" s="1">
        <v>0</v>
      </c>
      <c r="AJ43" s="3">
        <v>0</v>
      </c>
      <c r="AK43" s="1">
        <v>945.11111111111109</v>
      </c>
      <c r="AL43" s="1">
        <v>568</v>
      </c>
      <c r="AM43" s="3">
        <v>0.60098753820832351</v>
      </c>
    </row>
    <row r="44" spans="1:39">
      <c r="A44" t="s">
        <v>40</v>
      </c>
      <c r="B44">
        <v>2012</v>
      </c>
      <c r="C44" s="1">
        <v>35683.057377049183</v>
      </c>
      <c r="D44" s="1">
        <v>17545.745901639344</v>
      </c>
      <c r="E44" s="2">
        <f>Table2[[#This Row],[Male Total population]]/Table2[[#This Row],[Total population]]</f>
        <v>0.49171083397479581</v>
      </c>
      <c r="F44" s="1">
        <v>18137.311475409835</v>
      </c>
      <c r="G44" s="2">
        <f>Table2[[#This Row],[Female Total population]]/Table2[[#This Row],[Total population]]</f>
        <v>0.50828916602520402</v>
      </c>
      <c r="H44" s="1">
        <v>714</v>
      </c>
      <c r="I44" s="2">
        <v>2.0009496172243197E-2</v>
      </c>
      <c r="J44" s="1">
        <v>2303.6475409836066</v>
      </c>
      <c r="K44" s="1">
        <v>0</v>
      </c>
      <c r="L44" s="3">
        <v>0</v>
      </c>
      <c r="M44" s="1">
        <v>1516.967213114754</v>
      </c>
      <c r="N44" s="1">
        <v>244</v>
      </c>
      <c r="O44" s="3">
        <v>0.16084724698762631</v>
      </c>
      <c r="P44" s="1">
        <v>2730.622950819672</v>
      </c>
      <c r="Q44" s="1">
        <v>90</v>
      </c>
      <c r="R44" s="3">
        <v>3.2959512031122427E-2</v>
      </c>
      <c r="S44" s="1">
        <v>4442.8852459016398</v>
      </c>
      <c r="T44" s="1">
        <v>23</v>
      </c>
      <c r="U44" s="3">
        <v>5.1768161289370363E-3</v>
      </c>
      <c r="V44" s="1">
        <v>5229.0327868852455</v>
      </c>
      <c r="W44" s="1">
        <v>0</v>
      </c>
      <c r="X44" s="3">
        <v>0</v>
      </c>
      <c r="Y44" s="1">
        <v>4749.7377049180332</v>
      </c>
      <c r="Z44" s="1">
        <v>0</v>
      </c>
      <c r="AA44" s="3">
        <v>0</v>
      </c>
      <c r="AB44" s="1">
        <v>4614.6065573770493</v>
      </c>
      <c r="AC44" s="1">
        <v>0</v>
      </c>
      <c r="AD44" s="3">
        <v>0</v>
      </c>
      <c r="AE44" s="1">
        <v>4837.9836065573772</v>
      </c>
      <c r="AF44" s="1">
        <v>0</v>
      </c>
      <c r="AG44" s="3">
        <v>0</v>
      </c>
      <c r="AH44" s="1">
        <v>4672.1639344262294</v>
      </c>
      <c r="AI44" s="1">
        <v>0</v>
      </c>
      <c r="AJ44" s="3">
        <v>0</v>
      </c>
      <c r="AK44" s="1">
        <v>591.72131147540983</v>
      </c>
      <c r="AL44" s="1">
        <v>357</v>
      </c>
      <c r="AM44" s="3">
        <v>0.60332456018839176</v>
      </c>
    </row>
    <row r="45" spans="1:39">
      <c r="A45" t="s">
        <v>42</v>
      </c>
      <c r="B45">
        <v>2011</v>
      </c>
      <c r="C45" s="1">
        <v>52094.469026548672</v>
      </c>
      <c r="D45" s="1">
        <v>25497.911504424777</v>
      </c>
      <c r="E45" s="2">
        <f>Table2[[#This Row],[Male Total population]]/Table2[[#This Row],[Total population]]</f>
        <v>0.48945525275303969</v>
      </c>
      <c r="F45" s="1">
        <v>26596.557522123894</v>
      </c>
      <c r="G45" s="2">
        <f>Table2[[#This Row],[Female Total population]]/Table2[[#This Row],[Total population]]</f>
        <v>0.51054474724696031</v>
      </c>
      <c r="H45" s="1">
        <v>1040</v>
      </c>
      <c r="I45" s="2">
        <v>1.9963731648171508E-2</v>
      </c>
      <c r="J45" s="1">
        <v>3381.3451327433627</v>
      </c>
      <c r="K45" s="1">
        <v>0</v>
      </c>
      <c r="L45" s="3">
        <v>0</v>
      </c>
      <c r="M45" s="1">
        <v>2383.1061946902655</v>
      </c>
      <c r="N45" s="1">
        <v>310</v>
      </c>
      <c r="O45" s="3">
        <v>0.13008232729649338</v>
      </c>
      <c r="P45" s="1">
        <v>3821.1504424778759</v>
      </c>
      <c r="Q45" s="1">
        <v>129</v>
      </c>
      <c r="R45" s="3">
        <v>3.3759466407281322E-2</v>
      </c>
      <c r="S45" s="1">
        <v>6180.3805309734516</v>
      </c>
      <c r="T45" s="1">
        <v>39</v>
      </c>
      <c r="U45" s="3">
        <v>6.3102910580584001E-3</v>
      </c>
      <c r="V45" s="1">
        <v>7711.0353982300885</v>
      </c>
      <c r="W45" s="1">
        <v>0</v>
      </c>
      <c r="X45" s="3">
        <v>0</v>
      </c>
      <c r="Y45" s="1">
        <v>6696.6991150442482</v>
      </c>
      <c r="Z45" s="1">
        <v>0</v>
      </c>
      <c r="AA45" s="3">
        <v>0</v>
      </c>
      <c r="AB45" s="1">
        <v>6727.4070796460173</v>
      </c>
      <c r="AC45" s="1">
        <v>0</v>
      </c>
      <c r="AD45" s="3">
        <v>0</v>
      </c>
      <c r="AE45" s="1">
        <v>7349.4070796460173</v>
      </c>
      <c r="AF45" s="1">
        <v>0</v>
      </c>
      <c r="AG45" s="3">
        <v>0</v>
      </c>
      <c r="AH45" s="1">
        <v>6858.1769911504425</v>
      </c>
      <c r="AI45" s="1">
        <v>0</v>
      </c>
      <c r="AJ45" s="3">
        <v>0</v>
      </c>
      <c r="AK45" s="1">
        <v>982.3451327433628</v>
      </c>
      <c r="AL45" s="1">
        <v>562</v>
      </c>
      <c r="AM45" s="3">
        <v>0.5721003558398271</v>
      </c>
    </row>
    <row r="46" spans="1:39">
      <c r="A46" t="s">
        <v>43</v>
      </c>
      <c r="B46">
        <v>2013</v>
      </c>
      <c r="C46" s="1">
        <v>72762.694117647057</v>
      </c>
      <c r="D46" s="1">
        <v>35443.164705882351</v>
      </c>
      <c r="E46" s="2">
        <f>Table2[[#This Row],[Male Total population]]/Table2[[#This Row],[Total population]]</f>
        <v>0.48710627246121113</v>
      </c>
      <c r="F46" s="1">
        <v>37319.529411764706</v>
      </c>
      <c r="G46" s="2">
        <f>Table2[[#This Row],[Female Total population]]/Table2[[#This Row],[Total population]]</f>
        <v>0.51289372753878892</v>
      </c>
      <c r="H46" s="1">
        <v>1435</v>
      </c>
      <c r="I46" s="2">
        <v>1.9721644688963914E-2</v>
      </c>
      <c r="J46" s="1">
        <v>4589.5058823529416</v>
      </c>
      <c r="K46" s="1">
        <v>0</v>
      </c>
      <c r="L46" s="3">
        <v>0</v>
      </c>
      <c r="M46" s="1">
        <v>3097.5411764705882</v>
      </c>
      <c r="N46" s="1">
        <v>411</v>
      </c>
      <c r="O46" s="3">
        <v>0.13268588747811358</v>
      </c>
      <c r="P46" s="1">
        <v>5764.3529411764703</v>
      </c>
      <c r="Q46" s="1">
        <v>247</v>
      </c>
      <c r="R46" s="3">
        <v>4.2849562218094987E-2</v>
      </c>
      <c r="S46" s="1">
        <v>9109.7176470588238</v>
      </c>
      <c r="T46" s="1">
        <v>142</v>
      </c>
      <c r="U46" s="3">
        <v>1.5587749862461029E-2</v>
      </c>
      <c r="V46" s="1">
        <v>10348.305882352941</v>
      </c>
      <c r="W46" s="1">
        <v>25</v>
      </c>
      <c r="X46" s="3">
        <v>2.4158543711616338E-3</v>
      </c>
      <c r="Y46" s="1">
        <v>9643.3294117647056</v>
      </c>
      <c r="Z46" s="1">
        <v>13</v>
      </c>
      <c r="AA46" s="3">
        <v>1.3480821244310302E-3</v>
      </c>
      <c r="AB46" s="1">
        <v>9509.5764705882357</v>
      </c>
      <c r="AC46" s="1">
        <v>0</v>
      </c>
      <c r="AD46" s="3">
        <v>0</v>
      </c>
      <c r="AE46" s="1">
        <v>10092.717647058824</v>
      </c>
      <c r="AF46" s="1">
        <v>0</v>
      </c>
      <c r="AG46" s="3">
        <v>0</v>
      </c>
      <c r="AH46" s="1">
        <v>9462.3411764705888</v>
      </c>
      <c r="AI46" s="1">
        <v>0</v>
      </c>
      <c r="AJ46" s="3">
        <v>0</v>
      </c>
      <c r="AK46" s="1">
        <v>1156.6823529411765</v>
      </c>
      <c r="AL46" s="1">
        <v>597</v>
      </c>
      <c r="AM46" s="3">
        <v>0.5161313289529893</v>
      </c>
    </row>
    <row r="47" spans="1:39">
      <c r="A47" t="s">
        <v>46</v>
      </c>
      <c r="B47">
        <v>2017</v>
      </c>
      <c r="C47" s="1">
        <v>98565.855769230766</v>
      </c>
      <c r="D47" s="1">
        <v>48029.855769230766</v>
      </c>
      <c r="E47" s="2">
        <f>Table2[[#This Row],[Male Total population]]/Table2[[#This Row],[Total population]]</f>
        <v>0.4872869554512021</v>
      </c>
      <c r="F47" s="1">
        <v>50536</v>
      </c>
      <c r="G47" s="2">
        <f>Table2[[#This Row],[Female Total population]]/Table2[[#This Row],[Total population]]</f>
        <v>0.51271304454879785</v>
      </c>
      <c r="H47" s="1">
        <v>1933</v>
      </c>
      <c r="I47" s="2">
        <v>1.961125366298928E-2</v>
      </c>
      <c r="J47" s="1">
        <v>5934</v>
      </c>
      <c r="K47" s="1">
        <v>0</v>
      </c>
      <c r="L47" s="3">
        <v>0</v>
      </c>
      <c r="M47" s="1">
        <v>4353.4711538461543</v>
      </c>
      <c r="N47" s="1">
        <v>514</v>
      </c>
      <c r="O47" s="3">
        <v>0.11806670627549633</v>
      </c>
      <c r="P47" s="1">
        <v>8848.875</v>
      </c>
      <c r="Q47" s="1">
        <v>363</v>
      </c>
      <c r="R47" s="3">
        <v>4.1022163834385728E-2</v>
      </c>
      <c r="S47" s="1">
        <v>12506.778846153846</v>
      </c>
      <c r="T47" s="1">
        <v>212</v>
      </c>
      <c r="U47" s="3">
        <v>1.695080744673081E-2</v>
      </c>
      <c r="V47" s="1">
        <v>13502.586538461539</v>
      </c>
      <c r="W47" s="1">
        <v>31</v>
      </c>
      <c r="X47" s="3">
        <v>2.2958564206715377E-3</v>
      </c>
      <c r="Y47" s="1">
        <v>12733.51923076923</v>
      </c>
      <c r="Z47" s="1">
        <v>0</v>
      </c>
      <c r="AA47" s="3">
        <v>0</v>
      </c>
      <c r="AB47" s="1">
        <v>12907.278846153846</v>
      </c>
      <c r="AC47" s="1">
        <v>0</v>
      </c>
      <c r="AD47" s="3">
        <v>0</v>
      </c>
      <c r="AE47" s="1">
        <v>13416.221153846154</v>
      </c>
      <c r="AF47" s="1">
        <v>0</v>
      </c>
      <c r="AG47" s="3">
        <v>0</v>
      </c>
      <c r="AH47" s="1">
        <v>12711.057692307691</v>
      </c>
      <c r="AI47" s="1">
        <v>0</v>
      </c>
      <c r="AJ47" s="3">
        <v>0</v>
      </c>
      <c r="AK47" s="1">
        <v>1652.0673076923076</v>
      </c>
      <c r="AL47" s="1">
        <v>813</v>
      </c>
      <c r="AM47" s="3">
        <v>0.492110700462707</v>
      </c>
    </row>
    <row r="48" spans="1:39">
      <c r="A48" t="s">
        <v>47</v>
      </c>
      <c r="B48">
        <v>2013</v>
      </c>
      <c r="C48" s="1">
        <v>31704.778947368421</v>
      </c>
      <c r="D48" s="1">
        <v>15699.221052631579</v>
      </c>
      <c r="E48" s="2">
        <f>Table2[[#This Row],[Male Total population]]/Table2[[#This Row],[Total population]]</f>
        <v>0.49516891692237003</v>
      </c>
      <c r="F48" s="1">
        <v>16005.557894736841</v>
      </c>
      <c r="G48" s="2">
        <f>Table2[[#This Row],[Female Total population]]/Table2[[#This Row],[Total population]]</f>
        <v>0.50483108307763003</v>
      </c>
      <c r="H48" s="1">
        <v>621</v>
      </c>
      <c r="I48" s="2">
        <v>1.9586952523179307E-2</v>
      </c>
      <c r="J48" s="1">
        <v>2048.4736842105262</v>
      </c>
      <c r="K48" s="1">
        <v>0</v>
      </c>
      <c r="L48" s="3">
        <v>0</v>
      </c>
      <c r="M48" s="1">
        <v>1560.8947368421052</v>
      </c>
      <c r="N48" s="1">
        <v>154</v>
      </c>
      <c r="O48" s="3">
        <v>9.8661361567252248E-2</v>
      </c>
      <c r="P48" s="1">
        <v>2403.0315789473684</v>
      </c>
      <c r="Q48" s="1">
        <v>15</v>
      </c>
      <c r="R48" s="3">
        <v>6.242115222876367E-3</v>
      </c>
      <c r="S48" s="1">
        <v>3998.4105263157894</v>
      </c>
      <c r="T48" s="1">
        <v>0</v>
      </c>
      <c r="U48" s="3">
        <v>0</v>
      </c>
      <c r="V48" s="1">
        <v>4435.9052631578943</v>
      </c>
      <c r="W48" s="1">
        <v>0</v>
      </c>
      <c r="X48" s="3">
        <v>0</v>
      </c>
      <c r="Y48" s="1">
        <v>3777.1263157894737</v>
      </c>
      <c r="Z48" s="1">
        <v>0</v>
      </c>
      <c r="AA48" s="3">
        <v>0</v>
      </c>
      <c r="AB48" s="1">
        <v>4021.0315789473684</v>
      </c>
      <c r="AC48" s="1">
        <v>0</v>
      </c>
      <c r="AD48" s="3">
        <v>0</v>
      </c>
      <c r="AE48" s="1">
        <v>4526.8842105263157</v>
      </c>
      <c r="AF48" s="1">
        <v>0</v>
      </c>
      <c r="AG48" s="3">
        <v>0</v>
      </c>
      <c r="AH48" s="1">
        <v>4176.652631578947</v>
      </c>
      <c r="AI48" s="1">
        <v>0</v>
      </c>
      <c r="AJ48" s="3">
        <v>0</v>
      </c>
      <c r="AK48" s="1">
        <v>755.68421052631584</v>
      </c>
      <c r="AL48" s="1">
        <v>452</v>
      </c>
      <c r="AM48" s="3">
        <v>0.5981334447694665</v>
      </c>
    </row>
    <row r="49" spans="1:39">
      <c r="A49" t="s">
        <v>41</v>
      </c>
      <c r="B49">
        <v>2016</v>
      </c>
      <c r="C49" s="1">
        <v>65045.535483870968</v>
      </c>
      <c r="D49" s="1">
        <v>31726.516129032258</v>
      </c>
      <c r="E49" s="2">
        <f>Table2[[#This Row],[Male Total population]]/Table2[[#This Row],[Total population]]</f>
        <v>0.48775855088316294</v>
      </c>
      <c r="F49" s="1">
        <v>33319.019354838711</v>
      </c>
      <c r="G49" s="2">
        <f>Table2[[#This Row],[Female Total population]]/Table2[[#This Row],[Total population]]</f>
        <v>0.51224144911683711</v>
      </c>
      <c r="H49" s="1">
        <v>1270</v>
      </c>
      <c r="I49" s="2">
        <v>1.9524783531298866E-2</v>
      </c>
      <c r="J49" s="1">
        <v>4273.5225806451617</v>
      </c>
      <c r="K49" s="1">
        <v>0</v>
      </c>
      <c r="L49" s="3">
        <v>0</v>
      </c>
      <c r="M49" s="1">
        <v>2296.6645161290321</v>
      </c>
      <c r="N49" s="1">
        <v>351</v>
      </c>
      <c r="O49" s="3">
        <v>0.15283033178550662</v>
      </c>
      <c r="P49" s="1">
        <v>4900.9032258064517</v>
      </c>
      <c r="Q49" s="1">
        <v>266</v>
      </c>
      <c r="R49" s="3">
        <v>5.4275709546627346E-2</v>
      </c>
      <c r="S49" s="1">
        <v>7647.3548387096771</v>
      </c>
      <c r="T49" s="1">
        <v>192</v>
      </c>
      <c r="U49" s="3">
        <v>2.5106720434643227E-2</v>
      </c>
      <c r="V49" s="1">
        <v>9035</v>
      </c>
      <c r="W49" s="1">
        <v>10</v>
      </c>
      <c r="X49" s="3">
        <v>1.1068068622025456E-3</v>
      </c>
      <c r="Y49" s="1">
        <v>8852.0193548387106</v>
      </c>
      <c r="Z49" s="1">
        <v>0</v>
      </c>
      <c r="AA49" s="3">
        <v>0</v>
      </c>
      <c r="AB49" s="1">
        <v>8886.6129032258068</v>
      </c>
      <c r="AC49" s="1">
        <v>0</v>
      </c>
      <c r="AD49" s="3">
        <v>0</v>
      </c>
      <c r="AE49" s="1">
        <v>9206.8967741935485</v>
      </c>
      <c r="AF49" s="1">
        <v>0</v>
      </c>
      <c r="AG49" s="3">
        <v>0</v>
      </c>
      <c r="AH49" s="1">
        <v>9105.0064516129041</v>
      </c>
      <c r="AI49" s="1">
        <v>0</v>
      </c>
      <c r="AJ49" s="3">
        <v>0</v>
      </c>
      <c r="AK49" s="1">
        <v>837.33548387096778</v>
      </c>
      <c r="AL49" s="1">
        <v>451</v>
      </c>
      <c r="AM49" s="3">
        <v>0.53861326635179174</v>
      </c>
    </row>
    <row r="50" spans="1:39">
      <c r="A50" t="s">
        <v>42</v>
      </c>
      <c r="B50">
        <v>2016</v>
      </c>
      <c r="C50" s="1">
        <v>52871.230769230766</v>
      </c>
      <c r="D50" s="1">
        <v>25952.615384615383</v>
      </c>
      <c r="E50" s="2">
        <f>Table2[[#This Row],[Male Total population]]/Table2[[#This Row],[Total population]]</f>
        <v>0.4908645970034598</v>
      </c>
      <c r="F50" s="1">
        <v>26918.615384615383</v>
      </c>
      <c r="G50" s="2">
        <f>Table2[[#This Row],[Female Total population]]/Table2[[#This Row],[Total population]]</f>
        <v>0.50913540299654025</v>
      </c>
      <c r="H50" s="1">
        <v>1027</v>
      </c>
      <c r="I50" s="2">
        <v>1.9424552541297727E-2</v>
      </c>
      <c r="J50" s="1">
        <v>3258.2136752136753</v>
      </c>
      <c r="K50" s="1">
        <v>0</v>
      </c>
      <c r="L50" s="3">
        <v>0</v>
      </c>
      <c r="M50" s="1">
        <v>2463.7863247863247</v>
      </c>
      <c r="N50" s="1">
        <v>292</v>
      </c>
      <c r="O50" s="3">
        <v>0.1185167711430187</v>
      </c>
      <c r="P50" s="1">
        <v>4572.6923076923076</v>
      </c>
      <c r="Q50" s="1">
        <v>172</v>
      </c>
      <c r="R50" s="3">
        <v>3.761460173269409E-2</v>
      </c>
      <c r="S50" s="1">
        <v>6921.2735042735039</v>
      </c>
      <c r="T50" s="1">
        <v>59</v>
      </c>
      <c r="U50" s="3">
        <v>8.5244427869482046E-3</v>
      </c>
      <c r="V50" s="1">
        <v>7154.6752136752139</v>
      </c>
      <c r="W50" s="1">
        <v>12</v>
      </c>
      <c r="X50" s="3">
        <v>1.6772249810953809E-3</v>
      </c>
      <c r="Y50" s="1">
        <v>6399.5128205128203</v>
      </c>
      <c r="Z50" s="1">
        <v>0</v>
      </c>
      <c r="AA50" s="3">
        <v>0</v>
      </c>
      <c r="AB50" s="1">
        <v>6982.4358974358975</v>
      </c>
      <c r="AC50" s="1">
        <v>0</v>
      </c>
      <c r="AD50" s="3">
        <v>0</v>
      </c>
      <c r="AE50" s="1">
        <v>7262.7008547008545</v>
      </c>
      <c r="AF50" s="1">
        <v>0</v>
      </c>
      <c r="AG50" s="3">
        <v>0</v>
      </c>
      <c r="AH50" s="1">
        <v>6812.1452991452988</v>
      </c>
      <c r="AI50" s="1">
        <v>0</v>
      </c>
      <c r="AJ50" s="3">
        <v>0</v>
      </c>
      <c r="AK50" s="1">
        <v>1050.982905982906</v>
      </c>
      <c r="AL50" s="1">
        <v>492</v>
      </c>
      <c r="AM50" s="3">
        <v>0.4681332086366039</v>
      </c>
    </row>
    <row r="51" spans="1:39">
      <c r="A51" t="s">
        <v>43</v>
      </c>
      <c r="B51">
        <v>2011</v>
      </c>
      <c r="C51" s="1">
        <v>67466.574468085106</v>
      </c>
      <c r="D51" s="1">
        <v>32898.457446808512</v>
      </c>
      <c r="E51" s="2">
        <f>Table2[[#This Row],[Male Total population]]/Table2[[#This Row],[Total population]]</f>
        <v>0.48762602379302722</v>
      </c>
      <c r="F51" s="1">
        <v>34568.117021276594</v>
      </c>
      <c r="G51" s="2">
        <f>Table2[[#This Row],[Female Total population]]/Table2[[#This Row],[Total population]]</f>
        <v>0.51237397620697278</v>
      </c>
      <c r="H51" s="1">
        <v>1306</v>
      </c>
      <c r="I51" s="2">
        <v>1.9357733963768976E-2</v>
      </c>
      <c r="J51" s="1">
        <v>4368.5957446808507</v>
      </c>
      <c r="K51" s="1">
        <v>0</v>
      </c>
      <c r="L51" s="3">
        <v>0</v>
      </c>
      <c r="M51" s="1">
        <v>2850.3829787234044</v>
      </c>
      <c r="N51" s="1">
        <v>406</v>
      </c>
      <c r="O51" s="3">
        <v>0.14243699988056849</v>
      </c>
      <c r="P51" s="1">
        <v>5049.7659574468089</v>
      </c>
      <c r="Q51" s="1">
        <v>236</v>
      </c>
      <c r="R51" s="3">
        <v>4.6734839196255144E-2</v>
      </c>
      <c r="S51" s="1">
        <v>8174.3829787234044</v>
      </c>
      <c r="T51" s="1">
        <v>87</v>
      </c>
      <c r="U51" s="3">
        <v>1.0643005132796802E-2</v>
      </c>
      <c r="V51" s="1">
        <v>9780.4468085106382</v>
      </c>
      <c r="W51" s="1">
        <v>27</v>
      </c>
      <c r="X51" s="3">
        <v>2.760610075247835E-3</v>
      </c>
      <c r="Y51" s="1">
        <v>9260.0425531914898</v>
      </c>
      <c r="Z51" s="1">
        <v>0</v>
      </c>
      <c r="AA51" s="3">
        <v>0</v>
      </c>
      <c r="AB51" s="1">
        <v>8823.2978723404249</v>
      </c>
      <c r="AC51" s="1">
        <v>0</v>
      </c>
      <c r="AD51" s="3">
        <v>0</v>
      </c>
      <c r="AE51" s="1">
        <v>9196.5744680851058</v>
      </c>
      <c r="AF51" s="1">
        <v>0</v>
      </c>
      <c r="AG51" s="3">
        <v>0</v>
      </c>
      <c r="AH51" s="1">
        <v>8912.5744680851058</v>
      </c>
      <c r="AI51" s="1">
        <v>0</v>
      </c>
      <c r="AJ51" s="3">
        <v>0</v>
      </c>
      <c r="AK51" s="1">
        <v>1049.6595744680851</v>
      </c>
      <c r="AL51" s="1">
        <v>550</v>
      </c>
      <c r="AM51" s="3">
        <v>0.52397940568370693</v>
      </c>
    </row>
    <row r="52" spans="1:39">
      <c r="A52" t="s">
        <v>48</v>
      </c>
      <c r="B52">
        <v>2017</v>
      </c>
      <c r="C52" s="1">
        <v>116348.11607142857</v>
      </c>
      <c r="D52" s="1">
        <v>57137.321428571428</v>
      </c>
      <c r="E52" s="2">
        <f>Table2[[#This Row],[Male Total population]]/Table2[[#This Row],[Total population]]</f>
        <v>0.49108935630288691</v>
      </c>
      <c r="F52" s="1">
        <v>59210.794642857145</v>
      </c>
      <c r="G52" s="2">
        <f>Table2[[#This Row],[Female Total population]]/Table2[[#This Row],[Total population]]</f>
        <v>0.50891064369711314</v>
      </c>
      <c r="H52" s="1">
        <v>2251</v>
      </c>
      <c r="I52" s="2">
        <v>1.934711171960931E-2</v>
      </c>
      <c r="J52" s="1">
        <v>7113.8303571428569</v>
      </c>
      <c r="K52" s="1">
        <v>0</v>
      </c>
      <c r="L52" s="3">
        <v>0</v>
      </c>
      <c r="M52" s="1">
        <v>4970.7053571428569</v>
      </c>
      <c r="N52" s="1">
        <v>587</v>
      </c>
      <c r="O52" s="3">
        <v>0.11809189195985767</v>
      </c>
      <c r="P52" s="1">
        <v>9487.9553571428569</v>
      </c>
      <c r="Q52" s="1">
        <v>370</v>
      </c>
      <c r="R52" s="3">
        <v>3.8996810806181899E-2</v>
      </c>
      <c r="S52" s="1">
        <v>14815.848214285714</v>
      </c>
      <c r="T52" s="1">
        <v>202</v>
      </c>
      <c r="U52" s="3">
        <v>1.3634048964218456E-2</v>
      </c>
      <c r="V52" s="1">
        <v>15739.803571428571</v>
      </c>
      <c r="W52" s="1">
        <v>23</v>
      </c>
      <c r="X52" s="3">
        <v>1.4612634710226237E-3</v>
      </c>
      <c r="Y52" s="1">
        <v>15033.357142857143</v>
      </c>
      <c r="Z52" s="1">
        <v>0</v>
      </c>
      <c r="AA52" s="3">
        <v>0</v>
      </c>
      <c r="AB52" s="1">
        <v>16116.732142857143</v>
      </c>
      <c r="AC52" s="1">
        <v>0</v>
      </c>
      <c r="AD52" s="3">
        <v>0</v>
      </c>
      <c r="AE52" s="1">
        <v>15804.6875</v>
      </c>
      <c r="AF52" s="1">
        <v>0</v>
      </c>
      <c r="AG52" s="3">
        <v>0</v>
      </c>
      <c r="AH52" s="1">
        <v>15014.223214285714</v>
      </c>
      <c r="AI52" s="1">
        <v>0</v>
      </c>
      <c r="AJ52" s="3">
        <v>0</v>
      </c>
      <c r="AK52" s="1">
        <v>2250.9732142857142</v>
      </c>
      <c r="AL52" s="1">
        <v>1069</v>
      </c>
      <c r="AM52" s="3">
        <v>0.47490569555232065</v>
      </c>
    </row>
    <row r="53" spans="1:39">
      <c r="A53" t="s">
        <v>43</v>
      </c>
      <c r="B53">
        <v>2012</v>
      </c>
      <c r="C53" s="1">
        <v>66651.294736842101</v>
      </c>
      <c r="D53" s="1">
        <v>32478.894736842107</v>
      </c>
      <c r="E53" s="2">
        <f>Table2[[#This Row],[Male Total population]]/Table2[[#This Row],[Total population]]</f>
        <v>0.48729578120091799</v>
      </c>
      <c r="F53" s="1">
        <v>34172.400000000001</v>
      </c>
      <c r="G53" s="2">
        <f>Table2[[#This Row],[Female Total population]]/Table2[[#This Row],[Total population]]</f>
        <v>0.51270421879908212</v>
      </c>
      <c r="H53" s="1">
        <v>1279</v>
      </c>
      <c r="I53" s="2">
        <v>1.918942467734271E-2</v>
      </c>
      <c r="J53" s="1">
        <v>4265.8210526315788</v>
      </c>
      <c r="K53" s="1">
        <v>0</v>
      </c>
      <c r="L53" s="3">
        <v>0</v>
      </c>
      <c r="M53" s="1">
        <v>2817.9894736842107</v>
      </c>
      <c r="N53" s="1">
        <v>355</v>
      </c>
      <c r="O53" s="3">
        <v>0.12597633998109886</v>
      </c>
      <c r="P53" s="1">
        <v>5143.6000000000004</v>
      </c>
      <c r="Q53" s="1">
        <v>211</v>
      </c>
      <c r="R53" s="3">
        <v>4.1021852399097905E-2</v>
      </c>
      <c r="S53" s="1">
        <v>8253.2947368421046</v>
      </c>
      <c r="T53" s="1">
        <v>83</v>
      </c>
      <c r="U53" s="3">
        <v>1.0056589840357217E-2</v>
      </c>
      <c r="V53" s="1">
        <v>9623.136842105263</v>
      </c>
      <c r="W53" s="1">
        <v>0</v>
      </c>
      <c r="X53" s="3">
        <v>0</v>
      </c>
      <c r="Y53" s="1">
        <v>8998.3052631578939</v>
      </c>
      <c r="Z53" s="1">
        <v>0</v>
      </c>
      <c r="AA53" s="3">
        <v>0</v>
      </c>
      <c r="AB53" s="1">
        <v>8681.3368421052637</v>
      </c>
      <c r="AC53" s="1">
        <v>0</v>
      </c>
      <c r="AD53" s="3">
        <v>0</v>
      </c>
      <c r="AE53" s="1">
        <v>9100.4736842105267</v>
      </c>
      <c r="AF53" s="1">
        <v>0</v>
      </c>
      <c r="AG53" s="3">
        <v>0</v>
      </c>
      <c r="AH53" s="1">
        <v>8754.0526315789466</v>
      </c>
      <c r="AI53" s="1">
        <v>0</v>
      </c>
      <c r="AJ53" s="3">
        <v>0</v>
      </c>
      <c r="AK53" s="1">
        <v>1041.9368421052632</v>
      </c>
      <c r="AL53" s="1">
        <v>630</v>
      </c>
      <c r="AM53" s="3">
        <v>0.60464317465448958</v>
      </c>
    </row>
    <row r="54" spans="1:39">
      <c r="A54" t="s">
        <v>48</v>
      </c>
      <c r="B54">
        <v>2009</v>
      </c>
      <c r="C54" s="1">
        <v>119374.96296296296</v>
      </c>
      <c r="D54" s="1">
        <v>58753.583333333336</v>
      </c>
      <c r="E54" s="2">
        <f>Table2[[#This Row],[Male Total population]]/Table2[[#This Row],[Total population]]</f>
        <v>0.49217676701237684</v>
      </c>
      <c r="F54" s="1">
        <v>60621.379629629628</v>
      </c>
      <c r="G54" s="2">
        <f>Table2[[#This Row],[Female Total population]]/Table2[[#This Row],[Total population]]</f>
        <v>0.50782323298762322</v>
      </c>
      <c r="H54" s="1">
        <v>2268</v>
      </c>
      <c r="I54" s="2">
        <v>1.8998958774158237E-2</v>
      </c>
      <c r="J54" s="1">
        <v>8324.2870370370365</v>
      </c>
      <c r="K54" s="1">
        <v>0</v>
      </c>
      <c r="L54" s="3">
        <v>0</v>
      </c>
      <c r="M54" s="1">
        <v>4999.7962962962965</v>
      </c>
      <c r="N54" s="1">
        <v>589</v>
      </c>
      <c r="O54" s="3">
        <v>0.11780479945479259</v>
      </c>
      <c r="P54" s="1">
        <v>7453.1111111111113</v>
      </c>
      <c r="Q54" s="1">
        <v>263</v>
      </c>
      <c r="R54" s="3">
        <v>3.5287277497838339E-2</v>
      </c>
      <c r="S54" s="1">
        <v>12433.444444444445</v>
      </c>
      <c r="T54" s="1">
        <v>173</v>
      </c>
      <c r="U54" s="3">
        <v>1.3914084771360398E-2</v>
      </c>
      <c r="V54" s="1">
        <v>17288.407407407409</v>
      </c>
      <c r="W54" s="1">
        <v>67</v>
      </c>
      <c r="X54" s="3">
        <v>3.8754292643111308E-3</v>
      </c>
      <c r="Y54" s="1">
        <v>16943.509259259259</v>
      </c>
      <c r="Z54" s="1">
        <v>22</v>
      </c>
      <c r="AA54" s="3">
        <v>1.2984323178492365E-3</v>
      </c>
      <c r="AB54" s="1">
        <v>16394.305555555555</v>
      </c>
      <c r="AC54" s="1">
        <v>0</v>
      </c>
      <c r="AD54" s="3">
        <v>0</v>
      </c>
      <c r="AE54" s="1">
        <v>17090.425925925927</v>
      </c>
      <c r="AF54" s="1">
        <v>0</v>
      </c>
      <c r="AG54" s="3">
        <v>0</v>
      </c>
      <c r="AH54" s="1">
        <v>16382.888888888889</v>
      </c>
      <c r="AI54" s="1">
        <v>0</v>
      </c>
      <c r="AJ54" s="3">
        <v>0</v>
      </c>
      <c r="AK54" s="1">
        <v>2065.6388888888887</v>
      </c>
      <c r="AL54" s="1">
        <v>1154</v>
      </c>
      <c r="AM54" s="3">
        <v>0.55866492745047946</v>
      </c>
    </row>
    <row r="55" spans="1:39">
      <c r="A55" t="s">
        <v>43</v>
      </c>
      <c r="B55">
        <v>2010</v>
      </c>
      <c r="C55" s="1">
        <v>64623.329896907213</v>
      </c>
      <c r="D55" s="1">
        <v>31501.360824742267</v>
      </c>
      <c r="E55" s="2">
        <f>Table2[[#This Row],[Male Total population]]/Table2[[#This Row],[Total population]]</f>
        <v>0.48746112085211318</v>
      </c>
      <c r="F55" s="1">
        <v>33121.969072164946</v>
      </c>
      <c r="G55" s="2">
        <f>Table2[[#This Row],[Female Total population]]/Table2[[#This Row],[Total population]]</f>
        <v>0.51253887914788676</v>
      </c>
      <c r="H55" s="1">
        <v>1227</v>
      </c>
      <c r="I55" s="2">
        <v>1.898695102770807E-2</v>
      </c>
      <c r="J55" s="1">
        <v>4178.0515463917527</v>
      </c>
      <c r="K55" s="1">
        <v>0</v>
      </c>
      <c r="L55" s="3">
        <v>0</v>
      </c>
      <c r="M55" s="1">
        <v>2726.6185567010311</v>
      </c>
      <c r="N55" s="1">
        <v>373</v>
      </c>
      <c r="O55" s="3">
        <v>0.13679947973775153</v>
      </c>
      <c r="P55" s="1">
        <v>4747.1958762886597</v>
      </c>
      <c r="Q55" s="1">
        <v>209</v>
      </c>
      <c r="R55" s="3">
        <v>4.4025990383905422E-2</v>
      </c>
      <c r="S55" s="1">
        <v>7691.7938144329901</v>
      </c>
      <c r="T55" s="1">
        <v>110</v>
      </c>
      <c r="U55" s="3">
        <v>1.4300955362791246E-2</v>
      </c>
      <c r="V55" s="1">
        <v>9423.2989690721643</v>
      </c>
      <c r="W55" s="1">
        <v>0</v>
      </c>
      <c r="X55" s="3">
        <v>0</v>
      </c>
      <c r="Y55" s="1">
        <v>9039.0206185567004</v>
      </c>
      <c r="Z55" s="1">
        <v>0</v>
      </c>
      <c r="AA55" s="3">
        <v>0</v>
      </c>
      <c r="AB55" s="1">
        <v>8482.4742268041246</v>
      </c>
      <c r="AC55" s="1">
        <v>0</v>
      </c>
      <c r="AD55" s="3">
        <v>0</v>
      </c>
      <c r="AE55" s="1">
        <v>8805.3092783505163</v>
      </c>
      <c r="AF55" s="1">
        <v>0</v>
      </c>
      <c r="AG55" s="3">
        <v>0</v>
      </c>
      <c r="AH55" s="1">
        <v>8557.8247422680415</v>
      </c>
      <c r="AI55" s="1">
        <v>0</v>
      </c>
      <c r="AJ55" s="3">
        <v>0</v>
      </c>
      <c r="AK55" s="1">
        <v>983.2783505154639</v>
      </c>
      <c r="AL55" s="1">
        <v>535</v>
      </c>
      <c r="AM55" s="3">
        <v>0.54409821971523831</v>
      </c>
    </row>
    <row r="56" spans="1:39">
      <c r="A56" t="s">
        <v>46</v>
      </c>
      <c r="B56">
        <v>2014</v>
      </c>
      <c r="C56" s="1">
        <v>92987.706422018353</v>
      </c>
      <c r="D56" s="1">
        <v>45347.752293577985</v>
      </c>
      <c r="E56" s="2">
        <f>Table2[[#This Row],[Male Total population]]/Table2[[#This Row],[Total population]]</f>
        <v>0.48767470495261289</v>
      </c>
      <c r="F56" s="1">
        <v>47639.954128440368</v>
      </c>
      <c r="G56" s="2">
        <f>Table2[[#This Row],[Female Total population]]/Table2[[#This Row],[Total population]]</f>
        <v>0.51232529504738711</v>
      </c>
      <c r="H56" s="1">
        <v>1744</v>
      </c>
      <c r="I56" s="2">
        <v>1.8755167399064292E-2</v>
      </c>
      <c r="J56" s="1">
        <v>5894.5504587155965</v>
      </c>
      <c r="K56" s="1">
        <v>0</v>
      </c>
      <c r="L56" s="3">
        <v>0</v>
      </c>
      <c r="M56" s="1">
        <v>3912.8899082568805</v>
      </c>
      <c r="N56" s="1">
        <v>479</v>
      </c>
      <c r="O56" s="3">
        <v>0.12241591540544661</v>
      </c>
      <c r="P56" s="1">
        <v>7461.8440366972482</v>
      </c>
      <c r="Q56" s="1">
        <v>304</v>
      </c>
      <c r="R56" s="3">
        <v>4.074059957631547E-2</v>
      </c>
      <c r="S56" s="1">
        <v>11455.541284403669</v>
      </c>
      <c r="T56" s="1">
        <v>150</v>
      </c>
      <c r="U56" s="3">
        <v>1.3094099726585588E-2</v>
      </c>
      <c r="V56" s="1">
        <v>13018.40366972477</v>
      </c>
      <c r="W56" s="1">
        <v>55</v>
      </c>
      <c r="X56" s="3">
        <v>4.2247883377519195E-3</v>
      </c>
      <c r="Y56" s="1">
        <v>12460.321100917432</v>
      </c>
      <c r="Z56" s="1">
        <v>11</v>
      </c>
      <c r="AA56" s="3">
        <v>8.8280228983746568E-4</v>
      </c>
      <c r="AB56" s="1">
        <v>12048.642201834862</v>
      </c>
      <c r="AC56" s="1">
        <v>0</v>
      </c>
      <c r="AD56" s="3">
        <v>0</v>
      </c>
      <c r="AE56" s="1">
        <v>12968.504587155963</v>
      </c>
      <c r="AF56" s="1">
        <v>0</v>
      </c>
      <c r="AG56" s="3">
        <v>0</v>
      </c>
      <c r="AH56" s="1">
        <v>12274.504587155963</v>
      </c>
      <c r="AI56" s="1">
        <v>0</v>
      </c>
      <c r="AJ56" s="3">
        <v>0</v>
      </c>
      <c r="AK56" s="1">
        <v>1523.9724770642201</v>
      </c>
      <c r="AL56" s="1">
        <v>745</v>
      </c>
      <c r="AM56" s="3">
        <v>0.48885397289796706</v>
      </c>
    </row>
    <row r="57" spans="1:39">
      <c r="A57" t="s">
        <v>48</v>
      </c>
      <c r="B57">
        <v>2014</v>
      </c>
      <c r="C57" s="1">
        <v>125602.89215686274</v>
      </c>
      <c r="D57" s="1">
        <v>61625.794117647056</v>
      </c>
      <c r="E57" s="2">
        <f>Table2[[#This Row],[Male Total population]]/Table2[[#This Row],[Total population]]</f>
        <v>0.49063992921981392</v>
      </c>
      <c r="F57" s="1">
        <v>63977.098039215685</v>
      </c>
      <c r="G57" s="2">
        <f>Table2[[#This Row],[Female Total population]]/Table2[[#This Row],[Total population]]</f>
        <v>0.50936007078018608</v>
      </c>
      <c r="H57" s="1">
        <v>2354</v>
      </c>
      <c r="I57" s="2">
        <v>1.8741606658707669E-2</v>
      </c>
      <c r="J57" s="1">
        <v>7933.2941176470586</v>
      </c>
      <c r="K57" s="1">
        <v>0</v>
      </c>
      <c r="L57" s="3">
        <v>0</v>
      </c>
      <c r="M57" s="1">
        <v>5055.333333333333</v>
      </c>
      <c r="N57" s="1">
        <v>577</v>
      </c>
      <c r="O57" s="3">
        <v>0.11413688513780826</v>
      </c>
      <c r="P57" s="1">
        <v>8971.1470588235297</v>
      </c>
      <c r="Q57" s="1">
        <v>333</v>
      </c>
      <c r="R57" s="3">
        <v>3.7118999144315601E-2</v>
      </c>
      <c r="S57" s="1">
        <v>15217.833333333334</v>
      </c>
      <c r="T57" s="1">
        <v>181</v>
      </c>
      <c r="U57" s="3">
        <v>1.1893940223641122E-2</v>
      </c>
      <c r="V57" s="1">
        <v>17731.068627450979</v>
      </c>
      <c r="W57" s="1">
        <v>36</v>
      </c>
      <c r="X57" s="3">
        <v>2.0303344799120189E-3</v>
      </c>
      <c r="Y57" s="1">
        <v>16594.99019607843</v>
      </c>
      <c r="Z57" s="1">
        <v>12</v>
      </c>
      <c r="AA57" s="3">
        <v>7.2310979748790242E-4</v>
      </c>
      <c r="AB57" s="1">
        <v>17456.254901960783</v>
      </c>
      <c r="AC57" s="1">
        <v>0</v>
      </c>
      <c r="AD57" s="3">
        <v>0</v>
      </c>
      <c r="AE57" s="1">
        <v>17548.950980392157</v>
      </c>
      <c r="AF57" s="1">
        <v>0</v>
      </c>
      <c r="AG57" s="3">
        <v>0</v>
      </c>
      <c r="AH57" s="1">
        <v>16701.656862745098</v>
      </c>
      <c r="AI57" s="1">
        <v>0</v>
      </c>
      <c r="AJ57" s="3">
        <v>0</v>
      </c>
      <c r="AK57" s="1">
        <v>2346.6078431372548</v>
      </c>
      <c r="AL57" s="1">
        <v>1215</v>
      </c>
      <c r="AM57" s="3">
        <v>0.51776866064490257</v>
      </c>
    </row>
    <row r="58" spans="1:39">
      <c r="A58" t="s">
        <v>43</v>
      </c>
      <c r="B58">
        <v>2009</v>
      </c>
      <c r="C58" s="1">
        <v>65120.580645161288</v>
      </c>
      <c r="D58" s="1">
        <v>31734.451612903227</v>
      </c>
      <c r="E58" s="2">
        <f>Table2[[#This Row],[Male Total population]]/Table2[[#This Row],[Total population]]</f>
        <v>0.48731831470948683</v>
      </c>
      <c r="F58" s="1">
        <v>33386.129032258068</v>
      </c>
      <c r="G58" s="2">
        <f>Table2[[#This Row],[Female Total population]]/Table2[[#This Row],[Total population]]</f>
        <v>0.51268168529051328</v>
      </c>
      <c r="H58" s="1">
        <v>1207</v>
      </c>
      <c r="I58" s="2">
        <v>1.8534847018285682E-2</v>
      </c>
      <c r="J58" s="1">
        <v>4365.7526881720432</v>
      </c>
      <c r="K58" s="1">
        <v>0</v>
      </c>
      <c r="L58" s="3">
        <v>0</v>
      </c>
      <c r="M58" s="1">
        <v>2818.8817204301076</v>
      </c>
      <c r="N58" s="1">
        <v>378</v>
      </c>
      <c r="O58" s="3">
        <v>0.13409572926044033</v>
      </c>
      <c r="P58" s="1">
        <v>4591.8817204301076</v>
      </c>
      <c r="Q58" s="1">
        <v>155</v>
      </c>
      <c r="R58" s="3">
        <v>3.3755224859206873E-2</v>
      </c>
      <c r="S58" s="1">
        <v>7486.6236559139788</v>
      </c>
      <c r="T58" s="1">
        <v>109</v>
      </c>
      <c r="U58" s="3">
        <v>1.4559300027576064E-2</v>
      </c>
      <c r="V58" s="1">
        <v>9454.0537634408611</v>
      </c>
      <c r="W58" s="1">
        <v>11</v>
      </c>
      <c r="X58" s="3">
        <v>1.1635220483447392E-3</v>
      </c>
      <c r="Y58" s="1">
        <v>9259.1290322580644</v>
      </c>
      <c r="Z58" s="1">
        <v>0</v>
      </c>
      <c r="AA58" s="3">
        <v>0</v>
      </c>
      <c r="AB58" s="1">
        <v>8819.2580645161288</v>
      </c>
      <c r="AC58" s="1">
        <v>0</v>
      </c>
      <c r="AD58" s="3">
        <v>0</v>
      </c>
      <c r="AE58" s="1">
        <v>8769.8279569892475</v>
      </c>
      <c r="AF58" s="1">
        <v>0</v>
      </c>
      <c r="AG58" s="3">
        <v>0</v>
      </c>
      <c r="AH58" s="1">
        <v>8551.3333333333339</v>
      </c>
      <c r="AI58" s="1">
        <v>0</v>
      </c>
      <c r="AJ58" s="3">
        <v>0</v>
      </c>
      <c r="AK58" s="1">
        <v>1016.8494623655914</v>
      </c>
      <c r="AL58" s="1">
        <v>554</v>
      </c>
      <c r="AM58" s="3">
        <v>0.54482007465606397</v>
      </c>
    </row>
    <row r="59" spans="1:39">
      <c r="A59" t="s">
        <v>48</v>
      </c>
      <c r="B59">
        <v>2011</v>
      </c>
      <c r="C59" s="1">
        <v>124921.32352941176</v>
      </c>
      <c r="D59" s="1">
        <v>61252.196078431371</v>
      </c>
      <c r="E59" s="2">
        <f>Table2[[#This Row],[Male Total population]]/Table2[[#This Row],[Total population]]</f>
        <v>0.49032618569727221</v>
      </c>
      <c r="F59" s="1">
        <v>63669.127450980392</v>
      </c>
      <c r="G59" s="2">
        <f>Table2[[#This Row],[Female Total population]]/Table2[[#This Row],[Total population]]</f>
        <v>0.50967381430272785</v>
      </c>
      <c r="H59" s="1">
        <v>2291</v>
      </c>
      <c r="I59" s="2">
        <v>1.8339543124201704E-2</v>
      </c>
      <c r="J59" s="1">
        <v>8194.5686274509808</v>
      </c>
      <c r="K59" s="1">
        <v>0</v>
      </c>
      <c r="L59" s="3">
        <v>0</v>
      </c>
      <c r="M59" s="1">
        <v>5149.8431372549021</v>
      </c>
      <c r="N59" s="1">
        <v>625</v>
      </c>
      <c r="O59" s="3">
        <v>0.12136291986810945</v>
      </c>
      <c r="P59" s="1">
        <v>8143.666666666667</v>
      </c>
      <c r="Q59" s="1">
        <v>256</v>
      </c>
      <c r="R59" s="3">
        <v>3.1435471327411896E-2</v>
      </c>
      <c r="S59" s="1">
        <v>13991.441176470587</v>
      </c>
      <c r="T59" s="1">
        <v>201</v>
      </c>
      <c r="U59" s="3">
        <v>1.4365925387158958E-2</v>
      </c>
      <c r="V59" s="1">
        <v>18144.754901960783</v>
      </c>
      <c r="W59" s="1">
        <v>41</v>
      </c>
      <c r="X59" s="3">
        <v>2.2596061628569809E-3</v>
      </c>
      <c r="Y59" s="1">
        <v>17119.754901960783</v>
      </c>
      <c r="Z59" s="1">
        <v>0</v>
      </c>
      <c r="AA59" s="3">
        <v>0</v>
      </c>
      <c r="AB59" s="1">
        <v>17241.127450980392</v>
      </c>
      <c r="AC59" s="1">
        <v>0</v>
      </c>
      <c r="AD59" s="3">
        <v>0</v>
      </c>
      <c r="AE59" s="1">
        <v>17616.578431372549</v>
      </c>
      <c r="AF59" s="1">
        <v>0</v>
      </c>
      <c r="AG59" s="3">
        <v>0</v>
      </c>
      <c r="AH59" s="1">
        <v>17014.235294117647</v>
      </c>
      <c r="AI59" s="1">
        <v>0</v>
      </c>
      <c r="AJ59" s="3">
        <v>0</v>
      </c>
      <c r="AK59" s="1">
        <v>2237.6960784313724</v>
      </c>
      <c r="AL59" s="1">
        <v>1168</v>
      </c>
      <c r="AM59" s="3">
        <v>0.52196543188240707</v>
      </c>
    </row>
    <row r="60" spans="1:39">
      <c r="A60" t="s">
        <v>49</v>
      </c>
      <c r="B60">
        <v>2016</v>
      </c>
      <c r="C60" s="1">
        <v>35787.905882352941</v>
      </c>
      <c r="D60" s="1">
        <v>17451.54117647059</v>
      </c>
      <c r="E60" s="2">
        <f>Table2[[#This Row],[Male Total population]]/Table2[[#This Row],[Total population]]</f>
        <v>0.48763795327504661</v>
      </c>
      <c r="F60" s="1">
        <v>18336.364705882352</v>
      </c>
      <c r="G60" s="2">
        <f>Table2[[#This Row],[Female Total population]]/Table2[[#This Row],[Total population]]</f>
        <v>0.51236204672495334</v>
      </c>
      <c r="H60" s="1">
        <v>656</v>
      </c>
      <c r="I60" s="2">
        <v>1.833021474227902E-2</v>
      </c>
      <c r="J60" s="1">
        <v>2287.6117647058823</v>
      </c>
      <c r="K60" s="1">
        <v>0</v>
      </c>
      <c r="L60" s="3">
        <v>0</v>
      </c>
      <c r="M60" s="1">
        <v>1543.6941176470589</v>
      </c>
      <c r="N60" s="1">
        <v>206</v>
      </c>
      <c r="O60" s="3">
        <v>0.13344612617556054</v>
      </c>
      <c r="P60" s="1">
        <v>3021.5058823529412</v>
      </c>
      <c r="Q60" s="1">
        <v>142</v>
      </c>
      <c r="R60" s="3">
        <v>4.6996433410687308E-2</v>
      </c>
      <c r="S60" s="1">
        <v>4509.8705882352942</v>
      </c>
      <c r="T60" s="1">
        <v>45</v>
      </c>
      <c r="U60" s="3">
        <v>9.9781133670197916E-3</v>
      </c>
      <c r="V60" s="1">
        <v>4709</v>
      </c>
      <c r="W60" s="1">
        <v>0</v>
      </c>
      <c r="X60" s="3">
        <v>0</v>
      </c>
      <c r="Y60" s="1">
        <v>4440.6941176470591</v>
      </c>
      <c r="Z60" s="1">
        <v>0</v>
      </c>
      <c r="AA60" s="3">
        <v>0</v>
      </c>
      <c r="AB60" s="1">
        <v>4635.2352941176468</v>
      </c>
      <c r="AC60" s="1">
        <v>0</v>
      </c>
      <c r="AD60" s="3">
        <v>0</v>
      </c>
      <c r="AE60" s="1">
        <v>5123.3058823529409</v>
      </c>
      <c r="AF60" s="1">
        <v>0</v>
      </c>
      <c r="AG60" s="3">
        <v>0</v>
      </c>
      <c r="AH60" s="1">
        <v>4924.3294117647056</v>
      </c>
      <c r="AI60" s="1">
        <v>0</v>
      </c>
      <c r="AJ60" s="3">
        <v>0</v>
      </c>
      <c r="AK60" s="1">
        <v>600.70588235294122</v>
      </c>
      <c r="AL60" s="1">
        <v>263</v>
      </c>
      <c r="AM60" s="3">
        <v>0.43781825303564431</v>
      </c>
    </row>
    <row r="61" spans="1:39">
      <c r="A61" t="s">
        <v>46</v>
      </c>
      <c r="B61">
        <v>2012</v>
      </c>
      <c r="C61" s="1">
        <v>97664.649484536087</v>
      </c>
      <c r="D61" s="1">
        <v>47589.061855670101</v>
      </c>
      <c r="E61" s="2">
        <f>Table2[[#This Row],[Male Total population]]/Table2[[#This Row],[Total population]]</f>
        <v>0.48727008295058905</v>
      </c>
      <c r="F61" s="1">
        <v>50075.587628865978</v>
      </c>
      <c r="G61" s="2">
        <f>Table2[[#This Row],[Female Total population]]/Table2[[#This Row],[Total population]]</f>
        <v>0.51272991704941084</v>
      </c>
      <c r="H61" s="1">
        <v>1787</v>
      </c>
      <c r="I61" s="2">
        <v>1.8297306235486442E-2</v>
      </c>
      <c r="J61" s="1">
        <v>6436.9484536082473</v>
      </c>
      <c r="K61" s="1">
        <v>0</v>
      </c>
      <c r="L61" s="3">
        <v>0</v>
      </c>
      <c r="M61" s="1">
        <v>4011.1855670103091</v>
      </c>
      <c r="N61" s="1">
        <v>510</v>
      </c>
      <c r="O61" s="3">
        <v>0.127144454296619</v>
      </c>
      <c r="P61" s="1">
        <v>7189.4020618556697</v>
      </c>
      <c r="Q61" s="1">
        <v>293</v>
      </c>
      <c r="R61" s="3">
        <v>4.0754432354611313E-2</v>
      </c>
      <c r="S61" s="1">
        <v>11639.701030927836</v>
      </c>
      <c r="T61" s="1">
        <v>174</v>
      </c>
      <c r="U61" s="3">
        <v>1.4948837563582158E-2</v>
      </c>
      <c r="V61" s="1">
        <v>13898.773195876289</v>
      </c>
      <c r="W61" s="1">
        <v>16</v>
      </c>
      <c r="X61" s="3">
        <v>1.1511807390847371E-3</v>
      </c>
      <c r="Y61" s="1">
        <v>13620.185567010309</v>
      </c>
      <c r="Z61" s="1">
        <v>0</v>
      </c>
      <c r="AA61" s="3">
        <v>0</v>
      </c>
      <c r="AB61" s="1">
        <v>12798.134020618556</v>
      </c>
      <c r="AC61" s="1">
        <v>0</v>
      </c>
      <c r="AD61" s="3">
        <v>0</v>
      </c>
      <c r="AE61" s="1">
        <v>13616.371134020619</v>
      </c>
      <c r="AF61" s="1">
        <v>0</v>
      </c>
      <c r="AG61" s="3">
        <v>0</v>
      </c>
      <c r="AH61" s="1">
        <v>12976.690721649484</v>
      </c>
      <c r="AI61" s="1">
        <v>0</v>
      </c>
      <c r="AJ61" s="3">
        <v>0</v>
      </c>
      <c r="AK61" s="1">
        <v>1472.6185567010309</v>
      </c>
      <c r="AL61" s="1">
        <v>794</v>
      </c>
      <c r="AM61" s="3">
        <v>0.5391756041555823</v>
      </c>
    </row>
    <row r="62" spans="1:39">
      <c r="A62" t="s">
        <v>49</v>
      </c>
      <c r="B62">
        <v>2015</v>
      </c>
      <c r="C62" s="1">
        <v>36218.296296296299</v>
      </c>
      <c r="D62" s="1">
        <v>17678.111111111109</v>
      </c>
      <c r="E62" s="2">
        <f>Table2[[#This Row],[Male Total population]]/Table2[[#This Row],[Total population]]</f>
        <v>0.48809891460628646</v>
      </c>
      <c r="F62" s="1">
        <v>18540.185185185186</v>
      </c>
      <c r="G62" s="2">
        <f>Table2[[#This Row],[Female Total population]]/Table2[[#This Row],[Total population]]</f>
        <v>0.51190108539371337</v>
      </c>
      <c r="H62" s="1">
        <v>661</v>
      </c>
      <c r="I62" s="2">
        <v>1.8250444322186248E-2</v>
      </c>
      <c r="J62" s="1">
        <v>2385.3950617283949</v>
      </c>
      <c r="K62" s="1">
        <v>0</v>
      </c>
      <c r="L62" s="3">
        <v>0</v>
      </c>
      <c r="M62" s="1">
        <v>1533.148148148148</v>
      </c>
      <c r="N62" s="1">
        <v>210</v>
      </c>
      <c r="O62" s="3">
        <v>0.13697306437975601</v>
      </c>
      <c r="P62" s="1">
        <v>2940.0246913580245</v>
      </c>
      <c r="Q62" s="1">
        <v>128</v>
      </c>
      <c r="R62" s="3">
        <v>4.3537049323512864E-2</v>
      </c>
      <c r="S62" s="1">
        <v>4484.3950617283954</v>
      </c>
      <c r="T62" s="1">
        <v>33</v>
      </c>
      <c r="U62" s="3">
        <v>7.3588520961578689E-3</v>
      </c>
      <c r="V62" s="1">
        <v>4829.1851851851852</v>
      </c>
      <c r="W62" s="1">
        <v>0</v>
      </c>
      <c r="X62" s="3">
        <v>0</v>
      </c>
      <c r="Y62" s="1">
        <v>4526.0987654320988</v>
      </c>
      <c r="Z62" s="1">
        <v>0</v>
      </c>
      <c r="AA62" s="3">
        <v>0</v>
      </c>
      <c r="AB62" s="1">
        <v>4711.0864197530864</v>
      </c>
      <c r="AC62" s="1">
        <v>0</v>
      </c>
      <c r="AD62" s="3">
        <v>0</v>
      </c>
      <c r="AE62" s="1">
        <v>5231.358024691358</v>
      </c>
      <c r="AF62" s="1">
        <v>0</v>
      </c>
      <c r="AG62" s="3">
        <v>0</v>
      </c>
      <c r="AH62" s="1">
        <v>5017.8765432098762</v>
      </c>
      <c r="AI62" s="1">
        <v>0</v>
      </c>
      <c r="AJ62" s="3">
        <v>0</v>
      </c>
      <c r="AK62" s="1">
        <v>574.17283950617286</v>
      </c>
      <c r="AL62" s="1">
        <v>290</v>
      </c>
      <c r="AM62" s="3">
        <v>0.50507439580287261</v>
      </c>
    </row>
    <row r="63" spans="1:39">
      <c r="A63" t="s">
        <v>46</v>
      </c>
      <c r="B63">
        <v>2013</v>
      </c>
      <c r="C63" s="1">
        <v>98721.76</v>
      </c>
      <c r="D63" s="1">
        <v>48114.73</v>
      </c>
      <c r="E63" s="2">
        <f>Table2[[#This Row],[Male Total population]]/Table2[[#This Row],[Total population]]</f>
        <v>0.48737714967804469</v>
      </c>
      <c r="F63" s="1">
        <v>50607.03</v>
      </c>
      <c r="G63" s="2">
        <f>Table2[[#This Row],[Female Total population]]/Table2[[#This Row],[Total population]]</f>
        <v>0.51262285032195543</v>
      </c>
      <c r="H63" s="1">
        <v>1793</v>
      </c>
      <c r="I63" s="2">
        <v>1.8162155942114486E-2</v>
      </c>
      <c r="J63" s="1">
        <v>6389.69</v>
      </c>
      <c r="K63" s="1">
        <v>0</v>
      </c>
      <c r="L63" s="3">
        <v>0</v>
      </c>
      <c r="M63" s="1">
        <v>4087.51</v>
      </c>
      <c r="N63" s="1">
        <v>501</v>
      </c>
      <c r="O63" s="3">
        <v>0.12256850747765755</v>
      </c>
      <c r="P63" s="1">
        <v>7581.92</v>
      </c>
      <c r="Q63" s="1">
        <v>288</v>
      </c>
      <c r="R63" s="3">
        <v>3.7985101399117899E-2</v>
      </c>
      <c r="S63" s="1">
        <v>11968.74</v>
      </c>
      <c r="T63" s="1">
        <v>156</v>
      </c>
      <c r="U63" s="3">
        <v>1.3033953448733952E-2</v>
      </c>
      <c r="V63" s="1">
        <v>13986.6</v>
      </c>
      <c r="W63" s="1">
        <v>51</v>
      </c>
      <c r="X63" s="3">
        <v>3.6463472180515637E-3</v>
      </c>
      <c r="Y63" s="1">
        <v>13508.91</v>
      </c>
      <c r="Z63" s="1">
        <v>0</v>
      </c>
      <c r="AA63" s="3">
        <v>0</v>
      </c>
      <c r="AB63" s="1">
        <v>12821.68</v>
      </c>
      <c r="AC63" s="1">
        <v>0</v>
      </c>
      <c r="AD63" s="3">
        <v>0</v>
      </c>
      <c r="AE63" s="1">
        <v>13708.75</v>
      </c>
      <c r="AF63" s="1">
        <v>0</v>
      </c>
      <c r="AG63" s="3">
        <v>0</v>
      </c>
      <c r="AH63" s="1">
        <v>13151.35</v>
      </c>
      <c r="AI63" s="1">
        <v>0</v>
      </c>
      <c r="AJ63" s="3">
        <v>0</v>
      </c>
      <c r="AK63" s="1">
        <v>1545.37</v>
      </c>
      <c r="AL63" s="1">
        <v>797</v>
      </c>
      <c r="AM63" s="3">
        <v>0.51573409604172471</v>
      </c>
    </row>
    <row r="64" spans="1:39">
      <c r="A64" t="s">
        <v>44</v>
      </c>
      <c r="B64">
        <v>2009</v>
      </c>
      <c r="C64" s="1">
        <v>58223.992424242424</v>
      </c>
      <c r="D64" s="1">
        <v>28606.954545454544</v>
      </c>
      <c r="E64" s="2">
        <f>Table2[[#This Row],[Male Total population]]/Table2[[#This Row],[Total population]]</f>
        <v>0.49132588395885429</v>
      </c>
      <c r="F64" s="1">
        <v>29617.03787878788</v>
      </c>
      <c r="G64" s="2">
        <f>Table2[[#This Row],[Female Total population]]/Table2[[#This Row],[Total population]]</f>
        <v>0.50867411604114576</v>
      </c>
      <c r="H64" s="1">
        <v>1055</v>
      </c>
      <c r="I64" s="2">
        <v>1.8119678092715866E-2</v>
      </c>
      <c r="J64" s="1">
        <v>3941.0833333333335</v>
      </c>
      <c r="K64" s="1">
        <v>0</v>
      </c>
      <c r="L64" s="3">
        <v>0</v>
      </c>
      <c r="M64" s="1">
        <v>2271.098484848485</v>
      </c>
      <c r="N64" s="1">
        <v>351</v>
      </c>
      <c r="O64" s="3">
        <v>0.15455076137898827</v>
      </c>
      <c r="P64" s="1">
        <v>3707.742424242424</v>
      </c>
      <c r="Q64" s="1">
        <v>110</v>
      </c>
      <c r="R64" s="3">
        <v>2.9667648777537588E-2</v>
      </c>
      <c r="S64" s="1">
        <v>6424.75</v>
      </c>
      <c r="T64" s="1">
        <v>34</v>
      </c>
      <c r="U64" s="3">
        <v>5.2920347095217713E-3</v>
      </c>
      <c r="V64" s="1">
        <v>8598.9772727272721</v>
      </c>
      <c r="W64" s="1">
        <v>10</v>
      </c>
      <c r="X64" s="3">
        <v>1.1629289952557783E-3</v>
      </c>
      <c r="Y64" s="1">
        <v>8650.242424242424</v>
      </c>
      <c r="Z64" s="1">
        <v>0</v>
      </c>
      <c r="AA64" s="3">
        <v>0</v>
      </c>
      <c r="AB64" s="1">
        <v>7883.704545454545</v>
      </c>
      <c r="AC64" s="1">
        <v>0</v>
      </c>
      <c r="AD64" s="3">
        <v>0</v>
      </c>
      <c r="AE64" s="1">
        <v>8396.6590909090901</v>
      </c>
      <c r="AF64" s="1">
        <v>0</v>
      </c>
      <c r="AG64" s="3">
        <v>0</v>
      </c>
      <c r="AH64" s="1">
        <v>7516.469696969697</v>
      </c>
      <c r="AI64" s="1">
        <v>0</v>
      </c>
      <c r="AJ64" s="3">
        <v>0</v>
      </c>
      <c r="AK64" s="1">
        <v>845.87878787878788</v>
      </c>
      <c r="AL64" s="1">
        <v>550</v>
      </c>
      <c r="AM64" s="3">
        <v>0.65021136347352582</v>
      </c>
    </row>
    <row r="65" spans="1:39">
      <c r="A65" t="s">
        <v>50</v>
      </c>
      <c r="B65">
        <v>2014</v>
      </c>
      <c r="C65" s="1">
        <v>128358.05494505494</v>
      </c>
      <c r="D65" s="1">
        <v>62754.142857142855</v>
      </c>
      <c r="E65" s="2">
        <f>Table2[[#This Row],[Male Total population]]/Table2[[#This Row],[Total population]]</f>
        <v>0.48889914142128005</v>
      </c>
      <c r="F65" s="1">
        <v>65603.912087912089</v>
      </c>
      <c r="G65" s="2">
        <f>Table2[[#This Row],[Female Total population]]/Table2[[#This Row],[Total population]]</f>
        <v>0.5111008585787199</v>
      </c>
      <c r="H65" s="1">
        <v>2322</v>
      </c>
      <c r="I65" s="2">
        <v>1.8090021705252212E-2</v>
      </c>
      <c r="J65" s="1">
        <v>7767.5054945054944</v>
      </c>
      <c r="K65" s="1">
        <v>0</v>
      </c>
      <c r="L65" s="3">
        <v>0</v>
      </c>
      <c r="M65" s="1">
        <v>5981.0109890109889</v>
      </c>
      <c r="N65" s="1">
        <v>590</v>
      </c>
      <c r="O65" s="3">
        <v>9.8645530176088431E-2</v>
      </c>
      <c r="P65" s="1">
        <v>10283.472527472528</v>
      </c>
      <c r="Q65" s="1">
        <v>360</v>
      </c>
      <c r="R65" s="3">
        <v>3.500762986804816E-2</v>
      </c>
      <c r="S65" s="1">
        <v>16992.186813186814</v>
      </c>
      <c r="T65" s="1">
        <v>222</v>
      </c>
      <c r="U65" s="3">
        <v>1.3064828114278766E-2</v>
      </c>
      <c r="V65" s="1">
        <v>18571.043956043955</v>
      </c>
      <c r="W65" s="1">
        <v>75</v>
      </c>
      <c r="X65" s="3">
        <v>4.0385451769711211E-3</v>
      </c>
      <c r="Y65" s="1">
        <v>15973.604395604396</v>
      </c>
      <c r="Z65" s="1">
        <v>0</v>
      </c>
      <c r="AA65" s="3">
        <v>0</v>
      </c>
      <c r="AB65" s="1">
        <v>15977.747252747253</v>
      </c>
      <c r="AC65" s="1">
        <v>0</v>
      </c>
      <c r="AD65" s="3">
        <v>0</v>
      </c>
      <c r="AE65" s="1">
        <v>17494.54945054945</v>
      </c>
      <c r="AF65" s="1">
        <v>0</v>
      </c>
      <c r="AG65" s="3">
        <v>0</v>
      </c>
      <c r="AH65" s="1">
        <v>16650.175824175825</v>
      </c>
      <c r="AI65" s="1">
        <v>0</v>
      </c>
      <c r="AJ65" s="3">
        <v>0</v>
      </c>
      <c r="AK65" s="1">
        <v>2675.6483516483518</v>
      </c>
      <c r="AL65" s="1">
        <v>1075</v>
      </c>
      <c r="AM65" s="3">
        <v>0.40177177966519356</v>
      </c>
    </row>
    <row r="66" spans="1:39">
      <c r="A66" t="s">
        <v>45</v>
      </c>
      <c r="B66">
        <v>2014</v>
      </c>
      <c r="C66" s="1">
        <v>25716.592920353982</v>
      </c>
      <c r="D66" s="1">
        <v>12771.734513274336</v>
      </c>
      <c r="E66" s="2">
        <f>Table2[[#This Row],[Male Total population]]/Table2[[#This Row],[Total population]]</f>
        <v>0.49663400407780522</v>
      </c>
      <c r="F66" s="1">
        <v>12944.858407079646</v>
      </c>
      <c r="G66" s="2">
        <f>Table2[[#This Row],[Female Total population]]/Table2[[#This Row],[Total population]]</f>
        <v>0.50336599592219478</v>
      </c>
      <c r="H66" s="1">
        <v>465</v>
      </c>
      <c r="I66" s="2">
        <v>1.8081710957595989E-2</v>
      </c>
      <c r="J66" s="1">
        <v>1786.3097345132744</v>
      </c>
      <c r="K66" s="1">
        <v>0</v>
      </c>
      <c r="L66" s="3">
        <v>0</v>
      </c>
      <c r="M66" s="1">
        <v>1141.5929203539822</v>
      </c>
      <c r="N66" s="1">
        <v>125</v>
      </c>
      <c r="O66" s="3">
        <v>0.10949612403100777</v>
      </c>
      <c r="P66" s="1">
        <v>1880.4867256637169</v>
      </c>
      <c r="Q66" s="1">
        <v>21</v>
      </c>
      <c r="R66" s="3">
        <v>1.1167321584037271E-2</v>
      </c>
      <c r="S66" s="1">
        <v>3157.6194690265488</v>
      </c>
      <c r="T66" s="1">
        <v>12</v>
      </c>
      <c r="U66" s="3">
        <v>3.8003312678140527E-3</v>
      </c>
      <c r="V66" s="1">
        <v>3462.0442477876104</v>
      </c>
      <c r="W66" s="1">
        <v>0</v>
      </c>
      <c r="X66" s="3">
        <v>0</v>
      </c>
      <c r="Y66" s="1">
        <v>3103.4513274336282</v>
      </c>
      <c r="Z66" s="1">
        <v>0</v>
      </c>
      <c r="AA66" s="3">
        <v>0</v>
      </c>
      <c r="AB66" s="1">
        <v>3411.2920353982299</v>
      </c>
      <c r="AC66" s="1">
        <v>0</v>
      </c>
      <c r="AD66" s="3">
        <v>0</v>
      </c>
      <c r="AE66" s="1">
        <v>3671.3451327433627</v>
      </c>
      <c r="AF66" s="1">
        <v>0</v>
      </c>
      <c r="AG66" s="3">
        <v>0</v>
      </c>
      <c r="AH66" s="1">
        <v>3575.1946902654868</v>
      </c>
      <c r="AI66" s="1">
        <v>0</v>
      </c>
      <c r="AJ66" s="3">
        <v>0</v>
      </c>
      <c r="AK66" s="1">
        <v>535.09734513274338</v>
      </c>
      <c r="AL66" s="1">
        <v>307</v>
      </c>
      <c r="AM66" s="3">
        <v>0.57372738398438794</v>
      </c>
    </row>
    <row r="67" spans="1:39">
      <c r="A67" t="s">
        <v>45</v>
      </c>
      <c r="B67">
        <v>2012</v>
      </c>
      <c r="C67" s="1">
        <v>27339.457943925234</v>
      </c>
      <c r="D67" s="1">
        <v>13578.130841121496</v>
      </c>
      <c r="E67" s="2">
        <f>Table2[[#This Row],[Male Total population]]/Table2[[#This Row],[Total population]]</f>
        <v>0.49664959959963384</v>
      </c>
      <c r="F67" s="1">
        <v>13761.327102803738</v>
      </c>
      <c r="G67" s="2">
        <f>Table2[[#This Row],[Female Total population]]/Table2[[#This Row],[Total population]]</f>
        <v>0.50335040040036616</v>
      </c>
      <c r="H67" s="1">
        <v>492</v>
      </c>
      <c r="I67" s="2">
        <v>1.7995967623393255E-2</v>
      </c>
      <c r="J67" s="1">
        <v>1935.3177570093458</v>
      </c>
      <c r="K67" s="1">
        <v>0</v>
      </c>
      <c r="L67" s="3">
        <v>0</v>
      </c>
      <c r="M67" s="1">
        <v>1214.766355140187</v>
      </c>
      <c r="N67" s="1">
        <v>144</v>
      </c>
      <c r="O67" s="3">
        <v>0.11854131404831512</v>
      </c>
      <c r="P67" s="1">
        <v>1863.2242990654206</v>
      </c>
      <c r="Q67" s="1">
        <v>0</v>
      </c>
      <c r="R67" s="3">
        <v>0</v>
      </c>
      <c r="S67" s="1">
        <v>3202.7476635514017</v>
      </c>
      <c r="T67" s="1">
        <v>0</v>
      </c>
      <c r="U67" s="3">
        <v>0</v>
      </c>
      <c r="V67" s="1">
        <v>3865.2523364485983</v>
      </c>
      <c r="W67" s="1">
        <v>0</v>
      </c>
      <c r="X67" s="3">
        <v>0</v>
      </c>
      <c r="Y67" s="1">
        <v>3357.9345794392525</v>
      </c>
      <c r="Z67" s="1">
        <v>0</v>
      </c>
      <c r="AA67" s="3">
        <v>0</v>
      </c>
      <c r="AB67" s="1">
        <v>3605.4859813084113</v>
      </c>
      <c r="AC67" s="1">
        <v>0</v>
      </c>
      <c r="AD67" s="3">
        <v>0</v>
      </c>
      <c r="AE67" s="1">
        <v>3917.7102803738317</v>
      </c>
      <c r="AF67" s="1">
        <v>0</v>
      </c>
      <c r="AG67" s="3">
        <v>0</v>
      </c>
      <c r="AH67" s="1">
        <v>3829</v>
      </c>
      <c r="AI67" s="1">
        <v>0</v>
      </c>
      <c r="AJ67" s="3">
        <v>0</v>
      </c>
      <c r="AK67" s="1">
        <v>569.57009345794393</v>
      </c>
      <c r="AL67" s="1">
        <v>348</v>
      </c>
      <c r="AM67" s="3">
        <v>0.61098713573116303</v>
      </c>
    </row>
    <row r="68" spans="1:39">
      <c r="A68" t="s">
        <v>45</v>
      </c>
      <c r="B68">
        <v>2011</v>
      </c>
      <c r="C68" s="1">
        <v>26891.798165137614</v>
      </c>
      <c r="D68" s="1">
        <v>13347.43119266055</v>
      </c>
      <c r="E68" s="2">
        <f>Table2[[#This Row],[Male Total population]]/Table2[[#This Row],[Total population]]</f>
        <v>0.49633836721131164</v>
      </c>
      <c r="F68" s="1">
        <v>13544.366972477064</v>
      </c>
      <c r="G68" s="2">
        <f>Table2[[#This Row],[Female Total population]]/Table2[[#This Row],[Total population]]</f>
        <v>0.50366163278868836</v>
      </c>
      <c r="H68" s="1">
        <v>481</v>
      </c>
      <c r="I68" s="2">
        <v>1.7886494500898267E-2</v>
      </c>
      <c r="J68" s="1">
        <v>1900.3394495412845</v>
      </c>
      <c r="K68" s="1">
        <v>0</v>
      </c>
      <c r="L68" s="3">
        <v>0</v>
      </c>
      <c r="M68" s="1">
        <v>1201.834862385321</v>
      </c>
      <c r="N68" s="1">
        <v>107</v>
      </c>
      <c r="O68" s="3">
        <v>8.9030534351145052E-2</v>
      </c>
      <c r="P68" s="1">
        <v>1779.4678899082569</v>
      </c>
      <c r="Q68" s="1">
        <v>0</v>
      </c>
      <c r="R68" s="3">
        <v>0</v>
      </c>
      <c r="S68" s="1">
        <v>3067.1467889908258</v>
      </c>
      <c r="T68" s="1">
        <v>0</v>
      </c>
      <c r="U68" s="3">
        <v>0</v>
      </c>
      <c r="V68" s="1">
        <v>3863.0642201834862</v>
      </c>
      <c r="W68" s="1">
        <v>0</v>
      </c>
      <c r="X68" s="3">
        <v>0</v>
      </c>
      <c r="Y68" s="1">
        <v>3383.9082568807339</v>
      </c>
      <c r="Z68" s="1">
        <v>0</v>
      </c>
      <c r="AA68" s="3">
        <v>0</v>
      </c>
      <c r="AB68" s="1">
        <v>3506.7614678899081</v>
      </c>
      <c r="AC68" s="1">
        <v>0</v>
      </c>
      <c r="AD68" s="3">
        <v>0</v>
      </c>
      <c r="AE68" s="1">
        <v>3870.3853211009173</v>
      </c>
      <c r="AF68" s="1">
        <v>0</v>
      </c>
      <c r="AG68" s="3">
        <v>0</v>
      </c>
      <c r="AH68" s="1">
        <v>3777.2201834862385</v>
      </c>
      <c r="AI68" s="1">
        <v>0</v>
      </c>
      <c r="AJ68" s="3">
        <v>0</v>
      </c>
      <c r="AK68" s="1">
        <v>545.7614678899082</v>
      </c>
      <c r="AL68" s="1">
        <v>374</v>
      </c>
      <c r="AM68" s="3">
        <v>0.68528106508875741</v>
      </c>
    </row>
    <row r="69" spans="1:39">
      <c r="A69" t="s">
        <v>48</v>
      </c>
      <c r="B69">
        <v>2013</v>
      </c>
      <c r="C69" s="1">
        <v>129202.77777777778</v>
      </c>
      <c r="D69" s="1">
        <v>63375.606060606064</v>
      </c>
      <c r="E69" s="2">
        <f>Table2[[#This Row],[Male Total population]]/Table2[[#This Row],[Total population]]</f>
        <v>0.49051272078382779</v>
      </c>
      <c r="F69" s="1">
        <v>65827.171717171717</v>
      </c>
      <c r="G69" s="2">
        <f>Table2[[#This Row],[Female Total population]]/Table2[[#This Row],[Total population]]</f>
        <v>0.50948727921617221</v>
      </c>
      <c r="H69" s="1">
        <v>2307</v>
      </c>
      <c r="I69" s="2">
        <v>1.7855653258228882E-2</v>
      </c>
      <c r="J69" s="1">
        <v>8279.8888888888887</v>
      </c>
      <c r="K69" s="1">
        <v>0</v>
      </c>
      <c r="L69" s="3">
        <v>0</v>
      </c>
      <c r="M69" s="1">
        <v>5212.333333333333</v>
      </c>
      <c r="N69" s="1">
        <v>600</v>
      </c>
      <c r="O69" s="3">
        <v>0.115111594295581</v>
      </c>
      <c r="P69" s="1">
        <v>8934.2020202020194</v>
      </c>
      <c r="Q69" s="1">
        <v>315</v>
      </c>
      <c r="R69" s="3">
        <v>3.5257765527097099E-2</v>
      </c>
      <c r="S69" s="1">
        <v>15237.747474747475</v>
      </c>
      <c r="T69" s="1">
        <v>175</v>
      </c>
      <c r="U69" s="3">
        <v>1.1484637102039922E-2</v>
      </c>
      <c r="V69" s="1">
        <v>18507.030303030304</v>
      </c>
      <c r="W69" s="1">
        <v>10</v>
      </c>
      <c r="X69" s="3">
        <v>5.4033520431220243E-4</v>
      </c>
      <c r="Y69" s="1">
        <v>17217.141414141413</v>
      </c>
      <c r="Z69" s="1">
        <v>0</v>
      </c>
      <c r="AA69" s="3">
        <v>0</v>
      </c>
      <c r="AB69" s="1">
        <v>17923.161616161615</v>
      </c>
      <c r="AC69" s="1">
        <v>0</v>
      </c>
      <c r="AD69" s="3">
        <v>0</v>
      </c>
      <c r="AE69" s="1">
        <v>18062.919191919191</v>
      </c>
      <c r="AF69" s="1">
        <v>0</v>
      </c>
      <c r="AG69" s="3">
        <v>0</v>
      </c>
      <c r="AH69" s="1">
        <v>17362.858585858587</v>
      </c>
      <c r="AI69" s="1">
        <v>0</v>
      </c>
      <c r="AJ69" s="3">
        <v>0</v>
      </c>
      <c r="AK69" s="1">
        <v>2409.5050505050503</v>
      </c>
      <c r="AL69" s="1">
        <v>1207</v>
      </c>
      <c r="AM69" s="3">
        <v>0.50093275369852563</v>
      </c>
    </row>
    <row r="70" spans="1:39">
      <c r="A70" t="s">
        <v>44</v>
      </c>
      <c r="B70">
        <v>2012</v>
      </c>
      <c r="C70" s="1">
        <v>62506.975409836065</v>
      </c>
      <c r="D70" s="1">
        <v>30700.139344262294</v>
      </c>
      <c r="E70" s="2">
        <f>Table2[[#This Row],[Male Total population]]/Table2[[#This Row],[Total population]]</f>
        <v>0.49114741423612918</v>
      </c>
      <c r="F70" s="1">
        <v>31806.836065573771</v>
      </c>
      <c r="G70" s="2">
        <f>Table2[[#This Row],[Female Total population]]/Table2[[#This Row],[Total population]]</f>
        <v>0.50885258576387082</v>
      </c>
      <c r="H70" s="1">
        <v>1116</v>
      </c>
      <c r="I70" s="2">
        <v>1.7854007375701413E-2</v>
      </c>
      <c r="J70" s="1">
        <v>3971.6721311475408</v>
      </c>
      <c r="K70" s="1">
        <v>0</v>
      </c>
      <c r="L70" s="3">
        <v>0</v>
      </c>
      <c r="M70" s="1">
        <v>2371.032786885246</v>
      </c>
      <c r="N70" s="1">
        <v>330</v>
      </c>
      <c r="O70" s="3">
        <v>0.13917985521976312</v>
      </c>
      <c r="P70" s="1">
        <v>4313.3852459016398</v>
      </c>
      <c r="Q70" s="1">
        <v>123</v>
      </c>
      <c r="R70" s="3">
        <v>2.8515885548796822E-2</v>
      </c>
      <c r="S70" s="1">
        <v>7454.8442622950815</v>
      </c>
      <c r="T70" s="1">
        <v>20</v>
      </c>
      <c r="U70" s="3">
        <v>2.6828192912299298E-3</v>
      </c>
      <c r="V70" s="1">
        <v>9408.065573770491</v>
      </c>
      <c r="W70" s="1">
        <v>0</v>
      </c>
      <c r="X70" s="3">
        <v>0</v>
      </c>
      <c r="Y70" s="1">
        <v>8735.7950819672133</v>
      </c>
      <c r="Z70" s="1">
        <v>0</v>
      </c>
      <c r="AA70" s="3">
        <v>0</v>
      </c>
      <c r="AB70" s="1">
        <v>8533.4098360655735</v>
      </c>
      <c r="AC70" s="1">
        <v>0</v>
      </c>
      <c r="AD70" s="3">
        <v>0</v>
      </c>
      <c r="AE70" s="1">
        <v>8747.6147540983602</v>
      </c>
      <c r="AF70" s="1">
        <v>0</v>
      </c>
      <c r="AG70" s="3">
        <v>0</v>
      </c>
      <c r="AH70" s="1">
        <v>8032.3606557377052</v>
      </c>
      <c r="AI70" s="1">
        <v>0</v>
      </c>
      <c r="AJ70" s="3">
        <v>0</v>
      </c>
      <c r="AK70" s="1">
        <v>937.07377049180332</v>
      </c>
      <c r="AL70" s="1">
        <v>643</v>
      </c>
      <c r="AM70" s="3">
        <v>0.68617863422058556</v>
      </c>
    </row>
    <row r="71" spans="1:39">
      <c r="A71" t="s">
        <v>48</v>
      </c>
      <c r="B71">
        <v>2012</v>
      </c>
      <c r="C71" s="1">
        <v>123620.36538461539</v>
      </c>
      <c r="D71" s="1">
        <v>60656.884615384617</v>
      </c>
      <c r="E71" s="2">
        <f>Table2[[#This Row],[Male Total population]]/Table2[[#This Row],[Total population]]</f>
        <v>0.49067064659342441</v>
      </c>
      <c r="F71" s="1">
        <v>62963.480769230766</v>
      </c>
      <c r="G71" s="2">
        <f>Table2[[#This Row],[Female Total population]]/Table2[[#This Row],[Total population]]</f>
        <v>0.50932935340657548</v>
      </c>
      <c r="H71" s="1">
        <v>2201</v>
      </c>
      <c r="I71" s="2">
        <v>1.7804509743617983E-2</v>
      </c>
      <c r="J71" s="1">
        <v>8032.7980769230771</v>
      </c>
      <c r="K71" s="1">
        <v>0</v>
      </c>
      <c r="L71" s="3">
        <v>0</v>
      </c>
      <c r="M71" s="1">
        <v>5114.7788461538457</v>
      </c>
      <c r="N71" s="1">
        <v>559</v>
      </c>
      <c r="O71" s="3">
        <v>0.10929113786031053</v>
      </c>
      <c r="P71" s="1">
        <v>8301.9423076923085</v>
      </c>
      <c r="Q71" s="1">
        <v>292</v>
      </c>
      <c r="R71" s="3">
        <v>3.5172492072059129E-2</v>
      </c>
      <c r="S71" s="1">
        <v>14266.51923076923</v>
      </c>
      <c r="T71" s="1">
        <v>185</v>
      </c>
      <c r="U71" s="3">
        <v>1.2967423728767866E-2</v>
      </c>
      <c r="V71" s="1">
        <v>17879.721153846152</v>
      </c>
      <c r="W71" s="1">
        <v>33</v>
      </c>
      <c r="X71" s="3">
        <v>1.8456663678393713E-3</v>
      </c>
      <c r="Y71" s="1">
        <v>16682.432692307691</v>
      </c>
      <c r="Z71" s="1">
        <v>0</v>
      </c>
      <c r="AA71" s="3">
        <v>0</v>
      </c>
      <c r="AB71" s="1">
        <v>17105.317307692309</v>
      </c>
      <c r="AC71" s="1">
        <v>0</v>
      </c>
      <c r="AD71" s="3">
        <v>0</v>
      </c>
      <c r="AE71" s="1">
        <v>17343.076923076922</v>
      </c>
      <c r="AF71" s="1">
        <v>0</v>
      </c>
      <c r="AG71" s="3">
        <v>0</v>
      </c>
      <c r="AH71" s="1">
        <v>16669.625</v>
      </c>
      <c r="AI71" s="1">
        <v>0</v>
      </c>
      <c r="AJ71" s="3">
        <v>0</v>
      </c>
      <c r="AK71" s="1">
        <v>2273.4807692307691</v>
      </c>
      <c r="AL71" s="1">
        <v>1132</v>
      </c>
      <c r="AM71" s="3">
        <v>0.49791492205276561</v>
      </c>
    </row>
    <row r="72" spans="1:39">
      <c r="A72" t="s">
        <v>46</v>
      </c>
      <c r="B72">
        <v>2016</v>
      </c>
      <c r="C72" s="1">
        <v>100928.90721649484</v>
      </c>
      <c r="D72" s="1">
        <v>49124.14432989691</v>
      </c>
      <c r="E72" s="2">
        <f>Table2[[#This Row],[Male Total population]]/Table2[[#This Row],[Total population]]</f>
        <v>0.48672026364582033</v>
      </c>
      <c r="F72" s="1">
        <v>51804.762886597935</v>
      </c>
      <c r="G72" s="2">
        <f>Table2[[#This Row],[Female Total population]]/Table2[[#This Row],[Total population]]</f>
        <v>0.51327973635417967</v>
      </c>
      <c r="H72" s="1">
        <v>1783</v>
      </c>
      <c r="I72" s="2">
        <v>1.7665900178384212E-2</v>
      </c>
      <c r="J72" s="1">
        <v>6193.9484536082473</v>
      </c>
      <c r="K72" s="1">
        <v>0</v>
      </c>
      <c r="L72" s="3">
        <v>0</v>
      </c>
      <c r="M72" s="1">
        <v>4311.8762886597942</v>
      </c>
      <c r="N72" s="1">
        <v>487</v>
      </c>
      <c r="O72" s="3">
        <v>0.11294387115901418</v>
      </c>
      <c r="P72" s="1">
        <v>8590.3298969072166</v>
      </c>
      <c r="Q72" s="1">
        <v>323</v>
      </c>
      <c r="R72" s="3">
        <v>3.7600418595831804E-2</v>
      </c>
      <c r="S72" s="1">
        <v>12609.731958762886</v>
      </c>
      <c r="T72" s="1">
        <v>179</v>
      </c>
      <c r="U72" s="3">
        <v>1.4195385007815925E-2</v>
      </c>
      <c r="V72" s="1">
        <v>13977.206185567011</v>
      </c>
      <c r="W72" s="1">
        <v>54</v>
      </c>
      <c r="X72" s="3">
        <v>3.8634330268205448E-3</v>
      </c>
      <c r="Y72" s="1">
        <v>13284.536082474227</v>
      </c>
      <c r="Z72" s="1">
        <v>0</v>
      </c>
      <c r="AA72" s="3">
        <v>0</v>
      </c>
      <c r="AB72" s="1">
        <v>13218.896907216495</v>
      </c>
      <c r="AC72" s="1">
        <v>0</v>
      </c>
      <c r="AD72" s="3">
        <v>0</v>
      </c>
      <c r="AE72" s="1">
        <v>13874.278350515464</v>
      </c>
      <c r="AF72" s="1">
        <v>0</v>
      </c>
      <c r="AG72" s="3">
        <v>0</v>
      </c>
      <c r="AH72" s="1">
        <v>13234.123711340206</v>
      </c>
      <c r="AI72" s="1">
        <v>0</v>
      </c>
      <c r="AJ72" s="3">
        <v>0</v>
      </c>
      <c r="AK72" s="1">
        <v>1643.5876288659795</v>
      </c>
      <c r="AL72" s="1">
        <v>740</v>
      </c>
      <c r="AM72" s="3">
        <v>0.4502345886544396</v>
      </c>
    </row>
    <row r="73" spans="1:39">
      <c r="A73" t="s">
        <v>47</v>
      </c>
      <c r="B73">
        <v>2009</v>
      </c>
      <c r="C73" s="1">
        <v>30028.535353535353</v>
      </c>
      <c r="D73" s="1">
        <v>14804.383838383839</v>
      </c>
      <c r="E73" s="2">
        <f>Table2[[#This Row],[Male Total population]]/Table2[[#This Row],[Total population]]</f>
        <v>0.49301052029635112</v>
      </c>
      <c r="F73" s="1">
        <v>15224.151515151516</v>
      </c>
      <c r="G73" s="2">
        <f>Table2[[#This Row],[Female Total population]]/Table2[[#This Row],[Total population]]</f>
        <v>0.50698947970364894</v>
      </c>
      <c r="H73" s="1">
        <v>528</v>
      </c>
      <c r="I73" s="2">
        <v>1.7583275167559476E-2</v>
      </c>
      <c r="J73" s="1">
        <v>1985.7979797979799</v>
      </c>
      <c r="K73" s="1">
        <v>0</v>
      </c>
      <c r="L73" s="3">
        <v>0</v>
      </c>
      <c r="M73" s="1">
        <v>1585.1414141414141</v>
      </c>
      <c r="N73" s="1">
        <v>148</v>
      </c>
      <c r="O73" s="3">
        <v>9.3367064086306545E-2</v>
      </c>
      <c r="P73" s="1">
        <v>2115.7777777777778</v>
      </c>
      <c r="Q73" s="1">
        <v>16</v>
      </c>
      <c r="R73" s="3">
        <v>7.5622308581031403E-3</v>
      </c>
      <c r="S73" s="1">
        <v>3338.3838383838383</v>
      </c>
      <c r="T73" s="1">
        <v>10</v>
      </c>
      <c r="U73" s="3">
        <v>2.9954614220877459E-3</v>
      </c>
      <c r="V73" s="1">
        <v>4419.4343434343436</v>
      </c>
      <c r="W73" s="1">
        <v>12</v>
      </c>
      <c r="X73" s="3">
        <v>2.7152796189466176E-3</v>
      </c>
      <c r="Y73" s="1">
        <v>3890.5555555555557</v>
      </c>
      <c r="Z73" s="1">
        <v>0</v>
      </c>
      <c r="AA73" s="3">
        <v>0</v>
      </c>
      <c r="AB73" s="1">
        <v>3578.8888888888887</v>
      </c>
      <c r="AC73" s="1">
        <v>0</v>
      </c>
      <c r="AD73" s="3">
        <v>0</v>
      </c>
      <c r="AE73" s="1">
        <v>4507.818181818182</v>
      </c>
      <c r="AF73" s="1">
        <v>0</v>
      </c>
      <c r="AG73" s="3">
        <v>0</v>
      </c>
      <c r="AH73" s="1">
        <v>3893.0404040404042</v>
      </c>
      <c r="AI73" s="1">
        <v>0</v>
      </c>
      <c r="AJ73" s="3">
        <v>0</v>
      </c>
      <c r="AK73" s="1">
        <v>715.57575757575762</v>
      </c>
      <c r="AL73" s="1">
        <v>342</v>
      </c>
      <c r="AM73" s="3">
        <v>0.47793681714237313</v>
      </c>
    </row>
    <row r="74" spans="1:39">
      <c r="A74" t="s">
        <v>48</v>
      </c>
      <c r="B74">
        <v>2010</v>
      </c>
      <c r="C74" s="1">
        <v>118313.60550458716</v>
      </c>
      <c r="D74" s="1">
        <v>58027.688073394493</v>
      </c>
      <c r="E74" s="2">
        <f>Table2[[#This Row],[Male Total population]]/Table2[[#This Row],[Total population]]</f>
        <v>0.49045659479242809</v>
      </c>
      <c r="F74" s="1">
        <v>60285.917431192662</v>
      </c>
      <c r="G74" s="2">
        <f>Table2[[#This Row],[Female Total population]]/Table2[[#This Row],[Total population]]</f>
        <v>0.50954340520757191</v>
      </c>
      <c r="H74" s="1">
        <v>2080</v>
      </c>
      <c r="I74" s="2">
        <v>1.7580395687623228E-2</v>
      </c>
      <c r="J74" s="1">
        <v>7853.1376146788989</v>
      </c>
      <c r="K74" s="1">
        <v>0</v>
      </c>
      <c r="L74" s="3">
        <v>0</v>
      </c>
      <c r="M74" s="1">
        <v>4904.0275229357794</v>
      </c>
      <c r="N74" s="1">
        <v>597</v>
      </c>
      <c r="O74" s="3">
        <v>0.12173667403126807</v>
      </c>
      <c r="P74" s="1">
        <v>7573.8348623853208</v>
      </c>
      <c r="Q74" s="1">
        <v>247</v>
      </c>
      <c r="R74" s="3">
        <v>3.2612276936047332E-2</v>
      </c>
      <c r="S74" s="1">
        <v>12937.623853211009</v>
      </c>
      <c r="T74" s="1">
        <v>148</v>
      </c>
      <c r="U74" s="3">
        <v>1.1439504013966803E-2</v>
      </c>
      <c r="V74" s="1">
        <v>17235.055045871559</v>
      </c>
      <c r="W74" s="1">
        <v>20</v>
      </c>
      <c r="X74" s="3">
        <v>1.1604256526462763E-3</v>
      </c>
      <c r="Y74" s="1">
        <v>16506.330275229357</v>
      </c>
      <c r="Z74" s="1">
        <v>0</v>
      </c>
      <c r="AA74" s="3">
        <v>0</v>
      </c>
      <c r="AB74" s="1">
        <v>16268.926605504586</v>
      </c>
      <c r="AC74" s="1">
        <v>0</v>
      </c>
      <c r="AD74" s="3">
        <v>0</v>
      </c>
      <c r="AE74" s="1">
        <v>16765.862385321099</v>
      </c>
      <c r="AF74" s="1">
        <v>0</v>
      </c>
      <c r="AG74" s="3">
        <v>0</v>
      </c>
      <c r="AH74" s="1">
        <v>16204.935779816513</v>
      </c>
      <c r="AI74" s="1">
        <v>0</v>
      </c>
      <c r="AJ74" s="3">
        <v>0</v>
      </c>
      <c r="AK74" s="1">
        <v>2101.3119266055046</v>
      </c>
      <c r="AL74" s="1">
        <v>1068</v>
      </c>
      <c r="AM74" s="3">
        <v>0.50825390865470677</v>
      </c>
    </row>
    <row r="75" spans="1:39">
      <c r="A75" t="s">
        <v>45</v>
      </c>
      <c r="B75">
        <v>2015</v>
      </c>
      <c r="C75" s="1">
        <v>28429.990476190476</v>
      </c>
      <c r="D75" s="1">
        <v>14167.885714285714</v>
      </c>
      <c r="E75" s="2">
        <f>Table2[[#This Row],[Male Total population]]/Table2[[#This Row],[Total population]]</f>
        <v>0.49834296378505727</v>
      </c>
      <c r="F75" s="1">
        <v>14262.104761904762</v>
      </c>
      <c r="G75" s="2">
        <f>Table2[[#This Row],[Female Total population]]/Table2[[#This Row],[Total population]]</f>
        <v>0.50165703621494273</v>
      </c>
      <c r="H75" s="1">
        <v>497</v>
      </c>
      <c r="I75" s="2">
        <v>1.7481539447444665E-2</v>
      </c>
      <c r="J75" s="1">
        <v>1944.8857142857144</v>
      </c>
      <c r="K75" s="1">
        <v>0</v>
      </c>
      <c r="L75" s="3">
        <v>0</v>
      </c>
      <c r="M75" s="1">
        <v>1251.0761904761905</v>
      </c>
      <c r="N75" s="1">
        <v>109</v>
      </c>
      <c r="O75" s="3">
        <v>8.7124989532821259E-2</v>
      </c>
      <c r="P75" s="1">
        <v>2172.638095238095</v>
      </c>
      <c r="Q75" s="1">
        <v>28</v>
      </c>
      <c r="R75" s="3">
        <v>1.2887558246064693E-2</v>
      </c>
      <c r="S75" s="1">
        <v>3550.5142857142855</v>
      </c>
      <c r="T75" s="1">
        <v>0</v>
      </c>
      <c r="U75" s="3">
        <v>0</v>
      </c>
      <c r="V75" s="1">
        <v>3740.2952380952379</v>
      </c>
      <c r="W75" s="1">
        <v>0</v>
      </c>
      <c r="X75" s="3">
        <v>0</v>
      </c>
      <c r="Y75" s="1">
        <v>3406.542857142857</v>
      </c>
      <c r="Z75" s="1">
        <v>0</v>
      </c>
      <c r="AA75" s="3">
        <v>0</v>
      </c>
      <c r="AB75" s="1">
        <v>3756.4857142857145</v>
      </c>
      <c r="AC75" s="1">
        <v>0</v>
      </c>
      <c r="AD75" s="3">
        <v>0</v>
      </c>
      <c r="AE75" s="1">
        <v>4084.7428571428572</v>
      </c>
      <c r="AF75" s="1">
        <v>0</v>
      </c>
      <c r="AG75" s="3">
        <v>0</v>
      </c>
      <c r="AH75" s="1">
        <v>3945.2952380952379</v>
      </c>
      <c r="AI75" s="1">
        <v>0</v>
      </c>
      <c r="AJ75" s="3">
        <v>0</v>
      </c>
      <c r="AK75" s="1">
        <v>589.31428571428569</v>
      </c>
      <c r="AL75" s="1">
        <v>360</v>
      </c>
      <c r="AM75" s="3">
        <v>0.61087947251042374</v>
      </c>
    </row>
    <row r="76" spans="1:39">
      <c r="A76" t="s">
        <v>48</v>
      </c>
      <c r="B76">
        <v>2015</v>
      </c>
      <c r="C76" s="1">
        <v>127122.88461538461</v>
      </c>
      <c r="D76" s="1">
        <v>62392.951923076922</v>
      </c>
      <c r="E76" s="2">
        <f>Table2[[#This Row],[Male Total population]]/Table2[[#This Row],[Total population]]</f>
        <v>0.49080818227063761</v>
      </c>
      <c r="F76" s="1">
        <v>64729.932692307695</v>
      </c>
      <c r="G76" s="2">
        <f>Table2[[#This Row],[Female Total population]]/Table2[[#This Row],[Total population]]</f>
        <v>0.50919181772936251</v>
      </c>
      <c r="H76" s="1">
        <v>2211</v>
      </c>
      <c r="I76" s="2">
        <v>1.7392619800042055E-2</v>
      </c>
      <c r="J76" s="1">
        <v>7937.5961538461543</v>
      </c>
      <c r="K76" s="1">
        <v>0</v>
      </c>
      <c r="L76" s="3">
        <v>0</v>
      </c>
      <c r="M76" s="1">
        <v>5232.1538461538457</v>
      </c>
      <c r="N76" s="1">
        <v>541</v>
      </c>
      <c r="O76" s="3">
        <v>0.10339910023817225</v>
      </c>
      <c r="P76" s="1">
        <v>9464.0192307692305</v>
      </c>
      <c r="Q76" s="1">
        <v>315</v>
      </c>
      <c r="R76" s="3">
        <v>3.3283956035917411E-2</v>
      </c>
      <c r="S76" s="1">
        <v>15687.913461538461</v>
      </c>
      <c r="T76" s="1">
        <v>189</v>
      </c>
      <c r="U76" s="3">
        <v>1.204749123988764E-2</v>
      </c>
      <c r="V76" s="1">
        <v>17755.10576923077</v>
      </c>
      <c r="W76" s="1">
        <v>25</v>
      </c>
      <c r="X76" s="3">
        <v>1.4080456813343506E-3</v>
      </c>
      <c r="Y76" s="1">
        <v>16672.48076923077</v>
      </c>
      <c r="Z76" s="1">
        <v>0</v>
      </c>
      <c r="AA76" s="3">
        <v>0</v>
      </c>
      <c r="AB76" s="1">
        <v>17561.240384615383</v>
      </c>
      <c r="AC76" s="1">
        <v>0</v>
      </c>
      <c r="AD76" s="3">
        <v>0</v>
      </c>
      <c r="AE76" s="1">
        <v>17587.461538461539</v>
      </c>
      <c r="AF76" s="1">
        <v>0</v>
      </c>
      <c r="AG76" s="3">
        <v>0</v>
      </c>
      <c r="AH76" s="1">
        <v>16827.307692307691</v>
      </c>
      <c r="AI76" s="1">
        <v>0</v>
      </c>
      <c r="AJ76" s="3">
        <v>0</v>
      </c>
      <c r="AK76" s="1">
        <v>2373.6538461538462</v>
      </c>
      <c r="AL76" s="1">
        <v>1141</v>
      </c>
      <c r="AM76" s="3">
        <v>0.48069351049177672</v>
      </c>
    </row>
    <row r="77" spans="1:39">
      <c r="A77" t="s">
        <v>45</v>
      </c>
      <c r="B77">
        <v>2009</v>
      </c>
      <c r="C77" s="1">
        <v>26112.056074766355</v>
      </c>
      <c r="D77" s="1">
        <v>12939.130841121496</v>
      </c>
      <c r="E77" s="2">
        <f>Table2[[#This Row],[Male Total population]]/Table2[[#This Row],[Total population]]</f>
        <v>0.49552324811470339</v>
      </c>
      <c r="F77" s="1">
        <v>13172.925233644859</v>
      </c>
      <c r="G77" s="2">
        <f>Table2[[#This Row],[Female Total population]]/Table2[[#This Row],[Total population]]</f>
        <v>0.50447675188529661</v>
      </c>
      <c r="H77" s="1">
        <v>449</v>
      </c>
      <c r="I77" s="2">
        <v>1.7195122387696448E-2</v>
      </c>
      <c r="J77" s="1">
        <v>1866.6728971962616</v>
      </c>
      <c r="K77" s="1">
        <v>0</v>
      </c>
      <c r="L77" s="3">
        <v>0</v>
      </c>
      <c r="M77" s="1">
        <v>1193.4112149532709</v>
      </c>
      <c r="N77" s="1">
        <v>127</v>
      </c>
      <c r="O77" s="3">
        <v>0.10641763577273974</v>
      </c>
      <c r="P77" s="1">
        <v>1657.1121495327102</v>
      </c>
      <c r="Q77" s="1">
        <v>0</v>
      </c>
      <c r="R77" s="3">
        <v>0</v>
      </c>
      <c r="S77" s="1">
        <v>2774.5794392523367</v>
      </c>
      <c r="T77" s="1">
        <v>0</v>
      </c>
      <c r="U77" s="3">
        <v>0</v>
      </c>
      <c r="V77" s="1">
        <v>3788.2897196261683</v>
      </c>
      <c r="W77" s="1">
        <v>0</v>
      </c>
      <c r="X77" s="3">
        <v>0</v>
      </c>
      <c r="Y77" s="1">
        <v>3409.5420560747662</v>
      </c>
      <c r="Z77" s="1">
        <v>0</v>
      </c>
      <c r="AA77" s="3">
        <v>0</v>
      </c>
      <c r="AB77" s="1">
        <v>3334.8691588785045</v>
      </c>
      <c r="AC77" s="1">
        <v>0</v>
      </c>
      <c r="AD77" s="3">
        <v>0</v>
      </c>
      <c r="AE77" s="1">
        <v>3966.8317757009345</v>
      </c>
      <c r="AF77" s="1">
        <v>0</v>
      </c>
      <c r="AG77" s="3">
        <v>0</v>
      </c>
      <c r="AH77" s="1">
        <v>3575.9626168224299</v>
      </c>
      <c r="AI77" s="1">
        <v>0</v>
      </c>
      <c r="AJ77" s="3">
        <v>0</v>
      </c>
      <c r="AK77" s="1">
        <v>546.26168224299067</v>
      </c>
      <c r="AL77" s="1">
        <v>322</v>
      </c>
      <c r="AM77" s="3">
        <v>0.58946107784431134</v>
      </c>
    </row>
    <row r="78" spans="1:39">
      <c r="A78" t="s">
        <v>46</v>
      </c>
      <c r="B78">
        <v>2009</v>
      </c>
      <c r="C78" s="1">
        <v>91671.938775510207</v>
      </c>
      <c r="D78" s="1">
        <v>44843.510204081635</v>
      </c>
      <c r="E78" s="2">
        <f>Table2[[#This Row],[Male Total population]]/Table2[[#This Row],[Total population]]</f>
        <v>0.48917379519916293</v>
      </c>
      <c r="F78" s="1">
        <v>46828.428571428572</v>
      </c>
      <c r="G78" s="2">
        <f>Table2[[#This Row],[Female Total population]]/Table2[[#This Row],[Total population]]</f>
        <v>0.51082620480083707</v>
      </c>
      <c r="H78" s="1">
        <v>1567</v>
      </c>
      <c r="I78" s="2">
        <v>1.7093562336860033E-2</v>
      </c>
      <c r="J78" s="1">
        <v>6431.2857142857147</v>
      </c>
      <c r="K78" s="1">
        <v>0</v>
      </c>
      <c r="L78" s="3">
        <v>0</v>
      </c>
      <c r="M78" s="1">
        <v>3866.1224489795918</v>
      </c>
      <c r="N78" s="1">
        <v>475</v>
      </c>
      <c r="O78" s="3">
        <v>0.12286211993243243</v>
      </c>
      <c r="P78" s="1">
        <v>6134.4387755102043</v>
      </c>
      <c r="Q78" s="1">
        <v>260</v>
      </c>
      <c r="R78" s="3">
        <v>4.2383665322077595E-2</v>
      </c>
      <c r="S78" s="1">
        <v>10184.081632653062</v>
      </c>
      <c r="T78" s="1">
        <v>83</v>
      </c>
      <c r="U78" s="3">
        <v>8.149973948939921E-3</v>
      </c>
      <c r="V78" s="1">
        <v>13022.408163265307</v>
      </c>
      <c r="W78" s="1">
        <v>52</v>
      </c>
      <c r="X78" s="3">
        <v>3.993117044717269E-3</v>
      </c>
      <c r="Y78" s="1">
        <v>13404.030612244898</v>
      </c>
      <c r="Z78" s="1">
        <v>0</v>
      </c>
      <c r="AA78" s="3">
        <v>0</v>
      </c>
      <c r="AB78" s="1">
        <v>12254.867346938776</v>
      </c>
      <c r="AC78" s="1">
        <v>0</v>
      </c>
      <c r="AD78" s="3">
        <v>0</v>
      </c>
      <c r="AE78" s="1">
        <v>12860.642857142857</v>
      </c>
      <c r="AF78" s="1">
        <v>0</v>
      </c>
      <c r="AG78" s="3">
        <v>0</v>
      </c>
      <c r="AH78" s="1">
        <v>12190.714285714286</v>
      </c>
      <c r="AI78" s="1">
        <v>0</v>
      </c>
      <c r="AJ78" s="3">
        <v>0</v>
      </c>
      <c r="AK78" s="1">
        <v>1348.8061224489795</v>
      </c>
      <c r="AL78" s="1">
        <v>697</v>
      </c>
      <c r="AM78" s="3">
        <v>0.51675328900085493</v>
      </c>
    </row>
    <row r="79" spans="1:39">
      <c r="A79" t="s">
        <v>47</v>
      </c>
      <c r="B79">
        <v>2012</v>
      </c>
      <c r="C79" s="1">
        <v>30136.380952380954</v>
      </c>
      <c r="D79" s="1">
        <v>14925.8</v>
      </c>
      <c r="E79" s="2">
        <f>Table2[[#This Row],[Male Total population]]/Table2[[#This Row],[Total population]]</f>
        <v>0.49527513020174946</v>
      </c>
      <c r="F79" s="1">
        <v>15210.580952380953</v>
      </c>
      <c r="G79" s="2">
        <f>Table2[[#This Row],[Female Total population]]/Table2[[#This Row],[Total population]]</f>
        <v>0.50472486979825049</v>
      </c>
      <c r="H79" s="1">
        <v>513</v>
      </c>
      <c r="I79" s="2">
        <v>1.7022614653385244E-2</v>
      </c>
      <c r="J79" s="1">
        <v>1983.847619047619</v>
      </c>
      <c r="K79" s="1">
        <v>0</v>
      </c>
      <c r="L79" s="3">
        <v>0</v>
      </c>
      <c r="M79" s="1">
        <v>1516.5619047619048</v>
      </c>
      <c r="N79" s="1">
        <v>102</v>
      </c>
      <c r="O79" s="3">
        <v>6.7257392975338962E-2</v>
      </c>
      <c r="P79" s="1">
        <v>2242.6476190476192</v>
      </c>
      <c r="Q79" s="1">
        <v>0</v>
      </c>
      <c r="R79" s="3">
        <v>0</v>
      </c>
      <c r="S79" s="1">
        <v>3680.9523809523807</v>
      </c>
      <c r="T79" s="1">
        <v>0</v>
      </c>
      <c r="U79" s="3">
        <v>0</v>
      </c>
      <c r="V79" s="1">
        <v>4290.9809523809527</v>
      </c>
      <c r="W79" s="1">
        <v>0</v>
      </c>
      <c r="X79" s="3">
        <v>0</v>
      </c>
      <c r="Y79" s="1">
        <v>3636.4857142857145</v>
      </c>
      <c r="Z79" s="1">
        <v>0</v>
      </c>
      <c r="AA79" s="3">
        <v>0</v>
      </c>
      <c r="AB79" s="1">
        <v>3786.2095238095239</v>
      </c>
      <c r="AC79" s="1">
        <v>0</v>
      </c>
      <c r="AD79" s="3">
        <v>0</v>
      </c>
      <c r="AE79" s="1">
        <v>4282.4857142857145</v>
      </c>
      <c r="AF79" s="1">
        <v>0</v>
      </c>
      <c r="AG79" s="3">
        <v>0</v>
      </c>
      <c r="AH79" s="1">
        <v>4005.2380952380954</v>
      </c>
      <c r="AI79" s="1">
        <v>0</v>
      </c>
      <c r="AJ79" s="3">
        <v>0</v>
      </c>
      <c r="AK79" s="1">
        <v>709.5333333333333</v>
      </c>
      <c r="AL79" s="1">
        <v>411</v>
      </c>
      <c r="AM79" s="3">
        <v>0.57925396974537258</v>
      </c>
    </row>
    <row r="80" spans="1:39">
      <c r="A80" t="s">
        <v>50</v>
      </c>
      <c r="B80">
        <v>2013</v>
      </c>
      <c r="C80" s="1">
        <v>133447.78571428571</v>
      </c>
      <c r="D80" s="1">
        <v>65150.202380952382</v>
      </c>
      <c r="E80" s="2">
        <f>Table2[[#This Row],[Male Total population]]/Table2[[#This Row],[Total population]]</f>
        <v>0.48820744407434546</v>
      </c>
      <c r="F80" s="1">
        <v>68297.583333333328</v>
      </c>
      <c r="G80" s="2">
        <f>Table2[[#This Row],[Female Total population]]/Table2[[#This Row],[Total population]]</f>
        <v>0.51179255592565454</v>
      </c>
      <c r="H80" s="1">
        <v>2269</v>
      </c>
      <c r="I80" s="2">
        <v>1.7002904827945014E-2</v>
      </c>
      <c r="J80" s="1">
        <v>8150.1547619047615</v>
      </c>
      <c r="K80" s="1">
        <v>0</v>
      </c>
      <c r="L80" s="3">
        <v>0</v>
      </c>
      <c r="M80" s="1">
        <v>6238.3690476190477</v>
      </c>
      <c r="N80" s="1">
        <v>641</v>
      </c>
      <c r="O80" s="3">
        <v>0.10275121511842038</v>
      </c>
      <c r="P80" s="1">
        <v>10253.369047619048</v>
      </c>
      <c r="Q80" s="1">
        <v>310</v>
      </c>
      <c r="R80" s="3">
        <v>3.023396491048819E-2</v>
      </c>
      <c r="S80" s="1">
        <v>17259.452380952382</v>
      </c>
      <c r="T80" s="1">
        <v>217</v>
      </c>
      <c r="U80" s="3">
        <v>1.2572820690387737E-2</v>
      </c>
      <c r="V80" s="1">
        <v>19652.833333333332</v>
      </c>
      <c r="W80" s="1">
        <v>47</v>
      </c>
      <c r="X80" s="3">
        <v>2.3915126741691191E-3</v>
      </c>
      <c r="Y80" s="1">
        <v>16820.821428571428</v>
      </c>
      <c r="Z80" s="1">
        <v>0</v>
      </c>
      <c r="AA80" s="3">
        <v>0</v>
      </c>
      <c r="AB80" s="1">
        <v>16517.559523809523</v>
      </c>
      <c r="AC80" s="1">
        <v>0</v>
      </c>
      <c r="AD80" s="3">
        <v>0</v>
      </c>
      <c r="AE80" s="1">
        <v>18342.404761904763</v>
      </c>
      <c r="AF80" s="1">
        <v>0</v>
      </c>
      <c r="AG80" s="3">
        <v>0</v>
      </c>
      <c r="AH80" s="1">
        <v>17436.714285714286</v>
      </c>
      <c r="AI80" s="1">
        <v>0</v>
      </c>
      <c r="AJ80" s="3">
        <v>0</v>
      </c>
      <c r="AK80" s="1">
        <v>2732.0476190476193</v>
      </c>
      <c r="AL80" s="1">
        <v>1054</v>
      </c>
      <c r="AM80" s="3">
        <v>0.38579122583793768</v>
      </c>
    </row>
    <row r="81" spans="1:39">
      <c r="A81" t="s">
        <v>46</v>
      </c>
      <c r="B81">
        <v>2010</v>
      </c>
      <c r="C81" s="1">
        <v>92568.9</v>
      </c>
      <c r="D81" s="1">
        <v>45120.86</v>
      </c>
      <c r="E81" s="2">
        <f>Table2[[#This Row],[Male Total population]]/Table2[[#This Row],[Total population]]</f>
        <v>0.48743001159136601</v>
      </c>
      <c r="F81" s="1">
        <v>47448.04</v>
      </c>
      <c r="G81" s="2">
        <f>Table2[[#This Row],[Female Total population]]/Table2[[#This Row],[Total population]]</f>
        <v>0.51256998840863399</v>
      </c>
      <c r="H81" s="1">
        <v>1572</v>
      </c>
      <c r="I81" s="2">
        <v>1.6981945340173644E-2</v>
      </c>
      <c r="J81" s="1">
        <v>6210.78</v>
      </c>
      <c r="K81" s="1">
        <v>0</v>
      </c>
      <c r="L81" s="3">
        <v>0</v>
      </c>
      <c r="M81" s="1">
        <v>3814.63</v>
      </c>
      <c r="N81" s="1">
        <v>440</v>
      </c>
      <c r="O81" s="3">
        <v>0.11534539391762766</v>
      </c>
      <c r="P81" s="1">
        <v>6496.85</v>
      </c>
      <c r="Q81" s="1">
        <v>213</v>
      </c>
      <c r="R81" s="3">
        <v>3.2785118942256629E-2</v>
      </c>
      <c r="S81" s="1">
        <v>10662.05</v>
      </c>
      <c r="T81" s="1">
        <v>115</v>
      </c>
      <c r="U81" s="3">
        <v>1.0785918280255673E-2</v>
      </c>
      <c r="V81" s="1">
        <v>13276.64</v>
      </c>
      <c r="W81" s="1">
        <v>21</v>
      </c>
      <c r="X81" s="3">
        <v>1.5817254968124466E-3</v>
      </c>
      <c r="Y81" s="1">
        <v>13365.44</v>
      </c>
      <c r="Z81" s="1">
        <v>0</v>
      </c>
      <c r="AA81" s="3">
        <v>0</v>
      </c>
      <c r="AB81" s="1">
        <v>12186.15</v>
      </c>
      <c r="AC81" s="1">
        <v>0</v>
      </c>
      <c r="AD81" s="3">
        <v>0</v>
      </c>
      <c r="AE81" s="1">
        <v>12902.63</v>
      </c>
      <c r="AF81" s="1">
        <v>0</v>
      </c>
      <c r="AG81" s="3">
        <v>0</v>
      </c>
      <c r="AH81" s="1">
        <v>12347.32</v>
      </c>
      <c r="AI81" s="1">
        <v>0</v>
      </c>
      <c r="AJ81" s="3">
        <v>0</v>
      </c>
      <c r="AK81" s="1">
        <v>1350.33</v>
      </c>
      <c r="AL81" s="1">
        <v>783</v>
      </c>
      <c r="AM81" s="3">
        <v>0.57985825687054282</v>
      </c>
    </row>
    <row r="82" spans="1:39">
      <c r="A82" t="s">
        <v>49</v>
      </c>
      <c r="B82">
        <v>2014</v>
      </c>
      <c r="C82" s="1">
        <v>36048.166666666664</v>
      </c>
      <c r="D82" s="1">
        <v>17553.214285714286</v>
      </c>
      <c r="E82" s="2">
        <f>Table2[[#This Row],[Male Total population]]/Table2[[#This Row],[Total population]]</f>
        <v>0.48693778099804302</v>
      </c>
      <c r="F82" s="1">
        <v>18494.952380952382</v>
      </c>
      <c r="G82" s="2">
        <f>Table2[[#This Row],[Female Total population]]/Table2[[#This Row],[Total population]]</f>
        <v>0.51306221900195714</v>
      </c>
      <c r="H82" s="1">
        <v>612</v>
      </c>
      <c r="I82" s="2">
        <v>1.6977285021429662E-2</v>
      </c>
      <c r="J82" s="1">
        <v>2392.2261904761904</v>
      </c>
      <c r="K82" s="1">
        <v>0</v>
      </c>
      <c r="L82" s="3">
        <v>0</v>
      </c>
      <c r="M82" s="1">
        <v>1578.9880952380952</v>
      </c>
      <c r="N82" s="1">
        <v>197</v>
      </c>
      <c r="O82" s="3">
        <v>0.12476344856184265</v>
      </c>
      <c r="P82" s="1">
        <v>2875.0952380952381</v>
      </c>
      <c r="Q82" s="1">
        <v>92</v>
      </c>
      <c r="R82" s="3">
        <v>3.1998939993706212E-2</v>
      </c>
      <c r="S82" s="1">
        <v>4472.1190476190477</v>
      </c>
      <c r="T82" s="1">
        <v>75</v>
      </c>
      <c r="U82" s="3">
        <v>1.6770573234165118E-2</v>
      </c>
      <c r="V82" s="1">
        <v>4918.75</v>
      </c>
      <c r="W82" s="1">
        <v>12</v>
      </c>
      <c r="X82" s="3">
        <v>2.4396442185514611E-3</v>
      </c>
      <c r="Y82" s="1">
        <v>4500.5476190476193</v>
      </c>
      <c r="Z82" s="1">
        <v>0</v>
      </c>
      <c r="AA82" s="3">
        <v>0</v>
      </c>
      <c r="AB82" s="1">
        <v>4642.9404761904761</v>
      </c>
      <c r="AC82" s="1">
        <v>0</v>
      </c>
      <c r="AD82" s="3">
        <v>0</v>
      </c>
      <c r="AE82" s="1">
        <v>5098.4880952380954</v>
      </c>
      <c r="AF82" s="1">
        <v>0</v>
      </c>
      <c r="AG82" s="3">
        <v>0</v>
      </c>
      <c r="AH82" s="1">
        <v>4986.4761904761908</v>
      </c>
      <c r="AI82" s="1">
        <v>0</v>
      </c>
      <c r="AJ82" s="3">
        <v>0</v>
      </c>
      <c r="AK82" s="1">
        <v>589.54761904761904</v>
      </c>
      <c r="AL82" s="1">
        <v>236</v>
      </c>
      <c r="AM82" s="3">
        <v>0.4003069342918299</v>
      </c>
    </row>
    <row r="83" spans="1:39">
      <c r="A83" t="s">
        <v>49</v>
      </c>
      <c r="B83">
        <v>2013</v>
      </c>
      <c r="C83" s="1">
        <v>35498.906976744183</v>
      </c>
      <c r="D83" s="1">
        <v>17264.383720930233</v>
      </c>
      <c r="E83" s="2">
        <f>Table2[[#This Row],[Male Total population]]/Table2[[#This Row],[Total population]]</f>
        <v>0.48633564217175379</v>
      </c>
      <c r="F83" s="1">
        <v>18234.523255813954</v>
      </c>
      <c r="G83" s="2">
        <f>Table2[[#This Row],[Female Total population]]/Table2[[#This Row],[Total population]]</f>
        <v>0.51366435782824638</v>
      </c>
      <c r="H83" s="1">
        <v>598</v>
      </c>
      <c r="I83" s="2">
        <v>1.6845589087905097E-2</v>
      </c>
      <c r="J83" s="1">
        <v>2451.5813953488373</v>
      </c>
      <c r="K83" s="1">
        <v>0</v>
      </c>
      <c r="L83" s="3">
        <v>0</v>
      </c>
      <c r="M83" s="1">
        <v>1486.8488372093022</v>
      </c>
      <c r="N83" s="1">
        <v>200</v>
      </c>
      <c r="O83" s="3">
        <v>0.134512665305899</v>
      </c>
      <c r="P83" s="1">
        <v>2701.9069767441861</v>
      </c>
      <c r="Q83" s="1">
        <v>78</v>
      </c>
      <c r="R83" s="3">
        <v>2.8868499423318587E-2</v>
      </c>
      <c r="S83" s="1">
        <v>4269.604651162791</v>
      </c>
      <c r="T83" s="1">
        <v>38</v>
      </c>
      <c r="U83" s="3">
        <v>8.9001214643259809E-3</v>
      </c>
      <c r="V83" s="1">
        <v>4859.9883720930229</v>
      </c>
      <c r="W83" s="1">
        <v>0</v>
      </c>
      <c r="X83" s="3">
        <v>0</v>
      </c>
      <c r="Y83" s="1">
        <v>4443.1162790697672</v>
      </c>
      <c r="Z83" s="1">
        <v>0</v>
      </c>
      <c r="AA83" s="3">
        <v>0</v>
      </c>
      <c r="AB83" s="1">
        <v>4600.2441860465115</v>
      </c>
      <c r="AC83" s="1">
        <v>0</v>
      </c>
      <c r="AD83" s="3">
        <v>0</v>
      </c>
      <c r="AE83" s="1">
        <v>5170.8604651162786</v>
      </c>
      <c r="AF83" s="1">
        <v>0</v>
      </c>
      <c r="AG83" s="3">
        <v>0</v>
      </c>
      <c r="AH83" s="1">
        <v>4954.6627906976746</v>
      </c>
      <c r="AI83" s="1">
        <v>0</v>
      </c>
      <c r="AJ83" s="3">
        <v>0</v>
      </c>
      <c r="AK83" s="1">
        <v>562.5</v>
      </c>
      <c r="AL83" s="1">
        <v>282</v>
      </c>
      <c r="AM83" s="3">
        <v>0.5013333333333333</v>
      </c>
    </row>
    <row r="84" spans="1:39">
      <c r="A84" t="s">
        <v>50</v>
      </c>
      <c r="B84">
        <v>2015</v>
      </c>
      <c r="C84" s="1">
        <v>139263.98749999999</v>
      </c>
      <c r="D84" s="1">
        <v>68105.362500000003</v>
      </c>
      <c r="E84" s="2">
        <f>Table2[[#This Row],[Male Total population]]/Table2[[#This Row],[Total population]]</f>
        <v>0.48903786055960813</v>
      </c>
      <c r="F84" s="1">
        <v>71158.625</v>
      </c>
      <c r="G84" s="2">
        <f>Table2[[#This Row],[Female Total population]]/Table2[[#This Row],[Total population]]</f>
        <v>0.51096213944039193</v>
      </c>
      <c r="H84" s="1">
        <v>2341</v>
      </c>
      <c r="I84" s="2">
        <v>1.6809801600718925E-2</v>
      </c>
      <c r="J84" s="1">
        <v>8389.4874999999993</v>
      </c>
      <c r="K84" s="1">
        <v>0</v>
      </c>
      <c r="L84" s="3">
        <v>0</v>
      </c>
      <c r="M84" s="1">
        <v>6480.7875000000004</v>
      </c>
      <c r="N84" s="1">
        <v>596</v>
      </c>
      <c r="O84" s="3">
        <v>9.1964132445323962E-2</v>
      </c>
      <c r="P84" s="1">
        <v>11594.9375</v>
      </c>
      <c r="Q84" s="1">
        <v>361</v>
      </c>
      <c r="R84" s="3">
        <v>3.1134277351645923E-2</v>
      </c>
      <c r="S84" s="1">
        <v>18693.962500000001</v>
      </c>
      <c r="T84" s="1">
        <v>204</v>
      </c>
      <c r="U84" s="3">
        <v>1.091261416620473E-2</v>
      </c>
      <c r="V84" s="1">
        <v>19718.275000000001</v>
      </c>
      <c r="W84" s="1">
        <v>44</v>
      </c>
      <c r="X84" s="3">
        <v>2.231432516282484E-3</v>
      </c>
      <c r="Y84" s="1">
        <v>17161.3125</v>
      </c>
      <c r="Z84" s="1">
        <v>0</v>
      </c>
      <c r="AA84" s="3">
        <v>0</v>
      </c>
      <c r="AB84" s="1">
        <v>17526.987499999999</v>
      </c>
      <c r="AC84" s="1">
        <v>0</v>
      </c>
      <c r="AD84" s="3">
        <v>0</v>
      </c>
      <c r="AE84" s="1">
        <v>18796.537499999999</v>
      </c>
      <c r="AF84" s="1">
        <v>0</v>
      </c>
      <c r="AG84" s="3">
        <v>0</v>
      </c>
      <c r="AH84" s="1">
        <v>17898.025000000001</v>
      </c>
      <c r="AI84" s="1">
        <v>0</v>
      </c>
      <c r="AJ84" s="3">
        <v>0</v>
      </c>
      <c r="AK84" s="1">
        <v>2990.7</v>
      </c>
      <c r="AL84" s="1">
        <v>1136</v>
      </c>
      <c r="AM84" s="3">
        <v>0.37984418363593808</v>
      </c>
    </row>
    <row r="85" spans="1:39">
      <c r="A85" t="s">
        <v>44</v>
      </c>
      <c r="B85">
        <v>2010</v>
      </c>
      <c r="C85" s="1">
        <v>61066.903225806454</v>
      </c>
      <c r="D85" s="1">
        <v>29977.870967741936</v>
      </c>
      <c r="E85" s="2">
        <f>Table2[[#This Row],[Male Total population]]/Table2[[#This Row],[Total population]]</f>
        <v>0.49090209891425268</v>
      </c>
      <c r="F85" s="1">
        <v>31089.032258064515</v>
      </c>
      <c r="G85" s="2">
        <f>Table2[[#This Row],[Female Total population]]/Table2[[#This Row],[Total population]]</f>
        <v>0.50909790108574726</v>
      </c>
      <c r="H85" s="1">
        <v>1023</v>
      </c>
      <c r="I85" s="2">
        <v>1.6752118512007454E-2</v>
      </c>
      <c r="J85" s="1">
        <v>3964.0645161290322</v>
      </c>
      <c r="K85" s="1">
        <v>0</v>
      </c>
      <c r="L85" s="3">
        <v>0</v>
      </c>
      <c r="M85" s="1">
        <v>2332.2741935483873</v>
      </c>
      <c r="N85" s="1">
        <v>329</v>
      </c>
      <c r="O85" s="3">
        <v>0.14106403136907766</v>
      </c>
      <c r="P85" s="1">
        <v>3971.5483870967741</v>
      </c>
      <c r="Q85" s="1">
        <v>113</v>
      </c>
      <c r="R85" s="3">
        <v>2.8452379018502574E-2</v>
      </c>
      <c r="S85" s="1">
        <v>7008.0080645161288</v>
      </c>
      <c r="T85" s="1">
        <v>0</v>
      </c>
      <c r="U85" s="3">
        <v>0</v>
      </c>
      <c r="V85" s="1">
        <v>9246.3467741935492</v>
      </c>
      <c r="W85" s="1">
        <v>0</v>
      </c>
      <c r="X85" s="3">
        <v>0</v>
      </c>
      <c r="Y85" s="1">
        <v>8941.8387096774186</v>
      </c>
      <c r="Z85" s="1">
        <v>0</v>
      </c>
      <c r="AA85" s="3">
        <v>0</v>
      </c>
      <c r="AB85" s="1">
        <v>8233.5</v>
      </c>
      <c r="AC85" s="1">
        <v>0</v>
      </c>
      <c r="AD85" s="3">
        <v>0</v>
      </c>
      <c r="AE85" s="1">
        <v>8591.0967741935492</v>
      </c>
      <c r="AF85" s="1">
        <v>0</v>
      </c>
      <c r="AG85" s="3">
        <v>0</v>
      </c>
      <c r="AH85" s="1">
        <v>7909.1935483870966</v>
      </c>
      <c r="AI85" s="1">
        <v>0</v>
      </c>
      <c r="AJ85" s="3">
        <v>0</v>
      </c>
      <c r="AK85" s="1">
        <v>871.2177419354839</v>
      </c>
      <c r="AL85" s="1">
        <v>581</v>
      </c>
      <c r="AM85" s="3">
        <v>0.66688265405300329</v>
      </c>
    </row>
    <row r="86" spans="1:39">
      <c r="A86" t="s">
        <v>47</v>
      </c>
      <c r="B86">
        <v>2011</v>
      </c>
      <c r="C86" s="1">
        <v>29806.19</v>
      </c>
      <c r="D86" s="1">
        <v>14747.71</v>
      </c>
      <c r="E86" s="2">
        <f>Table2[[#This Row],[Male Total population]]/Table2[[#This Row],[Total population]]</f>
        <v>0.49478682112675254</v>
      </c>
      <c r="F86" s="1">
        <v>15058.48</v>
      </c>
      <c r="G86" s="2">
        <f>Table2[[#This Row],[Female Total population]]/Table2[[#This Row],[Total population]]</f>
        <v>0.50521317887324746</v>
      </c>
      <c r="H86" s="1">
        <v>497</v>
      </c>
      <c r="I86" s="2">
        <v>1.6674388776291099E-2</v>
      </c>
      <c r="J86" s="1">
        <v>1962.6</v>
      </c>
      <c r="K86" s="1">
        <v>0</v>
      </c>
      <c r="L86" s="3">
        <v>0</v>
      </c>
      <c r="M86" s="1">
        <v>1522.08</v>
      </c>
      <c r="N86" s="1">
        <v>109</v>
      </c>
      <c r="O86" s="3">
        <v>7.1612530221801751E-2</v>
      </c>
      <c r="P86" s="1">
        <v>2171.2199999999998</v>
      </c>
      <c r="Q86" s="1">
        <v>0</v>
      </c>
      <c r="R86" s="3">
        <v>0</v>
      </c>
      <c r="S86" s="1">
        <v>3565.18</v>
      </c>
      <c r="T86" s="1">
        <v>0</v>
      </c>
      <c r="U86" s="3">
        <v>0</v>
      </c>
      <c r="V86" s="1">
        <v>4299.58</v>
      </c>
      <c r="W86" s="1">
        <v>0</v>
      </c>
      <c r="X86" s="3">
        <v>0</v>
      </c>
      <c r="Y86" s="1">
        <v>3667.85</v>
      </c>
      <c r="Z86" s="1">
        <v>0</v>
      </c>
      <c r="AA86" s="3">
        <v>0</v>
      </c>
      <c r="AB86" s="1">
        <v>3724.57</v>
      </c>
      <c r="AC86" s="1">
        <v>0</v>
      </c>
      <c r="AD86" s="3">
        <v>0</v>
      </c>
      <c r="AE86" s="1">
        <v>4270.3599999999997</v>
      </c>
      <c r="AF86" s="1">
        <v>0</v>
      </c>
      <c r="AG86" s="3">
        <v>0</v>
      </c>
      <c r="AH86" s="1">
        <v>3929.81</v>
      </c>
      <c r="AI86" s="1">
        <v>0</v>
      </c>
      <c r="AJ86" s="3">
        <v>0</v>
      </c>
      <c r="AK86" s="1">
        <v>695.51</v>
      </c>
      <c r="AL86" s="1">
        <v>388</v>
      </c>
      <c r="AM86" s="3">
        <v>0.55786401345775039</v>
      </c>
    </row>
    <row r="87" spans="1:39">
      <c r="A87" t="s">
        <v>44</v>
      </c>
      <c r="B87">
        <v>2016</v>
      </c>
      <c r="C87" s="1">
        <v>64425.511811023622</v>
      </c>
      <c r="D87" s="1">
        <v>31704.669291338581</v>
      </c>
      <c r="E87" s="2">
        <f>Table2[[#This Row],[Male Total population]]/Table2[[#This Row],[Total population]]</f>
        <v>0.49211358047626264</v>
      </c>
      <c r="F87" s="1">
        <v>32720.84251968504</v>
      </c>
      <c r="G87" s="2">
        <f>Table2[[#This Row],[Female Total population]]/Table2[[#This Row],[Total population]]</f>
        <v>0.50788641952373736</v>
      </c>
      <c r="H87" s="1">
        <v>1062</v>
      </c>
      <c r="I87" s="2">
        <v>1.6484153096293835E-2</v>
      </c>
      <c r="J87" s="1">
        <v>3976.3149606299212</v>
      </c>
      <c r="K87" s="1">
        <v>0</v>
      </c>
      <c r="L87" s="3">
        <v>0</v>
      </c>
      <c r="M87" s="1">
        <v>2518.0236220472443</v>
      </c>
      <c r="N87" s="1">
        <v>295</v>
      </c>
      <c r="O87" s="3">
        <v>0.11715537432494549</v>
      </c>
      <c r="P87" s="1">
        <v>5182.4724409448818</v>
      </c>
      <c r="Q87" s="1">
        <v>193</v>
      </c>
      <c r="R87" s="3">
        <v>3.7240911977683713E-2</v>
      </c>
      <c r="S87" s="1">
        <v>8054.3307086614177</v>
      </c>
      <c r="T87" s="1">
        <v>80</v>
      </c>
      <c r="U87" s="3">
        <v>9.9325447257796462E-3</v>
      </c>
      <c r="V87" s="1">
        <v>9128.0393700787408</v>
      </c>
      <c r="W87" s="1">
        <v>0</v>
      </c>
      <c r="X87" s="3">
        <v>0</v>
      </c>
      <c r="Y87" s="1">
        <v>8509.1653543307093</v>
      </c>
      <c r="Z87" s="1">
        <v>0</v>
      </c>
      <c r="AA87" s="3">
        <v>0</v>
      </c>
      <c r="AB87" s="1">
        <v>9004.2047244094483</v>
      </c>
      <c r="AC87" s="1">
        <v>0</v>
      </c>
      <c r="AD87" s="3">
        <v>0</v>
      </c>
      <c r="AE87" s="1">
        <v>8891.0866141732276</v>
      </c>
      <c r="AF87" s="1">
        <v>0</v>
      </c>
      <c r="AG87" s="3">
        <v>0</v>
      </c>
      <c r="AH87" s="1">
        <v>8101.9133858267714</v>
      </c>
      <c r="AI87" s="1">
        <v>0</v>
      </c>
      <c r="AJ87" s="3">
        <v>0</v>
      </c>
      <c r="AK87" s="1">
        <v>1041.8661417322835</v>
      </c>
      <c r="AL87" s="1">
        <v>494</v>
      </c>
      <c r="AM87" s="3">
        <v>0.47414920229448976</v>
      </c>
    </row>
    <row r="88" spans="1:39">
      <c r="A88" t="s">
        <v>50</v>
      </c>
      <c r="B88">
        <v>2011</v>
      </c>
      <c r="C88" s="1">
        <v>130842.01136363637</v>
      </c>
      <c r="D88" s="1">
        <v>63860.73863636364</v>
      </c>
      <c r="E88" s="2">
        <f>Table2[[#This Row],[Male Total population]]/Table2[[#This Row],[Total population]]</f>
        <v>0.48807518296918989</v>
      </c>
      <c r="F88" s="1">
        <v>66981.272727272721</v>
      </c>
      <c r="G88" s="2">
        <f>Table2[[#This Row],[Female Total population]]/Table2[[#This Row],[Total population]]</f>
        <v>0.51192481703081005</v>
      </c>
      <c r="H88" s="1">
        <v>2151</v>
      </c>
      <c r="I88" s="2">
        <v>1.6439673905821708E-2</v>
      </c>
      <c r="J88" s="1">
        <v>8195.7727272727279</v>
      </c>
      <c r="K88" s="1">
        <v>0</v>
      </c>
      <c r="L88" s="3">
        <v>0</v>
      </c>
      <c r="M88" s="1">
        <v>6199.647727272727</v>
      </c>
      <c r="N88" s="1">
        <v>592</v>
      </c>
      <c r="O88" s="3">
        <v>9.5489296495951934E-2</v>
      </c>
      <c r="P88" s="1">
        <v>9487.136363636364</v>
      </c>
      <c r="Q88" s="1">
        <v>275</v>
      </c>
      <c r="R88" s="3">
        <v>2.898661824384214E-2</v>
      </c>
      <c r="S88" s="1">
        <v>16028.625</v>
      </c>
      <c r="T88" s="1">
        <v>177</v>
      </c>
      <c r="U88" s="3">
        <v>1.1042743841096788E-2</v>
      </c>
      <c r="V88" s="1">
        <v>19745.386363636364</v>
      </c>
      <c r="W88" s="1">
        <v>70</v>
      </c>
      <c r="X88" s="3">
        <v>3.5451319468184166E-3</v>
      </c>
      <c r="Y88" s="1">
        <v>17175.352272727272</v>
      </c>
      <c r="Z88" s="1">
        <v>12</v>
      </c>
      <c r="AA88" s="3">
        <v>6.9867562594653674E-4</v>
      </c>
      <c r="AB88" s="1">
        <v>16095.670454545454</v>
      </c>
      <c r="AC88" s="1">
        <v>0</v>
      </c>
      <c r="AD88" s="3">
        <v>0</v>
      </c>
      <c r="AE88" s="1">
        <v>17995.397727272728</v>
      </c>
      <c r="AF88" s="1">
        <v>0</v>
      </c>
      <c r="AG88" s="3">
        <v>0</v>
      </c>
      <c r="AH88" s="1">
        <v>17343.954545454544</v>
      </c>
      <c r="AI88" s="1">
        <v>0</v>
      </c>
      <c r="AJ88" s="3">
        <v>0</v>
      </c>
      <c r="AK88" s="1">
        <v>2533.7386363636365</v>
      </c>
      <c r="AL88" s="1">
        <v>1025</v>
      </c>
      <c r="AM88" s="3">
        <v>0.40454054151025476</v>
      </c>
    </row>
    <row r="89" spans="1:39">
      <c r="A89" t="s">
        <v>48</v>
      </c>
      <c r="B89">
        <v>2016</v>
      </c>
      <c r="C89" s="1">
        <v>127313.18811881189</v>
      </c>
      <c r="D89" s="1">
        <v>62486.603960396038</v>
      </c>
      <c r="E89" s="2">
        <f>Table2[[#This Row],[Male Total population]]/Table2[[#This Row],[Total population]]</f>
        <v>0.49081014216753382</v>
      </c>
      <c r="F89" s="1">
        <v>64826.584158415841</v>
      </c>
      <c r="G89" s="2">
        <f>Table2[[#This Row],[Female Total population]]/Table2[[#This Row],[Total population]]</f>
        <v>0.50918985783246618</v>
      </c>
      <c r="H89" s="1">
        <v>2041</v>
      </c>
      <c r="I89" s="2">
        <v>1.6031332104379376E-2</v>
      </c>
      <c r="J89" s="1">
        <v>7822.9603960396043</v>
      </c>
      <c r="K89" s="1">
        <v>0</v>
      </c>
      <c r="L89" s="3">
        <v>0</v>
      </c>
      <c r="M89" s="1">
        <v>5299.5940594059402</v>
      </c>
      <c r="N89" s="1">
        <v>519</v>
      </c>
      <c r="O89" s="3">
        <v>9.7932029167188225E-2</v>
      </c>
      <c r="P89" s="1">
        <v>9945.9702970297021</v>
      </c>
      <c r="Q89" s="1">
        <v>333</v>
      </c>
      <c r="R89" s="3">
        <v>3.3480896288162879E-2</v>
      </c>
      <c r="S89" s="1">
        <v>16042.643564356436</v>
      </c>
      <c r="T89" s="1">
        <v>216</v>
      </c>
      <c r="U89" s="3">
        <v>1.3464115133737001E-2</v>
      </c>
      <c r="V89" s="1">
        <v>17547.287128712873</v>
      </c>
      <c r="W89" s="1">
        <v>26</v>
      </c>
      <c r="X89" s="3">
        <v>1.4817105236430441E-3</v>
      </c>
      <c r="Y89" s="1">
        <v>16533.990099009901</v>
      </c>
      <c r="Z89" s="1">
        <v>0</v>
      </c>
      <c r="AA89" s="3">
        <v>0</v>
      </c>
      <c r="AB89" s="1">
        <v>17566.356435643564</v>
      </c>
      <c r="AC89" s="1">
        <v>0</v>
      </c>
      <c r="AD89" s="3">
        <v>0</v>
      </c>
      <c r="AE89" s="1">
        <v>17482.653465346535</v>
      </c>
      <c r="AF89" s="1">
        <v>0</v>
      </c>
      <c r="AG89" s="3">
        <v>0</v>
      </c>
      <c r="AH89" s="1">
        <v>16605.603960396038</v>
      </c>
      <c r="AI89" s="1">
        <v>0</v>
      </c>
      <c r="AJ89" s="3">
        <v>0</v>
      </c>
      <c r="AK89" s="1">
        <v>2443.6138613861385</v>
      </c>
      <c r="AL89" s="1">
        <v>947</v>
      </c>
      <c r="AM89" s="3">
        <v>0.38754077105407103</v>
      </c>
    </row>
    <row r="90" spans="1:39">
      <c r="A90" t="s">
        <v>44</v>
      </c>
      <c r="B90">
        <v>2017</v>
      </c>
      <c r="C90" s="1">
        <v>69707.305084745763</v>
      </c>
      <c r="D90" s="1">
        <v>34267.533898305082</v>
      </c>
      <c r="E90" s="2">
        <f>Table2[[#This Row],[Male Total population]]/Table2[[#This Row],[Total population]]</f>
        <v>0.49159171849556899</v>
      </c>
      <c r="F90" s="1">
        <v>35439.771186440681</v>
      </c>
      <c r="G90" s="2">
        <f>Table2[[#This Row],[Female Total population]]/Table2[[#This Row],[Total population]]</f>
        <v>0.50840828150443107</v>
      </c>
      <c r="H90" s="1">
        <v>1112</v>
      </c>
      <c r="I90" s="2">
        <v>1.5952417019250712E-2</v>
      </c>
      <c r="J90" s="1">
        <v>4277.3220338983047</v>
      </c>
      <c r="K90" s="1">
        <v>0</v>
      </c>
      <c r="L90" s="3">
        <v>0</v>
      </c>
      <c r="M90" s="1">
        <v>2800.8135593220341</v>
      </c>
      <c r="N90" s="1">
        <v>315</v>
      </c>
      <c r="O90" s="3">
        <v>0.11246732184353214</v>
      </c>
      <c r="P90" s="1">
        <v>5804.6440677966102</v>
      </c>
      <c r="Q90" s="1">
        <v>201</v>
      </c>
      <c r="R90" s="3">
        <v>3.4627446171096199E-2</v>
      </c>
      <c r="S90" s="1">
        <v>8803.6186440677975</v>
      </c>
      <c r="T90" s="1">
        <v>72</v>
      </c>
      <c r="U90" s="3">
        <v>8.178455122941547E-3</v>
      </c>
      <c r="V90" s="1">
        <v>9739.5932203389839</v>
      </c>
      <c r="W90" s="1">
        <v>13</v>
      </c>
      <c r="X90" s="3">
        <v>1.3347580033273236E-3</v>
      </c>
      <c r="Y90" s="1">
        <v>9153.1864406779659</v>
      </c>
      <c r="Z90" s="1">
        <v>0</v>
      </c>
      <c r="AA90" s="3">
        <v>0</v>
      </c>
      <c r="AB90" s="1">
        <v>9739.7881355932204</v>
      </c>
      <c r="AC90" s="1">
        <v>0</v>
      </c>
      <c r="AD90" s="3">
        <v>0</v>
      </c>
      <c r="AE90" s="1">
        <v>9507.4067796610161</v>
      </c>
      <c r="AF90" s="1">
        <v>0</v>
      </c>
      <c r="AG90" s="3">
        <v>0</v>
      </c>
      <c r="AH90" s="1">
        <v>8719.8220338983047</v>
      </c>
      <c r="AI90" s="1">
        <v>0</v>
      </c>
      <c r="AJ90" s="3">
        <v>0</v>
      </c>
      <c r="AK90" s="1">
        <v>1161.1101694915253</v>
      </c>
      <c r="AL90" s="1">
        <v>511</v>
      </c>
      <c r="AM90" s="3">
        <v>0.44009605068206209</v>
      </c>
    </row>
    <row r="91" spans="1:39">
      <c r="A91" t="s">
        <v>51</v>
      </c>
      <c r="B91">
        <v>2013</v>
      </c>
      <c r="C91" s="1">
        <v>38968.371794871797</v>
      </c>
      <c r="D91" s="1">
        <v>19171.064102564102</v>
      </c>
      <c r="E91" s="2">
        <f>Table2[[#This Row],[Male Total population]]/Table2[[#This Row],[Total population]]</f>
        <v>0.4919647195802776</v>
      </c>
      <c r="F91" s="1">
        <v>19797.307692307691</v>
      </c>
      <c r="G91" s="2">
        <f>Table2[[#This Row],[Female Total population]]/Table2[[#This Row],[Total population]]</f>
        <v>0.50803528041972235</v>
      </c>
      <c r="H91" s="1">
        <v>619</v>
      </c>
      <c r="I91" s="2">
        <v>1.5884677021108178E-2</v>
      </c>
      <c r="J91" s="1">
        <v>2589.0512820512822</v>
      </c>
      <c r="K91" s="1">
        <v>0</v>
      </c>
      <c r="L91" s="3">
        <v>0</v>
      </c>
      <c r="M91" s="1">
        <v>1818.1410256410256</v>
      </c>
      <c r="N91" s="1">
        <v>179</v>
      </c>
      <c r="O91" s="3">
        <v>9.8452208863660406E-2</v>
      </c>
      <c r="P91" s="1">
        <v>3208.2948717948716</v>
      </c>
      <c r="Q91" s="1">
        <v>105</v>
      </c>
      <c r="R91" s="3">
        <v>3.2727665066913894E-2</v>
      </c>
      <c r="S91" s="1">
        <v>4773.9615384615381</v>
      </c>
      <c r="T91" s="1">
        <v>0</v>
      </c>
      <c r="U91" s="3">
        <v>0</v>
      </c>
      <c r="V91" s="1">
        <v>5343.4743589743593</v>
      </c>
      <c r="W91" s="1">
        <v>0</v>
      </c>
      <c r="X91" s="3">
        <v>0</v>
      </c>
      <c r="Y91" s="1">
        <v>4885.7692307692305</v>
      </c>
      <c r="Z91" s="1">
        <v>0</v>
      </c>
      <c r="AA91" s="3">
        <v>0</v>
      </c>
      <c r="AB91" s="1">
        <v>5054.2435897435898</v>
      </c>
      <c r="AC91" s="1">
        <v>0</v>
      </c>
      <c r="AD91" s="3">
        <v>0</v>
      </c>
      <c r="AE91" s="1">
        <v>5353.0256410256407</v>
      </c>
      <c r="AF91" s="1">
        <v>0</v>
      </c>
      <c r="AG91" s="3">
        <v>0</v>
      </c>
      <c r="AH91" s="1">
        <v>5252.7564102564102</v>
      </c>
      <c r="AI91" s="1">
        <v>0</v>
      </c>
      <c r="AJ91" s="3">
        <v>0</v>
      </c>
      <c r="AK91" s="1">
        <v>690.28205128205127</v>
      </c>
      <c r="AL91" s="1">
        <v>335</v>
      </c>
      <c r="AM91" s="3">
        <v>0.48530886668400136</v>
      </c>
    </row>
    <row r="92" spans="1:39">
      <c r="A92" t="s">
        <v>52</v>
      </c>
      <c r="B92">
        <v>2011</v>
      </c>
      <c r="C92" s="1">
        <v>302491.390625</v>
      </c>
      <c r="D92" s="1">
        <v>146382.25</v>
      </c>
      <c r="E92" s="2">
        <f>Table2[[#This Row],[Male Total population]]/Table2[[#This Row],[Total population]]</f>
        <v>0.4839220372439319</v>
      </c>
      <c r="F92" s="1">
        <v>156109.140625</v>
      </c>
      <c r="G92" s="2">
        <f>Table2[[#This Row],[Female Total population]]/Table2[[#This Row],[Total population]]</f>
        <v>0.5160779627560681</v>
      </c>
      <c r="H92" s="1">
        <v>4787</v>
      </c>
      <c r="I92" s="2">
        <v>1.5825243786638764E-2</v>
      </c>
      <c r="J92" s="1">
        <v>18145.9375</v>
      </c>
      <c r="K92" s="1">
        <v>0</v>
      </c>
      <c r="L92" s="3">
        <v>0</v>
      </c>
      <c r="M92" s="1">
        <v>13766.5</v>
      </c>
      <c r="N92" s="1">
        <v>1268</v>
      </c>
      <c r="O92" s="3">
        <v>9.2107652635019799E-2</v>
      </c>
      <c r="P92" s="1">
        <v>21000.953125</v>
      </c>
      <c r="Q92" s="1">
        <v>530</v>
      </c>
      <c r="R92" s="3">
        <v>2.5236949811057681E-2</v>
      </c>
      <c r="S92" s="1">
        <v>35383.921875</v>
      </c>
      <c r="T92" s="1">
        <v>333</v>
      </c>
      <c r="U92" s="3">
        <v>9.411054014204015E-3</v>
      </c>
      <c r="V92" s="1">
        <v>44626.03125</v>
      </c>
      <c r="W92" s="1">
        <v>148</v>
      </c>
      <c r="X92" s="3">
        <v>3.3164499699936908E-3</v>
      </c>
      <c r="Y92" s="1">
        <v>41826.328125</v>
      </c>
      <c r="Z92" s="1">
        <v>10</v>
      </c>
      <c r="AA92" s="3">
        <v>2.3908386053192424E-4</v>
      </c>
      <c r="AB92" s="1">
        <v>41215.484375</v>
      </c>
      <c r="AC92" s="1">
        <v>0</v>
      </c>
      <c r="AD92" s="3">
        <v>0</v>
      </c>
      <c r="AE92" s="1">
        <v>43119.5625</v>
      </c>
      <c r="AF92" s="1">
        <v>0</v>
      </c>
      <c r="AG92" s="3">
        <v>0</v>
      </c>
      <c r="AH92" s="1">
        <v>37363.984375</v>
      </c>
      <c r="AI92" s="1">
        <v>0</v>
      </c>
      <c r="AJ92" s="3">
        <v>0</v>
      </c>
      <c r="AK92" s="1">
        <v>5921.625</v>
      </c>
      <c r="AL92" s="1">
        <v>2498</v>
      </c>
      <c r="AM92" s="3">
        <v>0.42184366622337621</v>
      </c>
    </row>
    <row r="93" spans="1:39">
      <c r="A93" t="s">
        <v>50</v>
      </c>
      <c r="B93">
        <v>2012</v>
      </c>
      <c r="C93" s="1">
        <v>132509.11494252874</v>
      </c>
      <c r="D93" s="1">
        <v>64659.620689655174</v>
      </c>
      <c r="E93" s="2">
        <f>Table2[[#This Row],[Male Total population]]/Table2[[#This Row],[Total population]]</f>
        <v>0.48796356928124568</v>
      </c>
      <c r="F93" s="1">
        <v>67849.49425287357</v>
      </c>
      <c r="G93" s="2">
        <f>Table2[[#This Row],[Female Total population]]/Table2[[#This Row],[Total population]]</f>
        <v>0.51203643071875427</v>
      </c>
      <c r="H93" s="1">
        <v>2081</v>
      </c>
      <c r="I93" s="2">
        <v>1.5704580027589513E-2</v>
      </c>
      <c r="J93" s="1">
        <v>8158.4942528735628</v>
      </c>
      <c r="K93" s="1">
        <v>0</v>
      </c>
      <c r="L93" s="3">
        <v>0</v>
      </c>
      <c r="M93" s="1">
        <v>6252.4022988505749</v>
      </c>
      <c r="N93" s="1">
        <v>574</v>
      </c>
      <c r="O93" s="3">
        <v>9.1804713222871578E-2</v>
      </c>
      <c r="P93" s="1">
        <v>9895.2183908045972</v>
      </c>
      <c r="Q93" s="1">
        <v>254</v>
      </c>
      <c r="R93" s="3">
        <v>2.56689635305105E-2</v>
      </c>
      <c r="S93" s="1">
        <v>16742.57471264368</v>
      </c>
      <c r="T93" s="1">
        <v>165</v>
      </c>
      <c r="U93" s="3">
        <v>9.8551150484277109E-3</v>
      </c>
      <c r="V93" s="1">
        <v>19839.540229885057</v>
      </c>
      <c r="W93" s="1">
        <v>35</v>
      </c>
      <c r="X93" s="3">
        <v>1.7641537855437881E-3</v>
      </c>
      <c r="Y93" s="1">
        <v>17037.620689655174</v>
      </c>
      <c r="Z93" s="1">
        <v>0</v>
      </c>
      <c r="AA93" s="3">
        <v>0</v>
      </c>
      <c r="AB93" s="1">
        <v>16313.988505747126</v>
      </c>
      <c r="AC93" s="1">
        <v>0</v>
      </c>
      <c r="AD93" s="3">
        <v>0</v>
      </c>
      <c r="AE93" s="1">
        <v>18180.620689655174</v>
      </c>
      <c r="AF93" s="1">
        <v>0</v>
      </c>
      <c r="AG93" s="3">
        <v>0</v>
      </c>
      <c r="AH93" s="1">
        <v>17438.551724137931</v>
      </c>
      <c r="AI93" s="1">
        <v>0</v>
      </c>
      <c r="AJ93" s="3">
        <v>0</v>
      </c>
      <c r="AK93" s="1">
        <v>2657.7356321839079</v>
      </c>
      <c r="AL93" s="1">
        <v>1053</v>
      </c>
      <c r="AM93" s="3">
        <v>0.39620193492861872</v>
      </c>
    </row>
    <row r="94" spans="1:39">
      <c r="A94" t="s">
        <v>49</v>
      </c>
      <c r="B94">
        <v>2017</v>
      </c>
      <c r="C94" s="1">
        <v>39990.343283582093</v>
      </c>
      <c r="D94" s="1">
        <v>19422.805970149253</v>
      </c>
      <c r="E94" s="2">
        <f>Table2[[#This Row],[Male Total population]]/Table2[[#This Row],[Total population]]</f>
        <v>0.48568740289166817</v>
      </c>
      <c r="F94" s="1">
        <v>20567.537313432837</v>
      </c>
      <c r="G94" s="2">
        <f>Table2[[#This Row],[Female Total population]]/Table2[[#This Row],[Total population]]</f>
        <v>0.51431259710833177</v>
      </c>
      <c r="H94" s="1">
        <v>621</v>
      </c>
      <c r="I94" s="2">
        <v>1.5528748918115677E-2</v>
      </c>
      <c r="J94" s="1">
        <v>2492.9104477611941</v>
      </c>
      <c r="K94" s="1">
        <v>0</v>
      </c>
      <c r="L94" s="3">
        <v>0</v>
      </c>
      <c r="M94" s="1">
        <v>1811.9402985074628</v>
      </c>
      <c r="N94" s="1">
        <v>212</v>
      </c>
      <c r="O94" s="3">
        <v>0.11700164744645798</v>
      </c>
      <c r="P94" s="1">
        <v>3564.6417910447763</v>
      </c>
      <c r="Q94" s="1">
        <v>136</v>
      </c>
      <c r="R94" s="3">
        <v>3.8152501140974161E-2</v>
      </c>
      <c r="S94" s="1">
        <v>5174.1492537313434</v>
      </c>
      <c r="T94" s="1">
        <v>54</v>
      </c>
      <c r="U94" s="3">
        <v>1.0436498321160304E-2</v>
      </c>
      <c r="V94" s="1">
        <v>5210.8656716417909</v>
      </c>
      <c r="W94" s="1">
        <v>0</v>
      </c>
      <c r="X94" s="3">
        <v>0</v>
      </c>
      <c r="Y94" s="1">
        <v>4934.8955223880594</v>
      </c>
      <c r="Z94" s="1">
        <v>0</v>
      </c>
      <c r="AA94" s="3">
        <v>0</v>
      </c>
      <c r="AB94" s="1">
        <v>5122.6567164179105</v>
      </c>
      <c r="AC94" s="1">
        <v>0</v>
      </c>
      <c r="AD94" s="3">
        <v>0</v>
      </c>
      <c r="AE94" s="1">
        <v>5599.746268656716</v>
      </c>
      <c r="AF94" s="1">
        <v>0</v>
      </c>
      <c r="AG94" s="3">
        <v>0</v>
      </c>
      <c r="AH94" s="1">
        <v>5405.3432835820895</v>
      </c>
      <c r="AI94" s="1">
        <v>0</v>
      </c>
      <c r="AJ94" s="3">
        <v>0</v>
      </c>
      <c r="AK94" s="1">
        <v>673.19402985074623</v>
      </c>
      <c r="AL94" s="1">
        <v>219</v>
      </c>
      <c r="AM94" s="3">
        <v>0.3253148279531749</v>
      </c>
    </row>
    <row r="95" spans="1:39">
      <c r="A95" t="s">
        <v>51</v>
      </c>
      <c r="B95">
        <v>2011</v>
      </c>
      <c r="C95" s="1">
        <v>37610.177215189877</v>
      </c>
      <c r="D95" s="1">
        <v>18488.797468354431</v>
      </c>
      <c r="E95" s="2">
        <f>Table2[[#This Row],[Male Total population]]/Table2[[#This Row],[Total population]]</f>
        <v>0.49159027788061671</v>
      </c>
      <c r="F95" s="1">
        <v>19121.379746835442</v>
      </c>
      <c r="G95" s="2">
        <f>Table2[[#This Row],[Female Total population]]/Table2[[#This Row],[Total population]]</f>
        <v>0.50840972211938318</v>
      </c>
      <c r="H95" s="1">
        <v>574</v>
      </c>
      <c r="I95" s="2">
        <v>1.5261826518811901E-2</v>
      </c>
      <c r="J95" s="1">
        <v>2545</v>
      </c>
      <c r="K95" s="1">
        <v>0</v>
      </c>
      <c r="L95" s="3">
        <v>0</v>
      </c>
      <c r="M95" s="1">
        <v>1744.0632911392406</v>
      </c>
      <c r="N95" s="1">
        <v>187</v>
      </c>
      <c r="O95" s="3">
        <v>0.10722087951168884</v>
      </c>
      <c r="P95" s="1">
        <v>2971.506329113924</v>
      </c>
      <c r="Q95" s="1">
        <v>33</v>
      </c>
      <c r="R95" s="3">
        <v>1.1105478617587296E-2</v>
      </c>
      <c r="S95" s="1">
        <v>4476.7974683544307</v>
      </c>
      <c r="T95" s="1">
        <v>11</v>
      </c>
      <c r="U95" s="3">
        <v>2.457113612522514E-3</v>
      </c>
      <c r="V95" s="1">
        <v>5226.164556962025</v>
      </c>
      <c r="W95" s="1">
        <v>0</v>
      </c>
      <c r="X95" s="3">
        <v>0</v>
      </c>
      <c r="Y95" s="1">
        <v>4832.0253164556962</v>
      </c>
      <c r="Z95" s="1">
        <v>0</v>
      </c>
      <c r="AA95" s="3">
        <v>0</v>
      </c>
      <c r="AB95" s="1">
        <v>4847.1139240506327</v>
      </c>
      <c r="AC95" s="1">
        <v>0</v>
      </c>
      <c r="AD95" s="3">
        <v>0</v>
      </c>
      <c r="AE95" s="1">
        <v>5228.9240506329115</v>
      </c>
      <c r="AF95" s="1">
        <v>0</v>
      </c>
      <c r="AG95" s="3">
        <v>0</v>
      </c>
      <c r="AH95" s="1">
        <v>5084.4810126582279</v>
      </c>
      <c r="AI95" s="1">
        <v>0</v>
      </c>
      <c r="AJ95" s="3">
        <v>0</v>
      </c>
      <c r="AK95" s="1">
        <v>654.36708860759495</v>
      </c>
      <c r="AL95" s="1">
        <v>343</v>
      </c>
      <c r="AM95" s="3">
        <v>0.52417061611374405</v>
      </c>
    </row>
    <row r="96" spans="1:39">
      <c r="A96" t="s">
        <v>50</v>
      </c>
      <c r="B96">
        <v>2016</v>
      </c>
      <c r="C96" s="1">
        <v>132425.47727272726</v>
      </c>
      <c r="D96" s="1">
        <v>64831.977272727272</v>
      </c>
      <c r="E96" s="2">
        <f>Table2[[#This Row],[Male Total population]]/Table2[[#This Row],[Total population]]</f>
        <v>0.4895732951689295</v>
      </c>
      <c r="F96" s="1">
        <v>67593.5</v>
      </c>
      <c r="G96" s="2">
        <f>Table2[[#This Row],[Female Total population]]/Table2[[#This Row],[Total population]]</f>
        <v>0.51042670483107055</v>
      </c>
      <c r="H96" s="1">
        <v>2020</v>
      </c>
      <c r="I96" s="2">
        <v>1.5253862335265411E-2</v>
      </c>
      <c r="J96" s="1">
        <v>7945.602272727273</v>
      </c>
      <c r="K96" s="1">
        <v>0</v>
      </c>
      <c r="L96" s="3">
        <v>0</v>
      </c>
      <c r="M96" s="1">
        <v>6200.363636363636</v>
      </c>
      <c r="N96" s="1">
        <v>539</v>
      </c>
      <c r="O96" s="3">
        <v>8.693038531464431E-2</v>
      </c>
      <c r="P96" s="1">
        <v>11552.147727272728</v>
      </c>
      <c r="Q96" s="1">
        <v>355</v>
      </c>
      <c r="R96" s="3">
        <v>3.0730216439485376E-2</v>
      </c>
      <c r="S96" s="1">
        <v>17953.05681818182</v>
      </c>
      <c r="T96" s="1">
        <v>210</v>
      </c>
      <c r="U96" s="3">
        <v>1.1697172360493179E-2</v>
      </c>
      <c r="V96" s="1">
        <v>18278.420454545456</v>
      </c>
      <c r="W96" s="1">
        <v>27</v>
      </c>
      <c r="X96" s="3">
        <v>1.4771517083296808E-3</v>
      </c>
      <c r="Y96" s="1">
        <v>16031.193181818182</v>
      </c>
      <c r="Z96" s="1">
        <v>10</v>
      </c>
      <c r="AA96" s="3">
        <v>6.2378388723688546E-4</v>
      </c>
      <c r="AB96" s="1">
        <v>16807.034090909092</v>
      </c>
      <c r="AC96" s="1">
        <v>0</v>
      </c>
      <c r="AD96" s="3">
        <v>0</v>
      </c>
      <c r="AE96" s="1">
        <v>17949.840909090908</v>
      </c>
      <c r="AF96" s="1">
        <v>0</v>
      </c>
      <c r="AG96" s="3">
        <v>0</v>
      </c>
      <c r="AH96" s="1">
        <v>16857.5</v>
      </c>
      <c r="AI96" s="1">
        <v>0</v>
      </c>
      <c r="AJ96" s="3">
        <v>0</v>
      </c>
      <c r="AK96" s="1">
        <v>2866.8636363636365</v>
      </c>
      <c r="AL96" s="1">
        <v>879</v>
      </c>
      <c r="AM96" s="3">
        <v>0.30660683991057697</v>
      </c>
    </row>
    <row r="97" spans="1:39">
      <c r="A97" t="s">
        <v>52</v>
      </c>
      <c r="B97">
        <v>2013</v>
      </c>
      <c r="C97" s="1">
        <v>314365.08064516127</v>
      </c>
      <c r="D97" s="1">
        <v>152316.85483870967</v>
      </c>
      <c r="E97" s="2">
        <f>Table2[[#This Row],[Male Total population]]/Table2[[#This Row],[Total population]]</f>
        <v>0.48452218206333453</v>
      </c>
      <c r="F97" s="1">
        <v>162048.22580645161</v>
      </c>
      <c r="G97" s="2">
        <f>Table2[[#This Row],[Female Total population]]/Table2[[#This Row],[Total population]]</f>
        <v>0.51547781793666547</v>
      </c>
      <c r="H97" s="1">
        <v>4767</v>
      </c>
      <c r="I97" s="2">
        <v>1.5163897943807373E-2</v>
      </c>
      <c r="J97" s="1">
        <v>18838.790322580644</v>
      </c>
      <c r="K97" s="1">
        <v>0</v>
      </c>
      <c r="L97" s="3">
        <v>0</v>
      </c>
      <c r="M97" s="1">
        <v>14036.548387096775</v>
      </c>
      <c r="N97" s="1">
        <v>1216</v>
      </c>
      <c r="O97" s="3">
        <v>8.6630984089921925E-2</v>
      </c>
      <c r="P97" s="1">
        <v>23037.080645161292</v>
      </c>
      <c r="Q97" s="1">
        <v>636</v>
      </c>
      <c r="R97" s="3">
        <v>2.7607664781673865E-2</v>
      </c>
      <c r="S97" s="1">
        <v>38205.645161290326</v>
      </c>
      <c r="T97" s="1">
        <v>350</v>
      </c>
      <c r="U97" s="3">
        <v>9.1609498680738782E-3</v>
      </c>
      <c r="V97" s="1">
        <v>46013.370967741932</v>
      </c>
      <c r="W97" s="1">
        <v>135</v>
      </c>
      <c r="X97" s="3">
        <v>2.9339297938993192E-3</v>
      </c>
      <c r="Y97" s="1">
        <v>41531.870967741932</v>
      </c>
      <c r="Z97" s="1">
        <v>0</v>
      </c>
      <c r="AA97" s="3">
        <v>0</v>
      </c>
      <c r="AB97" s="1">
        <v>43825.096774193546</v>
      </c>
      <c r="AC97" s="1">
        <v>0</v>
      </c>
      <c r="AD97" s="3">
        <v>0</v>
      </c>
      <c r="AE97" s="1">
        <v>44438.354838709674</v>
      </c>
      <c r="AF97" s="1">
        <v>0</v>
      </c>
      <c r="AG97" s="3">
        <v>0</v>
      </c>
      <c r="AH97" s="1">
        <v>38031.354838709674</v>
      </c>
      <c r="AI97" s="1">
        <v>0</v>
      </c>
      <c r="AJ97" s="3">
        <v>0</v>
      </c>
      <c r="AK97" s="1">
        <v>6476.6612903225805</v>
      </c>
      <c r="AL97" s="1">
        <v>2430</v>
      </c>
      <c r="AM97" s="3">
        <v>0.37519331196629091</v>
      </c>
    </row>
    <row r="98" spans="1:39">
      <c r="A98" t="s">
        <v>53</v>
      </c>
      <c r="B98">
        <v>2017</v>
      </c>
      <c r="C98" s="1">
        <v>69010.318840579712</v>
      </c>
      <c r="D98" s="1">
        <v>33474.391304347824</v>
      </c>
      <c r="E98" s="2">
        <f>Table2[[#This Row],[Male Total population]]/Table2[[#This Row],[Total population]]</f>
        <v>0.48506356537312628</v>
      </c>
      <c r="F98" s="1">
        <v>35535.927536231888</v>
      </c>
      <c r="G98" s="2">
        <f>Table2[[#This Row],[Female Total population]]/Table2[[#This Row],[Total population]]</f>
        <v>0.51493643462687377</v>
      </c>
      <c r="H98" s="1">
        <v>1044</v>
      </c>
      <c r="I98" s="2">
        <v>1.5128172388418282E-2</v>
      </c>
      <c r="J98" s="1">
        <v>4138.869565217391</v>
      </c>
      <c r="K98" s="1">
        <v>0</v>
      </c>
      <c r="L98" s="3">
        <v>0</v>
      </c>
      <c r="M98" s="1">
        <v>3275.2608695652175</v>
      </c>
      <c r="N98" s="1">
        <v>338</v>
      </c>
      <c r="O98" s="3">
        <v>0.10319788666020628</v>
      </c>
      <c r="P98" s="1">
        <v>6424.028985507246</v>
      </c>
      <c r="Q98" s="1">
        <v>227</v>
      </c>
      <c r="R98" s="3">
        <v>3.5336079664664823E-2</v>
      </c>
      <c r="S98" s="1">
        <v>9093.6231884057979</v>
      </c>
      <c r="T98" s="1">
        <v>94</v>
      </c>
      <c r="U98" s="3">
        <v>1.0336913906862588E-2</v>
      </c>
      <c r="V98" s="1">
        <v>9241.826086956522</v>
      </c>
      <c r="W98" s="1">
        <v>10</v>
      </c>
      <c r="X98" s="3">
        <v>1.0820372408991258E-3</v>
      </c>
      <c r="Y98" s="1">
        <v>8553.101449275362</v>
      </c>
      <c r="Z98" s="1">
        <v>0</v>
      </c>
      <c r="AA98" s="3">
        <v>0</v>
      </c>
      <c r="AB98" s="1">
        <v>8906.072463768116</v>
      </c>
      <c r="AC98" s="1">
        <v>0</v>
      </c>
      <c r="AD98" s="3">
        <v>0</v>
      </c>
      <c r="AE98" s="1">
        <v>9424.536231884058</v>
      </c>
      <c r="AF98" s="1">
        <v>0</v>
      </c>
      <c r="AG98" s="3">
        <v>0</v>
      </c>
      <c r="AH98" s="1">
        <v>8762.36231884058</v>
      </c>
      <c r="AI98" s="1">
        <v>0</v>
      </c>
      <c r="AJ98" s="3">
        <v>0</v>
      </c>
      <c r="AK98" s="1">
        <v>1190.6376811594203</v>
      </c>
      <c r="AL98" s="1">
        <v>375</v>
      </c>
      <c r="AM98" s="3">
        <v>0.31495727536090756</v>
      </c>
    </row>
    <row r="99" spans="1:39">
      <c r="A99" t="s">
        <v>46</v>
      </c>
      <c r="B99">
        <v>2011</v>
      </c>
      <c r="C99" s="1">
        <v>95170.867346938772</v>
      </c>
      <c r="D99" s="1">
        <v>46364</v>
      </c>
      <c r="E99" s="2">
        <f>Table2[[#This Row],[Male Total population]]/Table2[[#This Row],[Total population]]</f>
        <v>0.48716588691982038</v>
      </c>
      <c r="F99" s="1">
        <v>48806.867346938772</v>
      </c>
      <c r="G99" s="2">
        <f>Table2[[#This Row],[Female Total population]]/Table2[[#This Row],[Total population]]</f>
        <v>0.51283411308017957</v>
      </c>
      <c r="H99" s="1">
        <v>1432</v>
      </c>
      <c r="I99" s="2">
        <v>1.504662130250157E-2</v>
      </c>
      <c r="J99" s="1">
        <v>6347.0408163265311</v>
      </c>
      <c r="K99" s="1">
        <v>0</v>
      </c>
      <c r="L99" s="3">
        <v>0</v>
      </c>
      <c r="M99" s="1">
        <v>3912.1020408163267</v>
      </c>
      <c r="N99" s="1">
        <v>412</v>
      </c>
      <c r="O99" s="3">
        <v>0.10531422639324335</v>
      </c>
      <c r="P99" s="1">
        <v>6781.3367346938776</v>
      </c>
      <c r="Q99" s="1">
        <v>223</v>
      </c>
      <c r="R99" s="3">
        <v>3.2884372023455732E-2</v>
      </c>
      <c r="S99" s="1">
        <v>11165.714285714286</v>
      </c>
      <c r="T99" s="1">
        <v>78</v>
      </c>
      <c r="U99" s="3">
        <v>6.9856704196519957E-3</v>
      </c>
      <c r="V99" s="1">
        <v>13613.795918367347</v>
      </c>
      <c r="W99" s="1">
        <v>10</v>
      </c>
      <c r="X99" s="3">
        <v>7.345489869220299E-4</v>
      </c>
      <c r="Y99" s="1">
        <v>13503.989795918367</v>
      </c>
      <c r="Z99" s="1">
        <v>0</v>
      </c>
      <c r="AA99" s="3">
        <v>0</v>
      </c>
      <c r="AB99" s="1">
        <v>12474.265306122448</v>
      </c>
      <c r="AC99" s="1">
        <v>0</v>
      </c>
      <c r="AD99" s="3">
        <v>0</v>
      </c>
      <c r="AE99" s="1">
        <v>13256.979591836734</v>
      </c>
      <c r="AF99" s="1">
        <v>0</v>
      </c>
      <c r="AG99" s="3">
        <v>0</v>
      </c>
      <c r="AH99" s="1">
        <v>12681.714285714286</v>
      </c>
      <c r="AI99" s="1">
        <v>0</v>
      </c>
      <c r="AJ99" s="3">
        <v>0</v>
      </c>
      <c r="AK99" s="1">
        <v>1411.8877551020407</v>
      </c>
      <c r="AL99" s="1">
        <v>709</v>
      </c>
      <c r="AM99" s="3">
        <v>0.50216456473819249</v>
      </c>
    </row>
    <row r="100" spans="1:39">
      <c r="A100" t="s">
        <v>47</v>
      </c>
      <c r="B100">
        <v>2015</v>
      </c>
      <c r="C100" s="1">
        <v>30935.831775700935</v>
      </c>
      <c r="D100" s="1">
        <v>15399.355140186915</v>
      </c>
      <c r="E100" s="2">
        <f>Table2[[#This Row],[Male Total population]]/Table2[[#This Row],[Total population]]</f>
        <v>0.49778377552087011</v>
      </c>
      <c r="F100" s="1">
        <v>15536.476635514018</v>
      </c>
      <c r="G100" s="2">
        <f>Table2[[#This Row],[Female Total population]]/Table2[[#This Row],[Total population]]</f>
        <v>0.50221622447912984</v>
      </c>
      <c r="H100" s="1">
        <v>462</v>
      </c>
      <c r="I100" s="2">
        <v>1.493413861795323E-2</v>
      </c>
      <c r="J100" s="1">
        <v>1958.0373831775701</v>
      </c>
      <c r="K100" s="1">
        <v>0</v>
      </c>
      <c r="L100" s="3">
        <v>0</v>
      </c>
      <c r="M100" s="1">
        <v>1521.3644859813085</v>
      </c>
      <c r="N100" s="1">
        <v>85</v>
      </c>
      <c r="O100" s="3">
        <v>5.5870897988770533E-2</v>
      </c>
      <c r="P100" s="1">
        <v>2550.2803738317757</v>
      </c>
      <c r="Q100" s="1">
        <v>13</v>
      </c>
      <c r="R100" s="3">
        <v>5.0974787452360013E-3</v>
      </c>
      <c r="S100" s="1">
        <v>4027.9906542056074</v>
      </c>
      <c r="T100" s="1">
        <v>11</v>
      </c>
      <c r="U100" s="3">
        <v>2.7308901495376979E-3</v>
      </c>
      <c r="V100" s="1">
        <v>4148.5607476635514</v>
      </c>
      <c r="W100" s="1">
        <v>0</v>
      </c>
      <c r="X100" s="3">
        <v>0</v>
      </c>
      <c r="Y100" s="1">
        <v>3633.3271028037384</v>
      </c>
      <c r="Z100" s="1">
        <v>0</v>
      </c>
      <c r="AA100" s="3">
        <v>0</v>
      </c>
      <c r="AB100" s="1">
        <v>3895.3177570093458</v>
      </c>
      <c r="AC100" s="1">
        <v>0</v>
      </c>
      <c r="AD100" s="3">
        <v>0</v>
      </c>
      <c r="AE100" s="1">
        <v>4400.7102803738317</v>
      </c>
      <c r="AF100" s="1">
        <v>0</v>
      </c>
      <c r="AG100" s="3">
        <v>0</v>
      </c>
      <c r="AH100" s="1">
        <v>4065.7850467289718</v>
      </c>
      <c r="AI100" s="1">
        <v>0</v>
      </c>
      <c r="AJ100" s="3">
        <v>0</v>
      </c>
      <c r="AK100" s="1">
        <v>738.93457943925239</v>
      </c>
      <c r="AL100" s="1">
        <v>353</v>
      </c>
      <c r="AM100" s="3">
        <v>0.477714820529684</v>
      </c>
    </row>
    <row r="101" spans="1:39">
      <c r="A101" t="s">
        <v>50</v>
      </c>
      <c r="B101">
        <v>2017</v>
      </c>
      <c r="C101" s="1">
        <v>143112.06329113923</v>
      </c>
      <c r="D101" s="1">
        <v>70002.620253164554</v>
      </c>
      <c r="E101" s="2">
        <f>Table2[[#This Row],[Male Total population]]/Table2[[#This Row],[Total population]]</f>
        <v>0.48914548950884112</v>
      </c>
      <c r="F101" s="1">
        <v>73109.443037974677</v>
      </c>
      <c r="G101" s="2">
        <f>Table2[[#This Row],[Female Total population]]/Table2[[#This Row],[Total population]]</f>
        <v>0.51085451049115882</v>
      </c>
      <c r="H101" s="1">
        <v>2129</v>
      </c>
      <c r="I101" s="2">
        <v>1.4876453815559075E-2</v>
      </c>
      <c r="J101" s="1">
        <v>8584.0506329113923</v>
      </c>
      <c r="K101" s="1">
        <v>0</v>
      </c>
      <c r="L101" s="3">
        <v>0</v>
      </c>
      <c r="M101" s="1">
        <v>6737.658227848101</v>
      </c>
      <c r="N101" s="1">
        <v>544</v>
      </c>
      <c r="O101" s="3">
        <v>8.0740218871823782E-2</v>
      </c>
      <c r="P101" s="1">
        <v>12850.26582278481</v>
      </c>
      <c r="Q101" s="1">
        <v>381</v>
      </c>
      <c r="R101" s="3">
        <v>2.9649192106551508E-2</v>
      </c>
      <c r="S101" s="1">
        <v>19551.848101265823</v>
      </c>
      <c r="T101" s="1">
        <v>207</v>
      </c>
      <c r="U101" s="3">
        <v>1.0587234461308976E-2</v>
      </c>
      <c r="V101" s="1">
        <v>19392.822784810127</v>
      </c>
      <c r="W101" s="1">
        <v>34</v>
      </c>
      <c r="X101" s="3">
        <v>1.7532259422610348E-3</v>
      </c>
      <c r="Y101" s="1">
        <v>17220.215189873419</v>
      </c>
      <c r="Z101" s="1">
        <v>0</v>
      </c>
      <c r="AA101" s="3">
        <v>0</v>
      </c>
      <c r="AB101" s="1">
        <v>18340.189873417723</v>
      </c>
      <c r="AC101" s="1">
        <v>0</v>
      </c>
      <c r="AD101" s="3">
        <v>0</v>
      </c>
      <c r="AE101" s="1">
        <v>19237.164556962027</v>
      </c>
      <c r="AF101" s="1">
        <v>0</v>
      </c>
      <c r="AG101" s="3">
        <v>0</v>
      </c>
      <c r="AH101" s="1">
        <v>18072.088607594938</v>
      </c>
      <c r="AI101" s="1">
        <v>0</v>
      </c>
      <c r="AJ101" s="3">
        <v>0</v>
      </c>
      <c r="AK101" s="1">
        <v>3125.7594936708861</v>
      </c>
      <c r="AL101" s="1">
        <v>963</v>
      </c>
      <c r="AM101" s="3">
        <v>0.30808512361552637</v>
      </c>
    </row>
    <row r="102" spans="1:39">
      <c r="A102" t="s">
        <v>54</v>
      </c>
      <c r="B102">
        <v>2013</v>
      </c>
      <c r="C102" s="1">
        <v>119082.27380952382</v>
      </c>
      <c r="D102" s="1">
        <v>58446.071428571428</v>
      </c>
      <c r="E102" s="2">
        <f>Table2[[#This Row],[Male Total population]]/Table2[[#This Row],[Total population]]</f>
        <v>0.49080412691865394</v>
      </c>
      <c r="F102" s="1">
        <v>60636.202380952382</v>
      </c>
      <c r="G102" s="2">
        <f>Table2[[#This Row],[Female Total population]]/Table2[[#This Row],[Total population]]</f>
        <v>0.50919587308134595</v>
      </c>
      <c r="H102" s="1">
        <v>1767</v>
      </c>
      <c r="I102" s="2">
        <v>1.4838480518321116E-2</v>
      </c>
      <c r="J102" s="1">
        <v>7049.1190476190477</v>
      </c>
      <c r="K102" s="1">
        <v>0</v>
      </c>
      <c r="L102" s="3">
        <v>0</v>
      </c>
      <c r="M102" s="1">
        <v>5339.2142857142853</v>
      </c>
      <c r="N102" s="1">
        <v>472</v>
      </c>
      <c r="O102" s="3">
        <v>8.840252043505599E-2</v>
      </c>
      <c r="P102" s="1">
        <v>9183.6666666666661</v>
      </c>
      <c r="Q102" s="1">
        <v>267</v>
      </c>
      <c r="R102" s="3">
        <v>2.9073354869151757E-2</v>
      </c>
      <c r="S102" s="1">
        <v>15537.035714285714</v>
      </c>
      <c r="T102" s="1">
        <v>161</v>
      </c>
      <c r="U102" s="3">
        <v>1.0362336996623277E-2</v>
      </c>
      <c r="V102" s="1">
        <v>17774.833333333332</v>
      </c>
      <c r="W102" s="1">
        <v>20</v>
      </c>
      <c r="X102" s="3">
        <v>1.1251863589907078E-3</v>
      </c>
      <c r="Y102" s="1">
        <v>15067.273809523809</v>
      </c>
      <c r="Z102" s="1">
        <v>0</v>
      </c>
      <c r="AA102" s="3">
        <v>0</v>
      </c>
      <c r="AB102" s="1">
        <v>14129.190476190477</v>
      </c>
      <c r="AC102" s="1">
        <v>0</v>
      </c>
      <c r="AD102" s="3">
        <v>0</v>
      </c>
      <c r="AE102" s="1">
        <v>17041.107142857141</v>
      </c>
      <c r="AF102" s="1">
        <v>0</v>
      </c>
      <c r="AG102" s="3">
        <v>0</v>
      </c>
      <c r="AH102" s="1">
        <v>15609.476190476191</v>
      </c>
      <c r="AI102" s="1">
        <v>0</v>
      </c>
      <c r="AJ102" s="3">
        <v>0</v>
      </c>
      <c r="AK102" s="1">
        <v>2348.2976190476193</v>
      </c>
      <c r="AL102" s="1">
        <v>847</v>
      </c>
      <c r="AM102" s="3">
        <v>0.360686819732633</v>
      </c>
    </row>
    <row r="103" spans="1:39">
      <c r="A103" t="s">
        <v>45</v>
      </c>
      <c r="B103">
        <v>2010</v>
      </c>
      <c r="C103" s="1">
        <v>27135.970297029704</v>
      </c>
      <c r="D103" s="1">
        <v>13438.524752475247</v>
      </c>
      <c r="E103" s="2">
        <f>Table2[[#This Row],[Male Total population]]/Table2[[#This Row],[Total population]]</f>
        <v>0.49522919598516157</v>
      </c>
      <c r="F103" s="1">
        <v>13697.445544554455</v>
      </c>
      <c r="G103" s="2">
        <f>Table2[[#This Row],[Female Total population]]/Table2[[#This Row],[Total population]]</f>
        <v>0.50477080401483831</v>
      </c>
      <c r="H103" s="1">
        <v>402</v>
      </c>
      <c r="I103" s="2">
        <v>1.4814285083588952E-2</v>
      </c>
      <c r="J103" s="1">
        <v>1918.920792079208</v>
      </c>
      <c r="K103" s="1">
        <v>0</v>
      </c>
      <c r="L103" s="3">
        <v>0</v>
      </c>
      <c r="M103" s="1">
        <v>1230.8613861386139</v>
      </c>
      <c r="N103" s="1">
        <v>99</v>
      </c>
      <c r="O103" s="3">
        <v>8.0431477593571277E-2</v>
      </c>
      <c r="P103" s="1">
        <v>1756.3069306930693</v>
      </c>
      <c r="Q103" s="1">
        <v>0</v>
      </c>
      <c r="R103" s="3">
        <v>0</v>
      </c>
      <c r="S103" s="1">
        <v>2996.3267326732675</v>
      </c>
      <c r="T103" s="1">
        <v>0</v>
      </c>
      <c r="U103" s="3">
        <v>0</v>
      </c>
      <c r="V103" s="1">
        <v>3940.8514851485147</v>
      </c>
      <c r="W103" s="1">
        <v>0</v>
      </c>
      <c r="X103" s="3">
        <v>0</v>
      </c>
      <c r="Y103" s="1">
        <v>3457.6831683168316</v>
      </c>
      <c r="Z103" s="1">
        <v>0</v>
      </c>
      <c r="AA103" s="3">
        <v>0</v>
      </c>
      <c r="AB103" s="1">
        <v>3489.2574257425745</v>
      </c>
      <c r="AC103" s="1">
        <v>0</v>
      </c>
      <c r="AD103" s="3">
        <v>0</v>
      </c>
      <c r="AE103" s="1">
        <v>3985.8613861386139</v>
      </c>
      <c r="AF103" s="1">
        <v>0</v>
      </c>
      <c r="AG103" s="3">
        <v>0</v>
      </c>
      <c r="AH103" s="1">
        <v>3811.90099009901</v>
      </c>
      <c r="AI103" s="1">
        <v>0</v>
      </c>
      <c r="AJ103" s="3">
        <v>0</v>
      </c>
      <c r="AK103" s="1">
        <v>559.30693069306926</v>
      </c>
      <c r="AL103" s="1">
        <v>303</v>
      </c>
      <c r="AM103" s="3">
        <v>0.54174190122145516</v>
      </c>
    </row>
    <row r="104" spans="1:39">
      <c r="A104" t="s">
        <v>55</v>
      </c>
      <c r="B104">
        <v>2015</v>
      </c>
      <c r="C104" s="1">
        <v>188319.19402985074</v>
      </c>
      <c r="D104" s="1">
        <v>91992.179104477618</v>
      </c>
      <c r="E104" s="2">
        <f>Table2[[#This Row],[Male Total population]]/Table2[[#This Row],[Total population]]</f>
        <v>0.48849072224627199</v>
      </c>
      <c r="F104" s="1">
        <v>96327.014925373136</v>
      </c>
      <c r="G104" s="2">
        <f>Table2[[#This Row],[Female Total population]]/Table2[[#This Row],[Total population]]</f>
        <v>0.51150927775372812</v>
      </c>
      <c r="H104" s="1">
        <v>2786</v>
      </c>
      <c r="I104" s="2">
        <v>1.4794031029882101E-2</v>
      </c>
      <c r="J104" s="1">
        <v>10620.76119402985</v>
      </c>
      <c r="K104" s="1">
        <v>0</v>
      </c>
      <c r="L104" s="3">
        <v>0</v>
      </c>
      <c r="M104" s="1">
        <v>9626.4776119402977</v>
      </c>
      <c r="N104" s="1">
        <v>697</v>
      </c>
      <c r="O104" s="3">
        <v>7.2404469017355741E-2</v>
      </c>
      <c r="P104" s="1">
        <v>16221.447761194029</v>
      </c>
      <c r="Q104" s="1">
        <v>355</v>
      </c>
      <c r="R104" s="3">
        <v>2.188460643132319E-2</v>
      </c>
      <c r="S104" s="1">
        <v>25578.313432835821</v>
      </c>
      <c r="T104" s="1">
        <v>193</v>
      </c>
      <c r="U104" s="3">
        <v>7.5454544924075722E-3</v>
      </c>
      <c r="V104" s="1">
        <v>27134.641791044774</v>
      </c>
      <c r="W104" s="1">
        <v>33</v>
      </c>
      <c r="X104" s="3">
        <v>1.2161575691369902E-3</v>
      </c>
      <c r="Y104" s="1">
        <v>22603.716417910447</v>
      </c>
      <c r="Z104" s="1">
        <v>0</v>
      </c>
      <c r="AA104" s="3">
        <v>0</v>
      </c>
      <c r="AB104" s="1">
        <v>23761.641791044774</v>
      </c>
      <c r="AC104" s="1">
        <v>0</v>
      </c>
      <c r="AD104" s="3">
        <v>0</v>
      </c>
      <c r="AE104" s="1">
        <v>25747.194029850747</v>
      </c>
      <c r="AF104" s="1">
        <v>0</v>
      </c>
      <c r="AG104" s="3">
        <v>0</v>
      </c>
      <c r="AH104" s="1">
        <v>22462.447761194031</v>
      </c>
      <c r="AI104" s="1">
        <v>0</v>
      </c>
      <c r="AJ104" s="3">
        <v>0</v>
      </c>
      <c r="AK104" s="1">
        <v>4678.1343283582091</v>
      </c>
      <c r="AL104" s="1">
        <v>1508</v>
      </c>
      <c r="AM104" s="3">
        <v>0.32235072662593517</v>
      </c>
    </row>
    <row r="105" spans="1:39">
      <c r="A105" t="s">
        <v>52</v>
      </c>
      <c r="B105">
        <v>2014</v>
      </c>
      <c r="C105" s="1">
        <v>311809.84126984124</v>
      </c>
      <c r="D105" s="1">
        <v>151165.06349206349</v>
      </c>
      <c r="E105" s="2">
        <f>Table2[[#This Row],[Male Total population]]/Table2[[#This Row],[Total population]]</f>
        <v>0.48479888536053217</v>
      </c>
      <c r="F105" s="1">
        <v>160644.77777777778</v>
      </c>
      <c r="G105" s="2">
        <f>Table2[[#This Row],[Female Total population]]/Table2[[#This Row],[Total population]]</f>
        <v>0.51520111463946794</v>
      </c>
      <c r="H105" s="1">
        <v>4601</v>
      </c>
      <c r="I105" s="2">
        <v>1.4755788275515909E-2</v>
      </c>
      <c r="J105" s="1">
        <v>18617.158730158731</v>
      </c>
      <c r="K105" s="1">
        <v>0</v>
      </c>
      <c r="L105" s="3">
        <v>0</v>
      </c>
      <c r="M105" s="1">
        <v>13739.222222222223</v>
      </c>
      <c r="N105" s="1">
        <v>1171</v>
      </c>
      <c r="O105" s="3">
        <v>8.5230443256532396E-2</v>
      </c>
      <c r="P105" s="1">
        <v>23575.777777777777</v>
      </c>
      <c r="Q105" s="1">
        <v>615</v>
      </c>
      <c r="R105" s="3">
        <v>2.6086095898803858E-2</v>
      </c>
      <c r="S105" s="1">
        <v>38459.492063492064</v>
      </c>
      <c r="T105" s="1">
        <v>394</v>
      </c>
      <c r="U105" s="3">
        <v>1.0244545074842713E-2</v>
      </c>
      <c r="V105" s="1">
        <v>45202.317460317463</v>
      </c>
      <c r="W105" s="1">
        <v>155</v>
      </c>
      <c r="X105" s="3">
        <v>3.4290277292988911E-3</v>
      </c>
      <c r="Y105" s="1">
        <v>40635.888888888891</v>
      </c>
      <c r="Z105" s="1">
        <v>22</v>
      </c>
      <c r="AA105" s="3">
        <v>5.4139334961159124E-4</v>
      </c>
      <c r="AB105" s="1">
        <v>43915.682539682537</v>
      </c>
      <c r="AC105" s="1">
        <v>0</v>
      </c>
      <c r="AD105" s="3">
        <v>0</v>
      </c>
      <c r="AE105" s="1">
        <v>43664.650793650791</v>
      </c>
      <c r="AF105" s="1">
        <v>0</v>
      </c>
      <c r="AG105" s="3">
        <v>0</v>
      </c>
      <c r="AH105" s="1">
        <v>37327.285714285717</v>
      </c>
      <c r="AI105" s="1">
        <v>0</v>
      </c>
      <c r="AJ105" s="3">
        <v>0</v>
      </c>
      <c r="AK105" s="1">
        <v>6556.5714285714284</v>
      </c>
      <c r="AL105" s="1">
        <v>2244</v>
      </c>
      <c r="AM105" s="3">
        <v>0.34225204810876764</v>
      </c>
    </row>
    <row r="106" spans="1:39">
      <c r="A106" t="s">
        <v>56</v>
      </c>
      <c r="B106">
        <v>2010</v>
      </c>
      <c r="C106" s="1">
        <v>68229.105263157893</v>
      </c>
      <c r="D106" s="1">
        <v>33551.105263157893</v>
      </c>
      <c r="E106" s="2">
        <f>Table2[[#This Row],[Male Total population]]/Table2[[#This Row],[Total population]]</f>
        <v>0.49174183266440546</v>
      </c>
      <c r="F106" s="1">
        <v>34678</v>
      </c>
      <c r="G106" s="2">
        <f>Table2[[#This Row],[Female Total population]]/Table2[[#This Row],[Total population]]</f>
        <v>0.50825816733559459</v>
      </c>
      <c r="H106" s="1">
        <v>1004</v>
      </c>
      <c r="I106" s="2">
        <v>1.471512774684056E-2</v>
      </c>
      <c r="J106" s="1">
        <v>4615.3157894736842</v>
      </c>
      <c r="K106" s="1">
        <v>0</v>
      </c>
      <c r="L106" s="3">
        <v>0</v>
      </c>
      <c r="M106" s="1">
        <v>2969.242105263158</v>
      </c>
      <c r="N106" s="1">
        <v>311</v>
      </c>
      <c r="O106" s="3">
        <v>0.10474053276044214</v>
      </c>
      <c r="P106" s="1">
        <v>4573.2631578947367</v>
      </c>
      <c r="Q106" s="1">
        <v>91</v>
      </c>
      <c r="R106" s="3">
        <v>1.9898264512268105E-2</v>
      </c>
      <c r="S106" s="1">
        <v>7686.2526315789473</v>
      </c>
      <c r="T106" s="1">
        <v>43</v>
      </c>
      <c r="U106" s="3">
        <v>5.5944036790222876E-3</v>
      </c>
      <c r="V106" s="1">
        <v>9974.8315789473691</v>
      </c>
      <c r="W106" s="1">
        <v>10</v>
      </c>
      <c r="X106" s="3">
        <v>1.0025231925825946E-3</v>
      </c>
      <c r="Y106" s="1">
        <v>9228.4947368421053</v>
      </c>
      <c r="Z106" s="1">
        <v>0</v>
      </c>
      <c r="AA106" s="3">
        <v>0</v>
      </c>
      <c r="AB106" s="1">
        <v>8731.136842105263</v>
      </c>
      <c r="AC106" s="1">
        <v>0</v>
      </c>
      <c r="AD106" s="3">
        <v>0</v>
      </c>
      <c r="AE106" s="1">
        <v>9830.378947368421</v>
      </c>
      <c r="AF106" s="1">
        <v>0</v>
      </c>
      <c r="AG106" s="3">
        <v>0</v>
      </c>
      <c r="AH106" s="1">
        <v>9492.621052631579</v>
      </c>
      <c r="AI106" s="1">
        <v>0</v>
      </c>
      <c r="AJ106" s="3">
        <v>0</v>
      </c>
      <c r="AK106" s="1">
        <v>1147.421052631579</v>
      </c>
      <c r="AL106" s="1">
        <v>549</v>
      </c>
      <c r="AM106" s="3">
        <v>0.47846429062887025</v>
      </c>
    </row>
    <row r="107" spans="1:39">
      <c r="A107" t="s">
        <v>56</v>
      </c>
      <c r="B107">
        <v>2009</v>
      </c>
      <c r="C107" s="1">
        <v>66687.09375</v>
      </c>
      <c r="D107" s="1">
        <v>32815.895833333336</v>
      </c>
      <c r="E107" s="2">
        <f>Table2[[#This Row],[Male Total population]]/Table2[[#This Row],[Total population]]</f>
        <v>0.49208765876580635</v>
      </c>
      <c r="F107" s="1">
        <v>33871.197916666664</v>
      </c>
      <c r="G107" s="2">
        <f>Table2[[#This Row],[Female Total population]]/Table2[[#This Row],[Total population]]</f>
        <v>0.50791234123419371</v>
      </c>
      <c r="H107" s="1">
        <v>976</v>
      </c>
      <c r="I107" s="2">
        <v>1.4635515586552308E-2</v>
      </c>
      <c r="J107" s="1">
        <v>4640.979166666667</v>
      </c>
      <c r="K107" s="1">
        <v>0</v>
      </c>
      <c r="L107" s="3">
        <v>0</v>
      </c>
      <c r="M107" s="1">
        <v>2926.8125</v>
      </c>
      <c r="N107" s="1">
        <v>296</v>
      </c>
      <c r="O107" s="3">
        <v>0.10113391274637511</v>
      </c>
      <c r="P107" s="1">
        <v>4342.239583333333</v>
      </c>
      <c r="Q107" s="1">
        <v>98</v>
      </c>
      <c r="R107" s="3">
        <v>2.2568998812536736E-2</v>
      </c>
      <c r="S107" s="1">
        <v>7239.53125</v>
      </c>
      <c r="T107" s="1">
        <v>45</v>
      </c>
      <c r="U107" s="3">
        <v>6.2158720566335007E-3</v>
      </c>
      <c r="V107" s="1">
        <v>9725.1979166666661</v>
      </c>
      <c r="W107" s="1">
        <v>0</v>
      </c>
      <c r="X107" s="3">
        <v>0</v>
      </c>
      <c r="Y107" s="1">
        <v>9238.1875</v>
      </c>
      <c r="Z107" s="1">
        <v>0</v>
      </c>
      <c r="AA107" s="3">
        <v>0</v>
      </c>
      <c r="AB107" s="1">
        <v>8685.28125</v>
      </c>
      <c r="AC107" s="1">
        <v>0</v>
      </c>
      <c r="AD107" s="3">
        <v>0</v>
      </c>
      <c r="AE107" s="1">
        <v>9549.59375</v>
      </c>
      <c r="AF107" s="1">
        <v>0</v>
      </c>
      <c r="AG107" s="3">
        <v>0</v>
      </c>
      <c r="AH107" s="1">
        <v>9171.9479166666661</v>
      </c>
      <c r="AI107" s="1">
        <v>0</v>
      </c>
      <c r="AJ107" s="3">
        <v>0</v>
      </c>
      <c r="AK107" s="1">
        <v>1142.15625</v>
      </c>
      <c r="AL107" s="1">
        <v>537</v>
      </c>
      <c r="AM107" s="3">
        <v>0.47016334236230811</v>
      </c>
    </row>
    <row r="108" spans="1:39">
      <c r="A108" t="s">
        <v>47</v>
      </c>
      <c r="B108">
        <v>2010</v>
      </c>
      <c r="C108" s="1">
        <v>29661.079207920793</v>
      </c>
      <c r="D108" s="1">
        <v>14641.772277227723</v>
      </c>
      <c r="E108" s="2">
        <f>Table2[[#This Row],[Male Total population]]/Table2[[#This Row],[Total population]]</f>
        <v>0.49363585777141028</v>
      </c>
      <c r="F108" s="1">
        <v>15019.30693069307</v>
      </c>
      <c r="G108" s="2">
        <f>Table2[[#This Row],[Female Total population]]/Table2[[#This Row],[Total population]]</f>
        <v>0.50636414222858972</v>
      </c>
      <c r="H108" s="1">
        <v>434</v>
      </c>
      <c r="I108" s="2">
        <v>1.4631969287351594E-2</v>
      </c>
      <c r="J108" s="1">
        <v>1945.8316831683169</v>
      </c>
      <c r="K108" s="1">
        <v>0</v>
      </c>
      <c r="L108" s="3">
        <v>0</v>
      </c>
      <c r="M108" s="1">
        <v>1545.3366336633662</v>
      </c>
      <c r="N108" s="1">
        <v>105</v>
      </c>
      <c r="O108" s="3">
        <v>6.7946360496927843E-2</v>
      </c>
      <c r="P108" s="1">
        <v>2147.2673267326732</v>
      </c>
      <c r="Q108" s="1">
        <v>10</v>
      </c>
      <c r="R108" s="3">
        <v>4.6570819923088987E-3</v>
      </c>
      <c r="S108" s="1">
        <v>3445.90099009901</v>
      </c>
      <c r="T108" s="1">
        <v>0</v>
      </c>
      <c r="U108" s="3">
        <v>0</v>
      </c>
      <c r="V108" s="1">
        <v>4328.0099009900987</v>
      </c>
      <c r="W108" s="1">
        <v>0</v>
      </c>
      <c r="X108" s="3">
        <v>0</v>
      </c>
      <c r="Y108" s="1">
        <v>3727.1683168316831</v>
      </c>
      <c r="Z108" s="1">
        <v>0</v>
      </c>
      <c r="AA108" s="3">
        <v>0</v>
      </c>
      <c r="AB108" s="1">
        <v>3630.3267326732675</v>
      </c>
      <c r="AC108" s="1">
        <v>0</v>
      </c>
      <c r="AD108" s="3">
        <v>0</v>
      </c>
      <c r="AE108" s="1">
        <v>4291.9009900990095</v>
      </c>
      <c r="AF108" s="1">
        <v>0</v>
      </c>
      <c r="AG108" s="3">
        <v>0</v>
      </c>
      <c r="AH108" s="1">
        <v>3916.1485148514853</v>
      </c>
      <c r="AI108" s="1">
        <v>0</v>
      </c>
      <c r="AJ108" s="3">
        <v>0</v>
      </c>
      <c r="AK108" s="1">
        <v>693.01980198019805</v>
      </c>
      <c r="AL108" s="1">
        <v>319</v>
      </c>
      <c r="AM108" s="3">
        <v>0.46030430745053214</v>
      </c>
    </row>
    <row r="109" spans="1:39">
      <c r="A109" t="s">
        <v>51</v>
      </c>
      <c r="B109">
        <v>2012</v>
      </c>
      <c r="C109" s="1">
        <v>37355.92682926829</v>
      </c>
      <c r="D109" s="1">
        <v>18349.573170731706</v>
      </c>
      <c r="E109" s="2">
        <f>Table2[[#This Row],[Male Total population]]/Table2[[#This Row],[Total population]]</f>
        <v>0.49120915282323702</v>
      </c>
      <c r="F109" s="1">
        <v>19006.353658536584</v>
      </c>
      <c r="G109" s="2">
        <f>Table2[[#This Row],[Female Total population]]/Table2[[#This Row],[Total population]]</f>
        <v>0.50879084717676304</v>
      </c>
      <c r="H109" s="1">
        <v>546</v>
      </c>
      <c r="I109" s="2">
        <v>1.4616154552808742E-2</v>
      </c>
      <c r="J109" s="1">
        <v>2486.1463414634145</v>
      </c>
      <c r="K109" s="1">
        <v>0</v>
      </c>
      <c r="L109" s="3">
        <v>0</v>
      </c>
      <c r="M109" s="1">
        <v>1761.6585365853659</v>
      </c>
      <c r="N109" s="1">
        <v>148</v>
      </c>
      <c r="O109" s="3">
        <v>8.4011740599213597E-2</v>
      </c>
      <c r="P109" s="1">
        <v>3062.0487804878048</v>
      </c>
      <c r="Q109" s="1">
        <v>35</v>
      </c>
      <c r="R109" s="3">
        <v>1.1430255527942395E-2</v>
      </c>
      <c r="S109" s="1">
        <v>4603.0975609756097</v>
      </c>
      <c r="T109" s="1">
        <v>10</v>
      </c>
      <c r="U109" s="3">
        <v>2.1724501528663097E-3</v>
      </c>
      <c r="V109" s="1">
        <v>5196.9878048780483</v>
      </c>
      <c r="W109" s="1">
        <v>0</v>
      </c>
      <c r="X109" s="3">
        <v>0</v>
      </c>
      <c r="Y109" s="1">
        <v>4725.9878048780483</v>
      </c>
      <c r="Z109" s="1">
        <v>0</v>
      </c>
      <c r="AA109" s="3">
        <v>0</v>
      </c>
      <c r="AB109" s="1">
        <v>4769.7682926829266</v>
      </c>
      <c r="AC109" s="1">
        <v>0</v>
      </c>
      <c r="AD109" s="3">
        <v>0</v>
      </c>
      <c r="AE109" s="1">
        <v>5098.4756097560976</v>
      </c>
      <c r="AF109" s="1">
        <v>0</v>
      </c>
      <c r="AG109" s="3">
        <v>0</v>
      </c>
      <c r="AH109" s="1">
        <v>5007.5975609756097</v>
      </c>
      <c r="AI109" s="1">
        <v>0</v>
      </c>
      <c r="AJ109" s="3">
        <v>0</v>
      </c>
      <c r="AK109" s="1">
        <v>651.63414634146341</v>
      </c>
      <c r="AL109" s="1">
        <v>353</v>
      </c>
      <c r="AM109" s="3">
        <v>0.54171501291312651</v>
      </c>
    </row>
    <row r="110" spans="1:39">
      <c r="A110" t="s">
        <v>52</v>
      </c>
      <c r="B110">
        <v>2010</v>
      </c>
      <c r="C110" s="1">
        <v>310157.29032258067</v>
      </c>
      <c r="D110" s="1">
        <v>150013.77419354839</v>
      </c>
      <c r="E110" s="2">
        <f>Table2[[#This Row],[Male Total population]]/Table2[[#This Row],[Total population]]</f>
        <v>0.4836699922079078</v>
      </c>
      <c r="F110" s="1">
        <v>160143.51612903227</v>
      </c>
      <c r="G110" s="2">
        <f>Table2[[#This Row],[Female Total population]]/Table2[[#This Row],[Total population]]</f>
        <v>0.51633000779209215</v>
      </c>
      <c r="H110" s="1">
        <v>4522</v>
      </c>
      <c r="I110" s="2">
        <v>1.4579699207769293E-2</v>
      </c>
      <c r="J110" s="1">
        <v>18715.677419354837</v>
      </c>
      <c r="K110" s="1">
        <v>0</v>
      </c>
      <c r="L110" s="3">
        <v>0</v>
      </c>
      <c r="M110" s="1">
        <v>14247.612903225807</v>
      </c>
      <c r="N110" s="1">
        <v>1269</v>
      </c>
      <c r="O110" s="3">
        <v>8.9067551780037849E-2</v>
      </c>
      <c r="P110" s="1">
        <v>21074.258064516129</v>
      </c>
      <c r="Q110" s="1">
        <v>523</v>
      </c>
      <c r="R110" s="3">
        <v>2.4817006529905004E-2</v>
      </c>
      <c r="S110" s="1">
        <v>35359.225806451614</v>
      </c>
      <c r="T110" s="1">
        <v>326</v>
      </c>
      <c r="U110" s="3">
        <v>9.2196588744462363E-3</v>
      </c>
      <c r="V110" s="1">
        <v>45764.322580645159</v>
      </c>
      <c r="W110" s="1">
        <v>131</v>
      </c>
      <c r="X110" s="3">
        <v>2.8624918410876483E-3</v>
      </c>
      <c r="Y110" s="1">
        <v>43977.161290322583</v>
      </c>
      <c r="Z110" s="1">
        <v>0</v>
      </c>
      <c r="AA110" s="3">
        <v>0</v>
      </c>
      <c r="AB110" s="1">
        <v>42042.145161290326</v>
      </c>
      <c r="AC110" s="1">
        <v>0</v>
      </c>
      <c r="AD110" s="3">
        <v>0</v>
      </c>
      <c r="AE110" s="1">
        <v>44403.741935483871</v>
      </c>
      <c r="AF110" s="1">
        <v>0</v>
      </c>
      <c r="AG110" s="3">
        <v>0</v>
      </c>
      <c r="AH110" s="1">
        <v>38846.225806451614</v>
      </c>
      <c r="AI110" s="1">
        <v>0</v>
      </c>
      <c r="AJ110" s="3">
        <v>0</v>
      </c>
      <c r="AK110" s="1">
        <v>5915.1129032258068</v>
      </c>
      <c r="AL110" s="1">
        <v>2273</v>
      </c>
      <c r="AM110" s="3">
        <v>0.38426992640502594</v>
      </c>
    </row>
    <row r="111" spans="1:39">
      <c r="A111" t="s">
        <v>54</v>
      </c>
      <c r="B111">
        <v>2017</v>
      </c>
      <c r="C111" s="1">
        <v>114368.61627906977</v>
      </c>
      <c r="D111" s="1">
        <v>56217.08139534884</v>
      </c>
      <c r="E111" s="2">
        <f>Table2[[#This Row],[Male Total population]]/Table2[[#This Row],[Total population]]</f>
        <v>0.4915429007042813</v>
      </c>
      <c r="F111" s="1">
        <v>58151.534883720931</v>
      </c>
      <c r="G111" s="2">
        <f>Table2[[#This Row],[Female Total population]]/Table2[[#This Row],[Total population]]</f>
        <v>0.5084570992957187</v>
      </c>
      <c r="H111" s="1">
        <v>1667</v>
      </c>
      <c r="I111" s="2">
        <v>1.4575676914131488E-2</v>
      </c>
      <c r="J111" s="1">
        <v>6652.0465116279074</v>
      </c>
      <c r="K111" s="1">
        <v>0</v>
      </c>
      <c r="L111" s="3">
        <v>0</v>
      </c>
      <c r="M111" s="1">
        <v>5243</v>
      </c>
      <c r="N111" s="1">
        <v>441</v>
      </c>
      <c r="O111" s="3">
        <v>8.4112149532710276E-2</v>
      </c>
      <c r="P111" s="1">
        <v>10365.965116279071</v>
      </c>
      <c r="Q111" s="1">
        <v>270</v>
      </c>
      <c r="R111" s="3">
        <v>2.6046778758302268E-2</v>
      </c>
      <c r="S111" s="1">
        <v>15760</v>
      </c>
      <c r="T111" s="1">
        <v>162</v>
      </c>
      <c r="U111" s="3">
        <v>1.0279187817258882E-2</v>
      </c>
      <c r="V111" s="1">
        <v>15742.406976744185</v>
      </c>
      <c r="W111" s="1">
        <v>10</v>
      </c>
      <c r="X111" s="3">
        <v>6.352268757104754E-4</v>
      </c>
      <c r="Y111" s="1">
        <v>13647.627906976744</v>
      </c>
      <c r="Z111" s="1">
        <v>0</v>
      </c>
      <c r="AA111" s="3">
        <v>0</v>
      </c>
      <c r="AB111" s="1">
        <v>14119.872093023256</v>
      </c>
      <c r="AC111" s="1">
        <v>0</v>
      </c>
      <c r="AD111" s="3">
        <v>0</v>
      </c>
      <c r="AE111" s="1">
        <v>16112.255813953489</v>
      </c>
      <c r="AF111" s="1">
        <v>0</v>
      </c>
      <c r="AG111" s="3">
        <v>0</v>
      </c>
      <c r="AH111" s="1">
        <v>14369.39534883721</v>
      </c>
      <c r="AI111" s="1">
        <v>0</v>
      </c>
      <c r="AJ111" s="3">
        <v>0</v>
      </c>
      <c r="AK111" s="1">
        <v>2356.046511627907</v>
      </c>
      <c r="AL111" s="1">
        <v>784</v>
      </c>
      <c r="AM111" s="3">
        <v>0.33276083308656601</v>
      </c>
    </row>
    <row r="112" spans="1:39">
      <c r="A112" t="s">
        <v>52</v>
      </c>
      <c r="B112">
        <v>2015</v>
      </c>
      <c r="C112" s="1">
        <v>326686.18333333335</v>
      </c>
      <c r="D112" s="1">
        <v>158446.66666666666</v>
      </c>
      <c r="E112" s="2">
        <f>Table2[[#This Row],[Male Total population]]/Table2[[#This Row],[Total population]]</f>
        <v>0.48501183934367997</v>
      </c>
      <c r="F112" s="1">
        <v>168239.51666666666</v>
      </c>
      <c r="G112" s="2">
        <f>Table2[[#This Row],[Female Total population]]/Table2[[#This Row],[Total population]]</f>
        <v>0.51498816065631992</v>
      </c>
      <c r="H112" s="1">
        <v>4753</v>
      </c>
      <c r="I112" s="2">
        <v>1.454913076366713E-2</v>
      </c>
      <c r="J112" s="1">
        <v>19573.349999999999</v>
      </c>
      <c r="K112" s="1">
        <v>0</v>
      </c>
      <c r="L112" s="3">
        <v>0</v>
      </c>
      <c r="M112" s="1">
        <v>14281.833333333334</v>
      </c>
      <c r="N112" s="1">
        <v>1214</v>
      </c>
      <c r="O112" s="3">
        <v>8.5003092506797676E-2</v>
      </c>
      <c r="P112" s="1">
        <v>25504.5</v>
      </c>
      <c r="Q112" s="1">
        <v>620</v>
      </c>
      <c r="R112" s="3">
        <v>2.4309435589797878E-2</v>
      </c>
      <c r="S112" s="1">
        <v>40878.199999999997</v>
      </c>
      <c r="T112" s="1">
        <v>329</v>
      </c>
      <c r="U112" s="3">
        <v>8.0482995826626422E-3</v>
      </c>
      <c r="V112" s="1">
        <v>46805.633333333331</v>
      </c>
      <c r="W112" s="1">
        <v>126</v>
      </c>
      <c r="X112" s="3">
        <v>2.6919836572378399E-3</v>
      </c>
      <c r="Y112" s="1">
        <v>42098.833333333336</v>
      </c>
      <c r="Z112" s="1">
        <v>0</v>
      </c>
      <c r="AA112" s="3">
        <v>0</v>
      </c>
      <c r="AB112" s="1">
        <v>46611.35</v>
      </c>
      <c r="AC112" s="1">
        <v>0</v>
      </c>
      <c r="AD112" s="3">
        <v>0</v>
      </c>
      <c r="AE112" s="1">
        <v>45335.51666666667</v>
      </c>
      <c r="AF112" s="1">
        <v>0</v>
      </c>
      <c r="AG112" s="3">
        <v>0</v>
      </c>
      <c r="AH112" s="1">
        <v>38701.883333333331</v>
      </c>
      <c r="AI112" s="1">
        <v>0</v>
      </c>
      <c r="AJ112" s="3">
        <v>0</v>
      </c>
      <c r="AK112" s="1">
        <v>6922.4333333333334</v>
      </c>
      <c r="AL112" s="1">
        <v>2464</v>
      </c>
      <c r="AM112" s="3">
        <v>0.35594420073866123</v>
      </c>
    </row>
    <row r="113" spans="1:39">
      <c r="A113" t="s">
        <v>54</v>
      </c>
      <c r="B113">
        <v>2014</v>
      </c>
      <c r="C113" s="1">
        <v>118721.18604651163</v>
      </c>
      <c r="D113" s="1">
        <v>58301.453488372092</v>
      </c>
      <c r="E113" s="2">
        <f>Table2[[#This Row],[Male Total population]]/Table2[[#This Row],[Total population]]</f>
        <v>0.49107876555016233</v>
      </c>
      <c r="F113" s="1">
        <v>60419.732558139534</v>
      </c>
      <c r="G113" s="2">
        <f>Table2[[#This Row],[Female Total population]]/Table2[[#This Row],[Total population]]</f>
        <v>0.50892123444983761</v>
      </c>
      <c r="H113" s="1">
        <v>1726</v>
      </c>
      <c r="I113" s="2">
        <v>1.4538264462113794E-2</v>
      </c>
      <c r="J113" s="1">
        <v>7000</v>
      </c>
      <c r="K113" s="1">
        <v>0</v>
      </c>
      <c r="L113" s="3">
        <v>0</v>
      </c>
      <c r="M113" s="1">
        <v>5342.5581395348836</v>
      </c>
      <c r="N113" s="1">
        <v>457</v>
      </c>
      <c r="O113" s="3">
        <v>8.5539546424063029E-2</v>
      </c>
      <c r="P113" s="1">
        <v>9494.0116279069771</v>
      </c>
      <c r="Q113" s="1">
        <v>267</v>
      </c>
      <c r="R113" s="3">
        <v>2.8122990624445027E-2</v>
      </c>
      <c r="S113" s="1">
        <v>15787.302325581395</v>
      </c>
      <c r="T113" s="1">
        <v>120</v>
      </c>
      <c r="U113" s="3">
        <v>7.6010452910345964E-3</v>
      </c>
      <c r="V113" s="1">
        <v>17412.046511627908</v>
      </c>
      <c r="W113" s="1">
        <v>42</v>
      </c>
      <c r="X113" s="3">
        <v>2.4121231224573203E-3</v>
      </c>
      <c r="Y113" s="1">
        <v>14719.023255813954</v>
      </c>
      <c r="Z113" s="1">
        <v>11</v>
      </c>
      <c r="AA113" s="3">
        <v>7.4733219785185444E-4</v>
      </c>
      <c r="AB113" s="1">
        <v>14253.941860465116</v>
      </c>
      <c r="AC113" s="1">
        <v>0</v>
      </c>
      <c r="AD113" s="3">
        <v>0</v>
      </c>
      <c r="AE113" s="1">
        <v>17005.406976744187</v>
      </c>
      <c r="AF113" s="1">
        <v>0</v>
      </c>
      <c r="AG113" s="3">
        <v>0</v>
      </c>
      <c r="AH113" s="1">
        <v>15362.302325581395</v>
      </c>
      <c r="AI113" s="1">
        <v>0</v>
      </c>
      <c r="AJ113" s="3">
        <v>0</v>
      </c>
      <c r="AK113" s="1">
        <v>2396.6976744186045</v>
      </c>
      <c r="AL113" s="1">
        <v>829</v>
      </c>
      <c r="AM113" s="3">
        <v>0.34589260416464518</v>
      </c>
    </row>
    <row r="114" spans="1:39">
      <c r="A114" t="s">
        <v>57</v>
      </c>
      <c r="B114">
        <v>2009</v>
      </c>
      <c r="C114" s="1">
        <v>46246.782051282054</v>
      </c>
      <c r="D114" s="1">
        <v>22821.782051282051</v>
      </c>
      <c r="E114" s="2">
        <f>Table2[[#This Row],[Male Total population]]/Table2[[#This Row],[Total population]]</f>
        <v>0.49347827111463605</v>
      </c>
      <c r="F114" s="1">
        <v>23425</v>
      </c>
      <c r="G114" s="2">
        <f>Table2[[#This Row],[Female Total population]]/Table2[[#This Row],[Total population]]</f>
        <v>0.50652172888536384</v>
      </c>
      <c r="H114" s="1">
        <v>669</v>
      </c>
      <c r="I114" s="2">
        <v>1.4465871360696197E-2</v>
      </c>
      <c r="J114" s="1">
        <v>3333.0128205128203</v>
      </c>
      <c r="K114" s="1">
        <v>0</v>
      </c>
      <c r="L114" s="3">
        <v>0</v>
      </c>
      <c r="M114" s="1">
        <v>2125.397435897436</v>
      </c>
      <c r="N114" s="1">
        <v>234</v>
      </c>
      <c r="O114" s="3">
        <v>0.11009705575427822</v>
      </c>
      <c r="P114" s="1">
        <v>3256.6410256410259</v>
      </c>
      <c r="Q114" s="1">
        <v>73</v>
      </c>
      <c r="R114" s="3">
        <v>2.2415734318040451E-2</v>
      </c>
      <c r="S114" s="1">
        <v>5056.5641025641025</v>
      </c>
      <c r="T114" s="1">
        <v>22</v>
      </c>
      <c r="U114" s="3">
        <v>4.3507804022189997E-3</v>
      </c>
      <c r="V114" s="1">
        <v>6459.5512820512822</v>
      </c>
      <c r="W114" s="1">
        <v>14</v>
      </c>
      <c r="X114" s="3">
        <v>2.1673332076332999E-3</v>
      </c>
      <c r="Y114" s="1">
        <v>5947.2051282051279</v>
      </c>
      <c r="Z114" s="1">
        <v>0</v>
      </c>
      <c r="AA114" s="3">
        <v>0</v>
      </c>
      <c r="AB114" s="1">
        <v>6146.0897435897432</v>
      </c>
      <c r="AC114" s="1">
        <v>0</v>
      </c>
      <c r="AD114" s="3">
        <v>0</v>
      </c>
      <c r="AE114" s="1">
        <v>6901.7820512820517</v>
      </c>
      <c r="AF114" s="1">
        <v>0</v>
      </c>
      <c r="AG114" s="3">
        <v>0</v>
      </c>
      <c r="AH114" s="1">
        <v>6249.666666666667</v>
      </c>
      <c r="AI114" s="1">
        <v>0</v>
      </c>
      <c r="AJ114" s="3">
        <v>0</v>
      </c>
      <c r="AK114" s="1">
        <v>785.79487179487182</v>
      </c>
      <c r="AL114" s="1">
        <v>326</v>
      </c>
      <c r="AM114" s="3">
        <v>0.41486654049468119</v>
      </c>
    </row>
    <row r="115" spans="1:39">
      <c r="A115" t="s">
        <v>45</v>
      </c>
      <c r="B115">
        <v>2017</v>
      </c>
      <c r="C115" s="1">
        <v>27942.17924528302</v>
      </c>
      <c r="D115" s="1">
        <v>13903.735849056604</v>
      </c>
      <c r="E115" s="2">
        <f>Table2[[#This Row],[Male Total population]]/Table2[[#This Row],[Total population]]</f>
        <v>0.49758953040156034</v>
      </c>
      <c r="F115" s="1">
        <v>14038.443396226416</v>
      </c>
      <c r="G115" s="2">
        <f>Table2[[#This Row],[Female Total population]]/Table2[[#This Row],[Total population]]</f>
        <v>0.5024104695984396</v>
      </c>
      <c r="H115" s="1">
        <v>404</v>
      </c>
      <c r="I115" s="2">
        <v>1.4458428473083399E-2</v>
      </c>
      <c r="J115" s="1">
        <v>1871.9433962264152</v>
      </c>
      <c r="K115" s="1">
        <v>0</v>
      </c>
      <c r="L115" s="3">
        <v>0</v>
      </c>
      <c r="M115" s="1">
        <v>1252.5188679245282</v>
      </c>
      <c r="N115" s="1">
        <v>90</v>
      </c>
      <c r="O115" s="3">
        <v>7.1855204983165999E-2</v>
      </c>
      <c r="P115" s="1">
        <v>2314.1037735849059</v>
      </c>
      <c r="Q115" s="1">
        <v>34</v>
      </c>
      <c r="R115" s="3">
        <v>1.469251309647567E-2</v>
      </c>
      <c r="S115" s="1">
        <v>3542.2735849056603</v>
      </c>
      <c r="T115" s="1">
        <v>0</v>
      </c>
      <c r="U115" s="3">
        <v>0</v>
      </c>
      <c r="V115" s="1">
        <v>3467.2830188679245</v>
      </c>
      <c r="W115" s="1">
        <v>0</v>
      </c>
      <c r="X115" s="3">
        <v>0</v>
      </c>
      <c r="Y115" s="1">
        <v>3356.433962264151</v>
      </c>
      <c r="Z115" s="1">
        <v>0</v>
      </c>
      <c r="AA115" s="3">
        <v>0</v>
      </c>
      <c r="AB115" s="1">
        <v>3698</v>
      </c>
      <c r="AC115" s="1">
        <v>0</v>
      </c>
      <c r="AD115" s="3">
        <v>0</v>
      </c>
      <c r="AE115" s="1">
        <v>4005.6132075471696</v>
      </c>
      <c r="AF115" s="1">
        <v>0</v>
      </c>
      <c r="AG115" s="3">
        <v>0</v>
      </c>
      <c r="AH115" s="1">
        <v>3837.8018867924529</v>
      </c>
      <c r="AI115" s="1">
        <v>0</v>
      </c>
      <c r="AJ115" s="3">
        <v>0</v>
      </c>
      <c r="AK115" s="1">
        <v>596.20754716981128</v>
      </c>
      <c r="AL115" s="1">
        <v>280</v>
      </c>
      <c r="AM115" s="3">
        <v>0.46963511503528599</v>
      </c>
    </row>
    <row r="116" spans="1:39">
      <c r="A116" t="s">
        <v>50</v>
      </c>
      <c r="B116">
        <v>2009</v>
      </c>
      <c r="C116" s="1">
        <v>131595.22988505746</v>
      </c>
      <c r="D116" s="1">
        <v>64157.183908045976</v>
      </c>
      <c r="E116" s="2">
        <f>Table2[[#This Row],[Male Total population]]/Table2[[#This Row],[Total population]]</f>
        <v>0.48753426673660133</v>
      </c>
      <c r="F116" s="1">
        <v>67438.045977011498</v>
      </c>
      <c r="G116" s="2">
        <f>Table2[[#This Row],[Female Total population]]/Table2[[#This Row],[Total population]]</f>
        <v>0.51246573326339873</v>
      </c>
      <c r="H116" s="1">
        <v>1900</v>
      </c>
      <c r="I116" s="2">
        <v>1.4438213312591687E-2</v>
      </c>
      <c r="J116" s="1">
        <v>8474.4367816091963</v>
      </c>
      <c r="K116" s="1">
        <v>0</v>
      </c>
      <c r="L116" s="3">
        <v>0</v>
      </c>
      <c r="M116" s="1">
        <v>6342.5862068965516</v>
      </c>
      <c r="N116" s="1">
        <v>570</v>
      </c>
      <c r="O116" s="3">
        <v>8.9868703618125975E-2</v>
      </c>
      <c r="P116" s="1">
        <v>9120.8505747126437</v>
      </c>
      <c r="Q116" s="1">
        <v>245</v>
      </c>
      <c r="R116" s="3">
        <v>2.6861529853285514E-2</v>
      </c>
      <c r="S116" s="1">
        <v>14901.931034482759</v>
      </c>
      <c r="T116" s="1">
        <v>141</v>
      </c>
      <c r="U116" s="3">
        <v>9.4618609946408236E-3</v>
      </c>
      <c r="V116" s="1">
        <v>19975.137931034482</v>
      </c>
      <c r="W116" s="1">
        <v>73</v>
      </c>
      <c r="X116" s="3">
        <v>3.6545429749740626E-3</v>
      </c>
      <c r="Y116" s="1">
        <v>18223.436781609194</v>
      </c>
      <c r="Z116" s="1">
        <v>26</v>
      </c>
      <c r="AA116" s="3">
        <v>1.4267341726802482E-3</v>
      </c>
      <c r="AB116" s="1">
        <v>16814.045977011494</v>
      </c>
      <c r="AC116" s="1">
        <v>20</v>
      </c>
      <c r="AD116" s="3">
        <v>1.189481700439288E-3</v>
      </c>
      <c r="AE116" s="1">
        <v>17823.80459770115</v>
      </c>
      <c r="AF116" s="1">
        <v>0</v>
      </c>
      <c r="AG116" s="3">
        <v>0</v>
      </c>
      <c r="AH116" s="1">
        <v>17477.597701149425</v>
      </c>
      <c r="AI116" s="1">
        <v>0</v>
      </c>
      <c r="AJ116" s="3">
        <v>0</v>
      </c>
      <c r="AK116" s="1">
        <v>2438.9310344827586</v>
      </c>
      <c r="AL116" s="1">
        <v>825</v>
      </c>
      <c r="AM116" s="3">
        <v>0.33826294730591411</v>
      </c>
    </row>
    <row r="117" spans="1:39">
      <c r="A117" t="s">
        <v>51</v>
      </c>
      <c r="B117">
        <v>2014</v>
      </c>
      <c r="C117" s="1">
        <v>36917.262499999997</v>
      </c>
      <c r="D117" s="1">
        <v>18185.775000000001</v>
      </c>
      <c r="E117" s="2">
        <f>Table2[[#This Row],[Male Total population]]/Table2[[#This Row],[Total population]]</f>
        <v>0.49260897933588665</v>
      </c>
      <c r="F117" s="1">
        <v>18731.487499999999</v>
      </c>
      <c r="G117" s="2">
        <f>Table2[[#This Row],[Female Total population]]/Table2[[#This Row],[Total population]]</f>
        <v>0.50739102066411346</v>
      </c>
      <c r="H117" s="1">
        <v>528</v>
      </c>
      <c r="I117" s="2">
        <v>1.4302252232272099E-2</v>
      </c>
      <c r="J117" s="1">
        <v>2453.9625000000001</v>
      </c>
      <c r="K117" s="1">
        <v>0</v>
      </c>
      <c r="L117" s="3">
        <v>0</v>
      </c>
      <c r="M117" s="1">
        <v>1703.7249999999999</v>
      </c>
      <c r="N117" s="1">
        <v>170</v>
      </c>
      <c r="O117" s="3">
        <v>9.9781361428634321E-2</v>
      </c>
      <c r="P117" s="1">
        <v>3109.0625</v>
      </c>
      <c r="Q117" s="1">
        <v>55</v>
      </c>
      <c r="R117" s="3">
        <v>1.7690220122625389E-2</v>
      </c>
      <c r="S117" s="1">
        <v>4538.8249999999998</v>
      </c>
      <c r="T117" s="1">
        <v>33</v>
      </c>
      <c r="U117" s="3">
        <v>7.270604176190975E-3</v>
      </c>
      <c r="V117" s="1">
        <v>4968.4375</v>
      </c>
      <c r="W117" s="1">
        <v>10</v>
      </c>
      <c r="X117" s="3">
        <v>2.0127052015850052E-3</v>
      </c>
      <c r="Y117" s="1">
        <v>4606.8874999999998</v>
      </c>
      <c r="Z117" s="1">
        <v>0</v>
      </c>
      <c r="AA117" s="3">
        <v>0</v>
      </c>
      <c r="AB117" s="1">
        <v>4793.5124999999998</v>
      </c>
      <c r="AC117" s="1">
        <v>0</v>
      </c>
      <c r="AD117" s="3">
        <v>0</v>
      </c>
      <c r="AE117" s="1">
        <v>5080.8125</v>
      </c>
      <c r="AF117" s="1">
        <v>0</v>
      </c>
      <c r="AG117" s="3">
        <v>0</v>
      </c>
      <c r="AH117" s="1">
        <v>5032.3999999999996</v>
      </c>
      <c r="AI117" s="1">
        <v>0</v>
      </c>
      <c r="AJ117" s="3">
        <v>0</v>
      </c>
      <c r="AK117" s="1">
        <v>640.8125</v>
      </c>
      <c r="AL117" s="1">
        <v>260</v>
      </c>
      <c r="AM117" s="3">
        <v>0.4057349068565298</v>
      </c>
    </row>
    <row r="118" spans="1:39">
      <c r="A118" t="s">
        <v>55</v>
      </c>
      <c r="B118">
        <v>2013</v>
      </c>
      <c r="C118" s="1">
        <v>191914.87878787878</v>
      </c>
      <c r="D118" s="1">
        <v>93613.34848484848</v>
      </c>
      <c r="E118" s="2">
        <f>Table2[[#This Row],[Male Total population]]/Table2[[#This Row],[Total population]]</f>
        <v>0.48778577813301383</v>
      </c>
      <c r="F118" s="1">
        <v>98301.530303030304</v>
      </c>
      <c r="G118" s="2">
        <f>Table2[[#This Row],[Female Total population]]/Table2[[#This Row],[Total population]]</f>
        <v>0.51221422186698617</v>
      </c>
      <c r="H118" s="1">
        <v>2741</v>
      </c>
      <c r="I118" s="2">
        <v>1.4282373609133215E-2</v>
      </c>
      <c r="J118" s="1">
        <v>10903.969696969696</v>
      </c>
      <c r="K118" s="1">
        <v>0</v>
      </c>
      <c r="L118" s="3">
        <v>0</v>
      </c>
      <c r="M118" s="1">
        <v>10049.848484848484</v>
      </c>
      <c r="N118" s="1">
        <v>708</v>
      </c>
      <c r="O118" s="3">
        <v>7.0448823289963672E-2</v>
      </c>
      <c r="P118" s="1">
        <v>15416.878787878788</v>
      </c>
      <c r="Q118" s="1">
        <v>302</v>
      </c>
      <c r="R118" s="3">
        <v>1.9588919661056262E-2</v>
      </c>
      <c r="S118" s="1">
        <v>25176.439393939392</v>
      </c>
      <c r="T118" s="1">
        <v>181</v>
      </c>
      <c r="U118" s="3">
        <v>7.18926124412856E-3</v>
      </c>
      <c r="V118" s="1">
        <v>28671.015151515152</v>
      </c>
      <c r="W118" s="1">
        <v>24</v>
      </c>
      <c r="X118" s="3">
        <v>8.370823241928946E-4</v>
      </c>
      <c r="Y118" s="1">
        <v>23900.939393939392</v>
      </c>
      <c r="Z118" s="1">
        <v>0</v>
      </c>
      <c r="AA118" s="3">
        <v>0</v>
      </c>
      <c r="AB118" s="1">
        <v>23426.954545454544</v>
      </c>
      <c r="AC118" s="1">
        <v>0</v>
      </c>
      <c r="AD118" s="3">
        <v>0</v>
      </c>
      <c r="AE118" s="1">
        <v>26549.439393939392</v>
      </c>
      <c r="AF118" s="1">
        <v>0</v>
      </c>
      <c r="AG118" s="3">
        <v>0</v>
      </c>
      <c r="AH118" s="1">
        <v>23162.31818181818</v>
      </c>
      <c r="AI118" s="1">
        <v>0</v>
      </c>
      <c r="AJ118" s="3">
        <v>0</v>
      </c>
      <c r="AK118" s="1">
        <v>4687.318181818182</v>
      </c>
      <c r="AL118" s="1">
        <v>1526</v>
      </c>
      <c r="AM118" s="3">
        <v>0.32555929442111692</v>
      </c>
    </row>
    <row r="119" spans="1:39">
      <c r="A119" t="s">
        <v>54</v>
      </c>
      <c r="B119">
        <v>2015</v>
      </c>
      <c r="C119" s="1">
        <v>124474.87341772152</v>
      </c>
      <c r="D119" s="1">
        <v>61072.886075949369</v>
      </c>
      <c r="E119" s="2">
        <f>Table2[[#This Row],[Male Total population]]/Table2[[#This Row],[Total population]]</f>
        <v>0.49064429148681832</v>
      </c>
      <c r="F119" s="1">
        <v>63401.987341772154</v>
      </c>
      <c r="G119" s="2">
        <f>Table2[[#This Row],[Female Total population]]/Table2[[#This Row],[Total population]]</f>
        <v>0.50935570851318168</v>
      </c>
      <c r="H119" s="1">
        <v>1776</v>
      </c>
      <c r="I119" s="2">
        <v>1.4267939795688521E-2</v>
      </c>
      <c r="J119" s="1">
        <v>7247.4810126582279</v>
      </c>
      <c r="K119" s="1">
        <v>0</v>
      </c>
      <c r="L119" s="3">
        <v>0</v>
      </c>
      <c r="M119" s="1">
        <v>5650.3670886075952</v>
      </c>
      <c r="N119" s="1">
        <v>438</v>
      </c>
      <c r="O119" s="3">
        <v>7.7517087497395706E-2</v>
      </c>
      <c r="P119" s="1">
        <v>10395.215189873417</v>
      </c>
      <c r="Q119" s="1">
        <v>269</v>
      </c>
      <c r="R119" s="3">
        <v>2.58772901846273E-2</v>
      </c>
      <c r="S119" s="1">
        <v>16879.291139240508</v>
      </c>
      <c r="T119" s="1">
        <v>135</v>
      </c>
      <c r="U119" s="3">
        <v>7.9979661993124663E-3</v>
      </c>
      <c r="V119" s="1">
        <v>17914.924050632912</v>
      </c>
      <c r="W119" s="1">
        <v>34</v>
      </c>
      <c r="X119" s="3">
        <v>1.8978590087184223E-3</v>
      </c>
      <c r="Y119" s="1">
        <v>15192.025316455696</v>
      </c>
      <c r="Z119" s="1">
        <v>0</v>
      </c>
      <c r="AA119" s="3">
        <v>0</v>
      </c>
      <c r="AB119" s="1">
        <v>14973.379746835442</v>
      </c>
      <c r="AC119" s="1">
        <v>0</v>
      </c>
      <c r="AD119" s="3">
        <v>0</v>
      </c>
      <c r="AE119" s="1">
        <v>17790.962025316454</v>
      </c>
      <c r="AF119" s="1">
        <v>0</v>
      </c>
      <c r="AG119" s="3">
        <v>0</v>
      </c>
      <c r="AH119" s="1">
        <v>15936.379746835442</v>
      </c>
      <c r="AI119" s="1">
        <v>0</v>
      </c>
      <c r="AJ119" s="3">
        <v>0</v>
      </c>
      <c r="AK119" s="1">
        <v>2543.6962025316457</v>
      </c>
      <c r="AL119" s="1">
        <v>900</v>
      </c>
      <c r="AM119" s="3">
        <v>0.35381583661769972</v>
      </c>
    </row>
    <row r="120" spans="1:39">
      <c r="A120" t="s">
        <v>45</v>
      </c>
      <c r="B120">
        <v>2016</v>
      </c>
      <c r="C120" s="1">
        <v>27287.224299065419</v>
      </c>
      <c r="D120" s="1">
        <v>13599.598130841121</v>
      </c>
      <c r="E120" s="2">
        <f>Table2[[#This Row],[Male Total population]]/Table2[[#This Row],[Total population]]</f>
        <v>0.49838701004509661</v>
      </c>
      <c r="F120" s="1">
        <v>13687.626168224298</v>
      </c>
      <c r="G120" s="2">
        <f>Table2[[#This Row],[Female Total population]]/Table2[[#This Row],[Total population]]</f>
        <v>0.50161298995490344</v>
      </c>
      <c r="H120" s="1">
        <v>384</v>
      </c>
      <c r="I120" s="2">
        <v>1.4072519644775738E-2</v>
      </c>
      <c r="J120" s="1">
        <v>1856.6168224299065</v>
      </c>
      <c r="K120" s="1">
        <v>0</v>
      </c>
      <c r="L120" s="3">
        <v>0</v>
      </c>
      <c r="M120" s="1">
        <v>1200.9158878504672</v>
      </c>
      <c r="N120" s="1">
        <v>78</v>
      </c>
      <c r="O120" s="3">
        <v>6.4950427244003794E-2</v>
      </c>
      <c r="P120" s="1">
        <v>2141.6542056074768</v>
      </c>
      <c r="Q120" s="1">
        <v>34</v>
      </c>
      <c r="R120" s="3">
        <v>1.5875578751685524E-2</v>
      </c>
      <c r="S120" s="1">
        <v>3424.2149532710282</v>
      </c>
      <c r="T120" s="1">
        <v>0</v>
      </c>
      <c r="U120" s="3">
        <v>0</v>
      </c>
      <c r="V120" s="1">
        <v>3497.9719626168226</v>
      </c>
      <c r="W120" s="1">
        <v>0</v>
      </c>
      <c r="X120" s="3">
        <v>0</v>
      </c>
      <c r="Y120" s="1">
        <v>3276.5420560747662</v>
      </c>
      <c r="Z120" s="1">
        <v>0</v>
      </c>
      <c r="AA120" s="3">
        <v>0</v>
      </c>
      <c r="AB120" s="1">
        <v>3625.467289719626</v>
      </c>
      <c r="AC120" s="1">
        <v>0</v>
      </c>
      <c r="AD120" s="3">
        <v>0</v>
      </c>
      <c r="AE120" s="1">
        <v>3937.3831775700933</v>
      </c>
      <c r="AF120" s="1">
        <v>0</v>
      </c>
      <c r="AG120" s="3">
        <v>0</v>
      </c>
      <c r="AH120" s="1">
        <v>3785.6168224299067</v>
      </c>
      <c r="AI120" s="1">
        <v>0</v>
      </c>
      <c r="AJ120" s="3">
        <v>0</v>
      </c>
      <c r="AK120" s="1">
        <v>566.15887850467288</v>
      </c>
      <c r="AL120" s="1">
        <v>272</v>
      </c>
      <c r="AM120" s="3">
        <v>0.48043051222370792</v>
      </c>
    </row>
    <row r="121" spans="1:39">
      <c r="A121" t="s">
        <v>54</v>
      </c>
      <c r="B121">
        <v>2011</v>
      </c>
      <c r="C121" s="1">
        <v>114006.29545454546</v>
      </c>
      <c r="D121" s="1">
        <v>55929.443181818184</v>
      </c>
      <c r="E121" s="2">
        <f>Table2[[#This Row],[Male Total population]]/Table2[[#This Row],[Total population]]</f>
        <v>0.49058205916459557</v>
      </c>
      <c r="F121" s="1">
        <v>58076.852272727272</v>
      </c>
      <c r="G121" s="2">
        <f>Table2[[#This Row],[Female Total population]]/Table2[[#This Row],[Total population]]</f>
        <v>0.50941794083540437</v>
      </c>
      <c r="H121" s="1">
        <v>1602</v>
      </c>
      <c r="I121" s="2">
        <v>1.4051855589314545E-2</v>
      </c>
      <c r="J121" s="1">
        <v>6973.011363636364</v>
      </c>
      <c r="K121" s="1">
        <v>0</v>
      </c>
      <c r="L121" s="3">
        <v>0</v>
      </c>
      <c r="M121" s="1">
        <v>5184.556818181818</v>
      </c>
      <c r="N121" s="1">
        <v>439</v>
      </c>
      <c r="O121" s="3">
        <v>8.4674547004762832E-2</v>
      </c>
      <c r="P121" s="1">
        <v>8108.409090909091</v>
      </c>
      <c r="Q121" s="1">
        <v>216</v>
      </c>
      <c r="R121" s="3">
        <v>2.6639011127617233E-2</v>
      </c>
      <c r="S121" s="1">
        <v>14036.920454545454</v>
      </c>
      <c r="T121" s="1">
        <v>130</v>
      </c>
      <c r="U121" s="3">
        <v>9.2612906385676087E-3</v>
      </c>
      <c r="V121" s="1">
        <v>17370.738636363636</v>
      </c>
      <c r="W121" s="1">
        <v>12</v>
      </c>
      <c r="X121" s="3">
        <v>6.9081691062229124E-4</v>
      </c>
      <c r="Y121" s="1">
        <v>15128.09090909091</v>
      </c>
      <c r="Z121" s="1">
        <v>0</v>
      </c>
      <c r="AA121" s="3">
        <v>0</v>
      </c>
      <c r="AB121" s="1">
        <v>13543.920454545454</v>
      </c>
      <c r="AC121" s="1">
        <v>0</v>
      </c>
      <c r="AD121" s="3">
        <v>0</v>
      </c>
      <c r="AE121" s="1">
        <v>16299.443181818182</v>
      </c>
      <c r="AF121" s="1">
        <v>0</v>
      </c>
      <c r="AG121" s="3">
        <v>0</v>
      </c>
      <c r="AH121" s="1">
        <v>15312.693181818182</v>
      </c>
      <c r="AI121" s="1">
        <v>0</v>
      </c>
      <c r="AJ121" s="3">
        <v>0</v>
      </c>
      <c r="AK121" s="1">
        <v>2119.25</v>
      </c>
      <c r="AL121" s="1">
        <v>805</v>
      </c>
      <c r="AM121" s="3">
        <v>0.37985136251032203</v>
      </c>
    </row>
    <row r="122" spans="1:39">
      <c r="A122" t="s">
        <v>55</v>
      </c>
      <c r="B122">
        <v>2017</v>
      </c>
      <c r="C122" s="1">
        <v>186349.33333333334</v>
      </c>
      <c r="D122" s="1">
        <v>91146.724637681153</v>
      </c>
      <c r="E122" s="2">
        <f>Table2[[#This Row],[Male Total population]]/Table2[[#This Row],[Total population]]</f>
        <v>0.48911752463660269</v>
      </c>
      <c r="F122" s="1">
        <v>95202.608695652176</v>
      </c>
      <c r="G122" s="2">
        <f>Table2[[#This Row],[Female Total population]]/Table2[[#This Row],[Total population]]</f>
        <v>0.51088247536339726</v>
      </c>
      <c r="H122" s="1">
        <v>2612</v>
      </c>
      <c r="I122" s="2">
        <v>1.4016685508221117E-2</v>
      </c>
      <c r="J122" s="1">
        <v>10374.884057971014</v>
      </c>
      <c r="K122" s="1">
        <v>0</v>
      </c>
      <c r="L122" s="3">
        <v>0</v>
      </c>
      <c r="M122" s="1">
        <v>9615.289855072464</v>
      </c>
      <c r="N122" s="1">
        <v>611</v>
      </c>
      <c r="O122" s="3">
        <v>6.3544626236896246E-2</v>
      </c>
      <c r="P122" s="1">
        <v>17439.55072463768</v>
      </c>
      <c r="Q122" s="1">
        <v>360</v>
      </c>
      <c r="R122" s="3">
        <v>2.064273361649225E-2</v>
      </c>
      <c r="S122" s="1">
        <v>25982.666666666668</v>
      </c>
      <c r="T122" s="1">
        <v>194</v>
      </c>
      <c r="U122" s="3">
        <v>7.4665161389644375E-3</v>
      </c>
      <c r="V122" s="1">
        <v>25765.101449275364</v>
      </c>
      <c r="W122" s="1">
        <v>25</v>
      </c>
      <c r="X122" s="3">
        <v>9.7030473756209946E-4</v>
      </c>
      <c r="Y122" s="1">
        <v>21866.130434782608</v>
      </c>
      <c r="Z122" s="1">
        <v>0</v>
      </c>
      <c r="AA122" s="3">
        <v>0</v>
      </c>
      <c r="AB122" s="1">
        <v>23995.072463768116</v>
      </c>
      <c r="AC122" s="1">
        <v>0</v>
      </c>
      <c r="AD122" s="3">
        <v>0</v>
      </c>
      <c r="AE122" s="1">
        <v>24692.44927536232</v>
      </c>
      <c r="AF122" s="1">
        <v>0</v>
      </c>
      <c r="AG122" s="3">
        <v>0</v>
      </c>
      <c r="AH122" s="1">
        <v>21884.565217391304</v>
      </c>
      <c r="AI122" s="1">
        <v>0</v>
      </c>
      <c r="AJ122" s="3">
        <v>0</v>
      </c>
      <c r="AK122" s="1">
        <v>4733.623188405797</v>
      </c>
      <c r="AL122" s="1">
        <v>1422</v>
      </c>
      <c r="AM122" s="3">
        <v>0.30040413936684834</v>
      </c>
    </row>
    <row r="123" spans="1:39">
      <c r="A123" t="s">
        <v>52</v>
      </c>
      <c r="B123">
        <v>2009</v>
      </c>
      <c r="C123" s="1">
        <v>313288.6451612903</v>
      </c>
      <c r="D123" s="1">
        <v>152017.72580645161</v>
      </c>
      <c r="E123" s="2">
        <f>Table2[[#This Row],[Male Total population]]/Table2[[#This Row],[Total population]]</f>
        <v>0.48523215939788805</v>
      </c>
      <c r="F123" s="1">
        <v>161270.9193548387</v>
      </c>
      <c r="G123" s="2">
        <f>Table2[[#This Row],[Female Total population]]/Table2[[#This Row],[Total population]]</f>
        <v>0.51476784060211189</v>
      </c>
      <c r="H123" s="1">
        <v>4389</v>
      </c>
      <c r="I123" s="2">
        <v>1.4009444861113343E-2</v>
      </c>
      <c r="J123" s="1">
        <v>19659.935483870966</v>
      </c>
      <c r="K123" s="1">
        <v>0</v>
      </c>
      <c r="L123" s="3">
        <v>0</v>
      </c>
      <c r="M123" s="1">
        <v>14379.774193548386</v>
      </c>
      <c r="N123" s="1">
        <v>1254</v>
      </c>
      <c r="O123" s="3">
        <v>8.720582000255736E-2</v>
      </c>
      <c r="P123" s="1">
        <v>21049.241935483871</v>
      </c>
      <c r="Q123" s="1">
        <v>534</v>
      </c>
      <c r="R123" s="3">
        <v>2.5369084627214374E-2</v>
      </c>
      <c r="S123" s="1">
        <v>34887.032258064515</v>
      </c>
      <c r="T123" s="1">
        <v>286</v>
      </c>
      <c r="U123" s="3">
        <v>8.197888484306028E-3</v>
      </c>
      <c r="V123" s="1">
        <v>46488.338709677417</v>
      </c>
      <c r="W123" s="1">
        <v>190</v>
      </c>
      <c r="X123" s="3">
        <v>4.0870464566729707E-3</v>
      </c>
      <c r="Y123" s="1">
        <v>45741.56451612903</v>
      </c>
      <c r="Z123" s="1">
        <v>25</v>
      </c>
      <c r="AA123" s="3">
        <v>5.4654886129189338E-4</v>
      </c>
      <c r="AB123" s="1">
        <v>42051.532258064515</v>
      </c>
      <c r="AC123" s="1">
        <v>10</v>
      </c>
      <c r="AD123" s="3">
        <v>2.3780346310882001E-4</v>
      </c>
      <c r="AE123" s="1">
        <v>43502.43548387097</v>
      </c>
      <c r="AF123" s="1">
        <v>0</v>
      </c>
      <c r="AG123" s="3">
        <v>0</v>
      </c>
      <c r="AH123" s="1">
        <v>39660.451612903227</v>
      </c>
      <c r="AI123" s="1">
        <v>0</v>
      </c>
      <c r="AJ123" s="3">
        <v>0</v>
      </c>
      <c r="AK123" s="1">
        <v>5900.9677419354839</v>
      </c>
      <c r="AL123" s="1">
        <v>2090</v>
      </c>
      <c r="AM123" s="3">
        <v>0.35417919422730004</v>
      </c>
    </row>
    <row r="124" spans="1:39">
      <c r="A124" t="s">
        <v>56</v>
      </c>
      <c r="B124">
        <v>2013</v>
      </c>
      <c r="C124" s="1">
        <v>67693.020618556708</v>
      </c>
      <c r="D124" s="1">
        <v>33322.721649484534</v>
      </c>
      <c r="E124" s="2">
        <f>Table2[[#This Row],[Male Total population]]/Table2[[#This Row],[Total population]]</f>
        <v>0.49226229447278891</v>
      </c>
      <c r="F124" s="1">
        <v>34370.298969072166</v>
      </c>
      <c r="G124" s="2">
        <f>Table2[[#This Row],[Female Total population]]/Table2[[#This Row],[Total population]]</f>
        <v>0.50773770552721098</v>
      </c>
      <c r="H124" s="1">
        <v>947</v>
      </c>
      <c r="I124" s="2">
        <v>1.3989625390426124E-2</v>
      </c>
      <c r="J124" s="1">
        <v>4456.5979381443303</v>
      </c>
      <c r="K124" s="1">
        <v>0</v>
      </c>
      <c r="L124" s="3">
        <v>0</v>
      </c>
      <c r="M124" s="1">
        <v>2851.3298969072166</v>
      </c>
      <c r="N124" s="1">
        <v>265</v>
      </c>
      <c r="O124" s="3">
        <v>9.2939087927861472E-2</v>
      </c>
      <c r="P124" s="1">
        <v>4902.6082474226805</v>
      </c>
      <c r="Q124" s="1">
        <v>95</v>
      </c>
      <c r="R124" s="3">
        <v>1.9377440579704048E-2</v>
      </c>
      <c r="S124" s="1">
        <v>8262.2989690721643</v>
      </c>
      <c r="T124" s="1">
        <v>55</v>
      </c>
      <c r="U124" s="3">
        <v>6.6567428999941359E-3</v>
      </c>
      <c r="V124" s="1">
        <v>9653.0206185567004</v>
      </c>
      <c r="W124" s="1">
        <v>0</v>
      </c>
      <c r="X124" s="3">
        <v>0</v>
      </c>
      <c r="Y124" s="1">
        <v>8687.432989690722</v>
      </c>
      <c r="Z124" s="1">
        <v>0</v>
      </c>
      <c r="AA124" s="3">
        <v>0</v>
      </c>
      <c r="AB124" s="1">
        <v>8671.8247422680415</v>
      </c>
      <c r="AC124" s="1">
        <v>0</v>
      </c>
      <c r="AD124" s="3">
        <v>0</v>
      </c>
      <c r="AE124" s="1">
        <v>9695.7938144329892</v>
      </c>
      <c r="AF124" s="1">
        <v>0</v>
      </c>
      <c r="AG124" s="3">
        <v>0</v>
      </c>
      <c r="AH124" s="1">
        <v>9331.3711340206191</v>
      </c>
      <c r="AI124" s="1">
        <v>0</v>
      </c>
      <c r="AJ124" s="3">
        <v>0</v>
      </c>
      <c r="AK124" s="1">
        <v>1215.7113402061855</v>
      </c>
      <c r="AL124" s="1">
        <v>532</v>
      </c>
      <c r="AM124" s="3">
        <v>0.43760388046538451</v>
      </c>
    </row>
    <row r="125" spans="1:39">
      <c r="A125" t="s">
        <v>50</v>
      </c>
      <c r="B125">
        <v>2010</v>
      </c>
      <c r="C125" s="1">
        <v>131103.92045454544</v>
      </c>
      <c r="D125" s="1">
        <v>63949.806818181816</v>
      </c>
      <c r="E125" s="2">
        <f>Table2[[#This Row],[Male Total population]]/Table2[[#This Row],[Total population]]</f>
        <v>0.48777951564273486</v>
      </c>
      <c r="F125" s="1">
        <v>67154.113636363632</v>
      </c>
      <c r="G125" s="2">
        <f>Table2[[#This Row],[Female Total population]]/Table2[[#This Row],[Total population]]</f>
        <v>0.51222048435726519</v>
      </c>
      <c r="H125" s="1">
        <v>1829</v>
      </c>
      <c r="I125" s="2">
        <v>1.3950765115633028E-2</v>
      </c>
      <c r="J125" s="1">
        <v>8255.943181818182</v>
      </c>
      <c r="K125" s="1">
        <v>0</v>
      </c>
      <c r="L125" s="3">
        <v>0</v>
      </c>
      <c r="M125" s="1">
        <v>6254.056818181818</v>
      </c>
      <c r="N125" s="1">
        <v>532</v>
      </c>
      <c r="O125" s="3">
        <v>8.5064785221229136E-2</v>
      </c>
      <c r="P125" s="1">
        <v>9279.0909090909099</v>
      </c>
      <c r="Q125" s="1">
        <v>244</v>
      </c>
      <c r="R125" s="3">
        <v>2.6295679435681393E-2</v>
      </c>
      <c r="S125" s="1">
        <v>15499.25</v>
      </c>
      <c r="T125" s="1">
        <v>145</v>
      </c>
      <c r="U125" s="3">
        <v>9.3552913850670199E-3</v>
      </c>
      <c r="V125" s="1">
        <v>19825.44318181818</v>
      </c>
      <c r="W125" s="1">
        <v>15</v>
      </c>
      <c r="X125" s="3">
        <v>7.5660351511114916E-4</v>
      </c>
      <c r="Y125" s="1">
        <v>17583.795454545456</v>
      </c>
      <c r="Z125" s="1">
        <v>0</v>
      </c>
      <c r="AA125" s="3">
        <v>0</v>
      </c>
      <c r="AB125" s="1">
        <v>16113.579545454546</v>
      </c>
      <c r="AC125" s="1">
        <v>0</v>
      </c>
      <c r="AD125" s="3">
        <v>0</v>
      </c>
      <c r="AE125" s="1">
        <v>18289.034090909092</v>
      </c>
      <c r="AF125" s="1">
        <v>0</v>
      </c>
      <c r="AG125" s="3">
        <v>0</v>
      </c>
      <c r="AH125" s="1">
        <v>17518.170454545456</v>
      </c>
      <c r="AI125" s="1">
        <v>0</v>
      </c>
      <c r="AJ125" s="3">
        <v>0</v>
      </c>
      <c r="AK125" s="1">
        <v>2467.8295454545455</v>
      </c>
      <c r="AL125" s="1">
        <v>893</v>
      </c>
      <c r="AM125" s="3">
        <v>0.36185643438980702</v>
      </c>
    </row>
    <row r="126" spans="1:39">
      <c r="A126" t="s">
        <v>47</v>
      </c>
      <c r="B126">
        <v>2017</v>
      </c>
      <c r="C126" s="1">
        <v>29610.252427184467</v>
      </c>
      <c r="D126" s="1">
        <v>14691.621359223302</v>
      </c>
      <c r="E126" s="2">
        <f>Table2[[#This Row],[Male Total population]]/Table2[[#This Row],[Total population]]</f>
        <v>0.49616670426407017</v>
      </c>
      <c r="F126" s="1">
        <v>14918.631067961165</v>
      </c>
      <c r="G126" s="2">
        <f>Table2[[#This Row],[Female Total population]]/Table2[[#This Row],[Total population]]</f>
        <v>0.50383329573592983</v>
      </c>
      <c r="H126" s="1">
        <v>413</v>
      </c>
      <c r="I126" s="2">
        <v>1.3947871637218282E-2</v>
      </c>
      <c r="J126" s="1">
        <v>1858.3009708737864</v>
      </c>
      <c r="K126" s="1">
        <v>0</v>
      </c>
      <c r="L126" s="3">
        <v>0</v>
      </c>
      <c r="M126" s="1">
        <v>1432.3495145631068</v>
      </c>
      <c r="N126" s="1">
        <v>61</v>
      </c>
      <c r="O126" s="3">
        <v>4.2587370875471084E-2</v>
      </c>
      <c r="P126" s="1">
        <v>2596.980582524272</v>
      </c>
      <c r="Q126" s="1">
        <v>25</v>
      </c>
      <c r="R126" s="3">
        <v>9.6265640830090204E-3</v>
      </c>
      <c r="S126" s="1">
        <v>3862.0970873786409</v>
      </c>
      <c r="T126" s="1">
        <v>0</v>
      </c>
      <c r="U126" s="3">
        <v>0</v>
      </c>
      <c r="V126" s="1">
        <v>3803.2718446601943</v>
      </c>
      <c r="W126" s="1">
        <v>0</v>
      </c>
      <c r="X126" s="3">
        <v>0</v>
      </c>
      <c r="Y126" s="1">
        <v>3510.7961165048546</v>
      </c>
      <c r="Z126" s="1">
        <v>0</v>
      </c>
      <c r="AA126" s="3">
        <v>0</v>
      </c>
      <c r="AB126" s="1">
        <v>3747.2718446601943</v>
      </c>
      <c r="AC126" s="1">
        <v>0</v>
      </c>
      <c r="AD126" s="3">
        <v>0</v>
      </c>
      <c r="AE126" s="1">
        <v>4226.7961165048546</v>
      </c>
      <c r="AF126" s="1">
        <v>0</v>
      </c>
      <c r="AG126" s="3">
        <v>0</v>
      </c>
      <c r="AH126" s="1">
        <v>3883.6407766990292</v>
      </c>
      <c r="AI126" s="1">
        <v>0</v>
      </c>
      <c r="AJ126" s="3">
        <v>0</v>
      </c>
      <c r="AK126" s="1">
        <v>688.747572815534</v>
      </c>
      <c r="AL126" s="1">
        <v>327</v>
      </c>
      <c r="AM126" s="3">
        <v>0.47477481287266882</v>
      </c>
    </row>
    <row r="127" spans="1:39">
      <c r="A127" t="s">
        <v>52</v>
      </c>
      <c r="B127">
        <v>2016</v>
      </c>
      <c r="C127" s="1">
        <v>313989.58730158728</v>
      </c>
      <c r="D127" s="1">
        <v>152300.20634920636</v>
      </c>
      <c r="E127" s="2">
        <f>Table2[[#This Row],[Male Total population]]/Table2[[#This Row],[Total population]]</f>
        <v>0.48504858921618277</v>
      </c>
      <c r="F127" s="1">
        <v>161689.38095238095</v>
      </c>
      <c r="G127" s="2">
        <f>Table2[[#This Row],[Female Total population]]/Table2[[#This Row],[Total population]]</f>
        <v>0.51495141078381734</v>
      </c>
      <c r="H127" s="1">
        <v>4372</v>
      </c>
      <c r="I127" s="2">
        <v>1.3924028620097806E-2</v>
      </c>
      <c r="J127" s="1">
        <v>18674.682539682541</v>
      </c>
      <c r="K127" s="1">
        <v>0</v>
      </c>
      <c r="L127" s="3">
        <v>0</v>
      </c>
      <c r="M127" s="1">
        <v>13858.650793650793</v>
      </c>
      <c r="N127" s="1">
        <v>1127</v>
      </c>
      <c r="O127" s="3">
        <v>8.1321047537782257E-2</v>
      </c>
      <c r="P127" s="1">
        <v>25510.746031746032</v>
      </c>
      <c r="Q127" s="1">
        <v>695</v>
      </c>
      <c r="R127" s="3">
        <v>2.724342122865123E-2</v>
      </c>
      <c r="S127" s="1">
        <v>39831.063492063491</v>
      </c>
      <c r="T127" s="1">
        <v>376</v>
      </c>
      <c r="U127" s="3">
        <v>9.4398684603266888E-3</v>
      </c>
      <c r="V127" s="1">
        <v>44299.396825396827</v>
      </c>
      <c r="W127" s="1">
        <v>80</v>
      </c>
      <c r="X127" s="3">
        <v>1.8058936629614792E-3</v>
      </c>
      <c r="Y127" s="1">
        <v>39920.238095238092</v>
      </c>
      <c r="Z127" s="1">
        <v>13</v>
      </c>
      <c r="AA127" s="3">
        <v>3.2564936033161368E-4</v>
      </c>
      <c r="AB127" s="1">
        <v>45116.539682539682</v>
      </c>
      <c r="AC127" s="1">
        <v>0</v>
      </c>
      <c r="AD127" s="3">
        <v>0</v>
      </c>
      <c r="AE127" s="1">
        <v>42995.920634920636</v>
      </c>
      <c r="AF127" s="1">
        <v>0</v>
      </c>
      <c r="AG127" s="3">
        <v>0</v>
      </c>
      <c r="AH127" s="1">
        <v>36994.841269841272</v>
      </c>
      <c r="AI127" s="1">
        <v>0</v>
      </c>
      <c r="AJ127" s="3">
        <v>0</v>
      </c>
      <c r="AK127" s="1">
        <v>6788.2380952380954</v>
      </c>
      <c r="AL127" s="1">
        <v>2081</v>
      </c>
      <c r="AM127" s="3">
        <v>0.30655966552790892</v>
      </c>
    </row>
    <row r="128" spans="1:39">
      <c r="A128" t="s">
        <v>52</v>
      </c>
      <c r="B128">
        <v>2017</v>
      </c>
      <c r="C128" s="1">
        <v>315869.85714285716</v>
      </c>
      <c r="D128" s="1">
        <v>153215.20634920636</v>
      </c>
      <c r="E128" s="2">
        <f>Table2[[#This Row],[Male Total population]]/Table2[[#This Row],[Total population]]</f>
        <v>0.48505801640930984</v>
      </c>
      <c r="F128" s="1">
        <v>162654.6507936508</v>
      </c>
      <c r="G128" s="2">
        <f>Table2[[#This Row],[Female Total population]]/Table2[[#This Row],[Total population]]</f>
        <v>0.51494198359069021</v>
      </c>
      <c r="H128" s="1">
        <v>4392</v>
      </c>
      <c r="I128" s="2">
        <v>1.3904460652646727E-2</v>
      </c>
      <c r="J128" s="1">
        <v>18822.031746031746</v>
      </c>
      <c r="K128" s="1">
        <v>0</v>
      </c>
      <c r="L128" s="3">
        <v>0</v>
      </c>
      <c r="M128" s="1">
        <v>14223.555555555555</v>
      </c>
      <c r="N128" s="1">
        <v>1134</v>
      </c>
      <c r="O128" s="3">
        <v>7.9726900603068473E-2</v>
      </c>
      <c r="P128" s="1">
        <v>26622.873015873014</v>
      </c>
      <c r="Q128" s="1">
        <v>655</v>
      </c>
      <c r="R128" s="3">
        <v>2.4602904412663416E-2</v>
      </c>
      <c r="S128" s="1">
        <v>40387.730158730155</v>
      </c>
      <c r="T128" s="1">
        <v>333</v>
      </c>
      <c r="U128" s="3">
        <v>8.2450783614542687E-3</v>
      </c>
      <c r="V128" s="1">
        <v>43721.746031746028</v>
      </c>
      <c r="W128" s="1">
        <v>104</v>
      </c>
      <c r="X128" s="3">
        <v>2.3786790199203478E-3</v>
      </c>
      <c r="Y128" s="1">
        <v>39694.190476190473</v>
      </c>
      <c r="Z128" s="1">
        <v>0</v>
      </c>
      <c r="AA128" s="3">
        <v>0</v>
      </c>
      <c r="AB128" s="1">
        <v>46052.285714285717</v>
      </c>
      <c r="AC128" s="1">
        <v>0</v>
      </c>
      <c r="AD128" s="3">
        <v>0</v>
      </c>
      <c r="AE128" s="1">
        <v>42587.317460317463</v>
      </c>
      <c r="AF128" s="1">
        <v>0</v>
      </c>
      <c r="AG128" s="3">
        <v>0</v>
      </c>
      <c r="AH128" s="1">
        <v>36803.063492063491</v>
      </c>
      <c r="AI128" s="1">
        <v>0</v>
      </c>
      <c r="AJ128" s="3">
        <v>0</v>
      </c>
      <c r="AK128" s="1">
        <v>6955.063492063492</v>
      </c>
      <c r="AL128" s="1">
        <v>2166</v>
      </c>
      <c r="AM128" s="3">
        <v>0.31142778243097985</v>
      </c>
    </row>
    <row r="129" spans="1:39">
      <c r="A129" t="s">
        <v>51</v>
      </c>
      <c r="B129">
        <v>2017</v>
      </c>
      <c r="C129" s="1">
        <v>40309.769230769234</v>
      </c>
      <c r="D129" s="1">
        <v>19850.641025641027</v>
      </c>
      <c r="E129" s="2">
        <f>Table2[[#This Row],[Male Total population]]/Table2[[#This Row],[Total population]]</f>
        <v>0.49245236091524547</v>
      </c>
      <c r="F129" s="1">
        <v>20459.128205128207</v>
      </c>
      <c r="G129" s="2">
        <f>Table2[[#This Row],[Female Total population]]/Table2[[#This Row],[Total population]]</f>
        <v>0.50754763908475453</v>
      </c>
      <c r="H129" s="1">
        <v>560</v>
      </c>
      <c r="I129" s="2">
        <v>1.3892413940503065E-2</v>
      </c>
      <c r="J129" s="1">
        <v>2586.1282051282051</v>
      </c>
      <c r="K129" s="1">
        <v>0</v>
      </c>
      <c r="L129" s="3">
        <v>0</v>
      </c>
      <c r="M129" s="1">
        <v>1902.8076923076924</v>
      </c>
      <c r="N129" s="1">
        <v>220</v>
      </c>
      <c r="O129" s="3">
        <v>0.1156186202575142</v>
      </c>
      <c r="P129" s="1">
        <v>3709.9230769230771</v>
      </c>
      <c r="Q129" s="1">
        <v>89</v>
      </c>
      <c r="R129" s="3">
        <v>2.3989715731199068E-2</v>
      </c>
      <c r="S129" s="1">
        <v>5050.1923076923076</v>
      </c>
      <c r="T129" s="1">
        <v>11</v>
      </c>
      <c r="U129" s="3">
        <v>2.1781348768135258E-3</v>
      </c>
      <c r="V129" s="1">
        <v>5146.1153846153848</v>
      </c>
      <c r="W129" s="1">
        <v>0</v>
      </c>
      <c r="X129" s="3">
        <v>0</v>
      </c>
      <c r="Y129" s="1">
        <v>4991.8076923076924</v>
      </c>
      <c r="Z129" s="1">
        <v>0</v>
      </c>
      <c r="AA129" s="3">
        <v>0</v>
      </c>
      <c r="AB129" s="1">
        <v>5271.5128205128203</v>
      </c>
      <c r="AC129" s="1">
        <v>0</v>
      </c>
      <c r="AD129" s="3">
        <v>0</v>
      </c>
      <c r="AE129" s="1">
        <v>5524.4102564102568</v>
      </c>
      <c r="AF129" s="1">
        <v>0</v>
      </c>
      <c r="AG129" s="3">
        <v>0</v>
      </c>
      <c r="AH129" s="1">
        <v>5389.166666666667</v>
      </c>
      <c r="AI129" s="1">
        <v>0</v>
      </c>
      <c r="AJ129" s="3">
        <v>0</v>
      </c>
      <c r="AK129" s="1">
        <v>737.70512820512818</v>
      </c>
      <c r="AL129" s="1">
        <v>240</v>
      </c>
      <c r="AM129" s="3">
        <v>0.32533324064580038</v>
      </c>
    </row>
    <row r="130" spans="1:39">
      <c r="A130" t="s">
        <v>55</v>
      </c>
      <c r="B130">
        <v>2011</v>
      </c>
      <c r="C130" s="1">
        <v>189968.62121212122</v>
      </c>
      <c r="D130" s="1">
        <v>92533.106060606064</v>
      </c>
      <c r="E130" s="2">
        <f>Table2[[#This Row],[Male Total population]]/Table2[[#This Row],[Total population]]</f>
        <v>0.48709679246070064</v>
      </c>
      <c r="F130" s="1">
        <v>97435.515151515152</v>
      </c>
      <c r="G130" s="2">
        <f>Table2[[#This Row],[Female Total population]]/Table2[[#This Row],[Total population]]</f>
        <v>0.5129032075392993</v>
      </c>
      <c r="H130" s="1">
        <v>2638</v>
      </c>
      <c r="I130" s="2">
        <v>1.3886503903475605E-2</v>
      </c>
      <c r="J130" s="1">
        <v>10933.454545454546</v>
      </c>
      <c r="K130" s="1">
        <v>0</v>
      </c>
      <c r="L130" s="3">
        <v>0</v>
      </c>
      <c r="M130" s="1">
        <v>10292.863636363636</v>
      </c>
      <c r="N130" s="1">
        <v>691</v>
      </c>
      <c r="O130" s="3">
        <v>6.7133892414426591E-2</v>
      </c>
      <c r="P130" s="1">
        <v>14398.151515151516</v>
      </c>
      <c r="Q130" s="1">
        <v>312</v>
      </c>
      <c r="R130" s="3">
        <v>2.1669448308810683E-2</v>
      </c>
      <c r="S130" s="1">
        <v>23659.515151515152</v>
      </c>
      <c r="T130" s="1">
        <v>170</v>
      </c>
      <c r="U130" s="3">
        <v>7.1852698126450504E-3</v>
      </c>
      <c r="V130" s="1">
        <v>28981.409090909092</v>
      </c>
      <c r="W130" s="1">
        <v>42</v>
      </c>
      <c r="X130" s="3">
        <v>1.4492048978106654E-3</v>
      </c>
      <c r="Y130" s="1">
        <v>24810.60606060606</v>
      </c>
      <c r="Z130" s="1">
        <v>0</v>
      </c>
      <c r="AA130" s="3">
        <v>0</v>
      </c>
      <c r="AB130" s="1">
        <v>22514.196969696968</v>
      </c>
      <c r="AC130" s="1">
        <v>0</v>
      </c>
      <c r="AD130" s="3">
        <v>0</v>
      </c>
      <c r="AE130" s="1">
        <v>26605.71212121212</v>
      </c>
      <c r="AF130" s="1">
        <v>0</v>
      </c>
      <c r="AG130" s="3">
        <v>0</v>
      </c>
      <c r="AH130" s="1">
        <v>23257.560606060608</v>
      </c>
      <c r="AI130" s="1">
        <v>0</v>
      </c>
      <c r="AJ130" s="3">
        <v>0</v>
      </c>
      <c r="AK130" s="1">
        <v>4447</v>
      </c>
      <c r="AL130" s="1">
        <v>1423</v>
      </c>
      <c r="AM130" s="3">
        <v>0.31999100517202611</v>
      </c>
    </row>
    <row r="131" spans="1:39">
      <c r="A131" t="s">
        <v>56</v>
      </c>
      <c r="B131">
        <v>2017</v>
      </c>
      <c r="C131" s="1">
        <v>68301.191919191915</v>
      </c>
      <c r="D131" s="1">
        <v>33670.36363636364</v>
      </c>
      <c r="E131" s="2">
        <f>Table2[[#This Row],[Male Total population]]/Table2[[#This Row],[Total population]]</f>
        <v>0.49296890274183669</v>
      </c>
      <c r="F131" s="1">
        <v>34630.828282828283</v>
      </c>
      <c r="G131" s="2">
        <f>Table2[[#This Row],[Female Total population]]/Table2[[#This Row],[Total population]]</f>
        <v>0.50703109725816342</v>
      </c>
      <c r="H131" s="1">
        <v>939</v>
      </c>
      <c r="I131" s="2">
        <v>1.3747929920621941E-2</v>
      </c>
      <c r="J131" s="1">
        <v>4303.9797979797977</v>
      </c>
      <c r="K131" s="1">
        <v>0</v>
      </c>
      <c r="L131" s="3">
        <v>0</v>
      </c>
      <c r="M131" s="1">
        <v>2958.6060606060605</v>
      </c>
      <c r="N131" s="1">
        <v>276</v>
      </c>
      <c r="O131" s="3">
        <v>9.3287174549849444E-2</v>
      </c>
      <c r="P131" s="1">
        <v>5816.9494949494947</v>
      </c>
      <c r="Q131" s="1">
        <v>150</v>
      </c>
      <c r="R131" s="3">
        <v>2.5786711768812146E-2</v>
      </c>
      <c r="S131" s="1">
        <v>8811.4949494949487</v>
      </c>
      <c r="T131" s="1">
        <v>47</v>
      </c>
      <c r="U131" s="3">
        <v>5.3339416602280311E-3</v>
      </c>
      <c r="V131" s="1">
        <v>9020.818181818182</v>
      </c>
      <c r="W131" s="1">
        <v>10</v>
      </c>
      <c r="X131" s="3">
        <v>1.1085468965725746E-3</v>
      </c>
      <c r="Y131" s="1">
        <v>8455.3333333333339</v>
      </c>
      <c r="Z131" s="1">
        <v>0</v>
      </c>
      <c r="AA131" s="3">
        <v>0</v>
      </c>
      <c r="AB131" s="1">
        <v>8763.7878787878781</v>
      </c>
      <c r="AC131" s="1">
        <v>0</v>
      </c>
      <c r="AD131" s="3">
        <v>0</v>
      </c>
      <c r="AE131" s="1">
        <v>9746.1414141414134</v>
      </c>
      <c r="AF131" s="1">
        <v>0</v>
      </c>
      <c r="AG131" s="3">
        <v>0</v>
      </c>
      <c r="AH131" s="1">
        <v>9103.9898989898993</v>
      </c>
      <c r="AI131" s="1">
        <v>0</v>
      </c>
      <c r="AJ131" s="3">
        <v>0</v>
      </c>
      <c r="AK131" s="1">
        <v>1320.090909090909</v>
      </c>
      <c r="AL131" s="1">
        <v>456</v>
      </c>
      <c r="AM131" s="3">
        <v>0.34543075545761315</v>
      </c>
    </row>
    <row r="132" spans="1:39">
      <c r="A132" t="s">
        <v>51</v>
      </c>
      <c r="B132">
        <v>2009</v>
      </c>
      <c r="C132" s="1">
        <v>37415.184210526313</v>
      </c>
      <c r="D132" s="1">
        <v>18308.11842105263</v>
      </c>
      <c r="E132" s="2">
        <f>Table2[[#This Row],[Male Total population]]/Table2[[#This Row],[Total population]]</f>
        <v>0.48932322016743834</v>
      </c>
      <c r="F132" s="1">
        <v>19107.065789473683</v>
      </c>
      <c r="G132" s="2">
        <f>Table2[[#This Row],[Female Total population]]/Table2[[#This Row],[Total population]]</f>
        <v>0.51067677983256166</v>
      </c>
      <c r="H132" s="1">
        <v>508</v>
      </c>
      <c r="I132" s="2">
        <v>1.3577375354925562E-2</v>
      </c>
      <c r="J132" s="1">
        <v>2621.3815789473683</v>
      </c>
      <c r="K132" s="1">
        <v>0</v>
      </c>
      <c r="L132" s="3">
        <v>0</v>
      </c>
      <c r="M132" s="1">
        <v>1811.5526315789473</v>
      </c>
      <c r="N132" s="1">
        <v>198</v>
      </c>
      <c r="O132" s="3">
        <v>0.10929850811313355</v>
      </c>
      <c r="P132" s="1">
        <v>2780.2763157894738</v>
      </c>
      <c r="Q132" s="1">
        <v>12</v>
      </c>
      <c r="R132" s="3">
        <v>4.3161177656518427E-3</v>
      </c>
      <c r="S132" s="1">
        <v>4255.6973684210525</v>
      </c>
      <c r="T132" s="1">
        <v>10</v>
      </c>
      <c r="U132" s="3">
        <v>2.3497911468526715E-3</v>
      </c>
      <c r="V132" s="1">
        <v>5190.1184210526317</v>
      </c>
      <c r="W132" s="1">
        <v>0</v>
      </c>
      <c r="X132" s="3">
        <v>0</v>
      </c>
      <c r="Y132" s="1">
        <v>4945.7631578947367</v>
      </c>
      <c r="Z132" s="1">
        <v>0</v>
      </c>
      <c r="AA132" s="3">
        <v>0</v>
      </c>
      <c r="AB132" s="1">
        <v>4970.6315789473683</v>
      </c>
      <c r="AC132" s="1">
        <v>0</v>
      </c>
      <c r="AD132" s="3">
        <v>0</v>
      </c>
      <c r="AE132" s="1">
        <v>5156.25</v>
      </c>
      <c r="AF132" s="1">
        <v>0</v>
      </c>
      <c r="AG132" s="3">
        <v>0</v>
      </c>
      <c r="AH132" s="1">
        <v>5038.7894736842109</v>
      </c>
      <c r="AI132" s="1">
        <v>0</v>
      </c>
      <c r="AJ132" s="3">
        <v>0</v>
      </c>
      <c r="AK132" s="1">
        <v>676.67105263157896</v>
      </c>
      <c r="AL132" s="1">
        <v>288</v>
      </c>
      <c r="AM132" s="3">
        <v>0.42561300484181458</v>
      </c>
    </row>
    <row r="133" spans="1:39">
      <c r="A133" t="s">
        <v>57</v>
      </c>
      <c r="B133">
        <v>2011</v>
      </c>
      <c r="C133" s="1">
        <v>51549.260869565216</v>
      </c>
      <c r="D133" s="1">
        <v>25538.797101449276</v>
      </c>
      <c r="E133" s="2">
        <f>Table2[[#This Row],[Male Total population]]/Table2[[#This Row],[Total population]]</f>
        <v>0.49542508797691476</v>
      </c>
      <c r="F133" s="1">
        <v>26010.463768115944</v>
      </c>
      <c r="G133" s="2">
        <f>Table2[[#This Row],[Female Total population]]/Table2[[#This Row],[Total population]]</f>
        <v>0.50457491202308535</v>
      </c>
      <c r="H133" s="1">
        <v>696</v>
      </c>
      <c r="I133" s="2">
        <v>1.3501648486504678E-2</v>
      </c>
      <c r="J133" s="1">
        <v>3610.391304347826</v>
      </c>
      <c r="K133" s="1">
        <v>0</v>
      </c>
      <c r="L133" s="3">
        <v>0</v>
      </c>
      <c r="M133" s="1">
        <v>2251.0289855072465</v>
      </c>
      <c r="N133" s="1">
        <v>219</v>
      </c>
      <c r="O133" s="3">
        <v>9.7288840530256687E-2</v>
      </c>
      <c r="P133" s="1">
        <v>3768.31884057971</v>
      </c>
      <c r="Q133" s="1">
        <v>115</v>
      </c>
      <c r="R133" s="3">
        <v>3.0517587514518451E-2</v>
      </c>
      <c r="S133" s="1">
        <v>5948.014492753623</v>
      </c>
      <c r="T133" s="1">
        <v>36</v>
      </c>
      <c r="U133" s="3">
        <v>6.05243985936118E-3</v>
      </c>
      <c r="V133" s="1">
        <v>7251.202898550725</v>
      </c>
      <c r="W133" s="1">
        <v>0</v>
      </c>
      <c r="X133" s="3">
        <v>0</v>
      </c>
      <c r="Y133" s="1">
        <v>6492.695652173913</v>
      </c>
      <c r="Z133" s="1">
        <v>0</v>
      </c>
      <c r="AA133" s="3">
        <v>0</v>
      </c>
      <c r="AB133" s="1">
        <v>6910.057971014493</v>
      </c>
      <c r="AC133" s="1">
        <v>0</v>
      </c>
      <c r="AD133" s="3">
        <v>0</v>
      </c>
      <c r="AE133" s="1">
        <v>7451.434782608696</v>
      </c>
      <c r="AF133" s="1">
        <v>0</v>
      </c>
      <c r="AG133" s="3">
        <v>0</v>
      </c>
      <c r="AH133" s="1">
        <v>7021.579710144928</v>
      </c>
      <c r="AI133" s="1">
        <v>0</v>
      </c>
      <c r="AJ133" s="3">
        <v>0</v>
      </c>
      <c r="AK133" s="1">
        <v>826.01449275362324</v>
      </c>
      <c r="AL133" s="1">
        <v>326</v>
      </c>
      <c r="AM133" s="3">
        <v>0.39466619878936748</v>
      </c>
    </row>
    <row r="134" spans="1:39">
      <c r="A134" t="s">
        <v>51</v>
      </c>
      <c r="B134">
        <v>2015</v>
      </c>
      <c r="C134" s="1">
        <v>38749.65</v>
      </c>
      <c r="D134" s="1">
        <v>19065.462500000001</v>
      </c>
      <c r="E134" s="2">
        <f>Table2[[#This Row],[Male Total population]]/Table2[[#This Row],[Total population]]</f>
        <v>0.49201637950278265</v>
      </c>
      <c r="F134" s="1">
        <v>19684.1875</v>
      </c>
      <c r="G134" s="2">
        <f>Table2[[#This Row],[Female Total population]]/Table2[[#This Row],[Total population]]</f>
        <v>0.50798362049721735</v>
      </c>
      <c r="H134" s="1">
        <v>521</v>
      </c>
      <c r="I134" s="2">
        <v>1.3445282731585963E-2</v>
      </c>
      <c r="J134" s="1">
        <v>2496.6624999999999</v>
      </c>
      <c r="K134" s="1">
        <v>0</v>
      </c>
      <c r="L134" s="3">
        <v>0</v>
      </c>
      <c r="M134" s="1">
        <v>1855.65</v>
      </c>
      <c r="N134" s="1">
        <v>178</v>
      </c>
      <c r="O134" s="3">
        <v>9.5923261390887291E-2</v>
      </c>
      <c r="P134" s="1">
        <v>3456.5</v>
      </c>
      <c r="Q134" s="1">
        <v>75</v>
      </c>
      <c r="R134" s="3">
        <v>2.1698249674526254E-2</v>
      </c>
      <c r="S134" s="1">
        <v>4865.6000000000004</v>
      </c>
      <c r="T134" s="1">
        <v>0</v>
      </c>
      <c r="U134" s="3">
        <v>0</v>
      </c>
      <c r="V134" s="1">
        <v>5115.1499999999996</v>
      </c>
      <c r="W134" s="1">
        <v>0</v>
      </c>
      <c r="X134" s="3">
        <v>0</v>
      </c>
      <c r="Y134" s="1">
        <v>4778.875</v>
      </c>
      <c r="Z134" s="1">
        <v>0</v>
      </c>
      <c r="AA134" s="3">
        <v>0</v>
      </c>
      <c r="AB134" s="1">
        <v>5033.7875000000004</v>
      </c>
      <c r="AC134" s="1">
        <v>0</v>
      </c>
      <c r="AD134" s="3">
        <v>0</v>
      </c>
      <c r="AE134" s="1">
        <v>5262.0625</v>
      </c>
      <c r="AF134" s="1">
        <v>0</v>
      </c>
      <c r="AG134" s="3">
        <v>0</v>
      </c>
      <c r="AH134" s="1">
        <v>5173.3125</v>
      </c>
      <c r="AI134" s="1">
        <v>0</v>
      </c>
      <c r="AJ134" s="3">
        <v>0</v>
      </c>
      <c r="AK134" s="1">
        <v>715.36249999999995</v>
      </c>
      <c r="AL134" s="1">
        <v>268</v>
      </c>
      <c r="AM134" s="3">
        <v>0.37463523737965021</v>
      </c>
    </row>
    <row r="135" spans="1:39">
      <c r="A135" t="s">
        <v>52</v>
      </c>
      <c r="B135">
        <v>2012</v>
      </c>
      <c r="C135" s="1">
        <v>321881.38333333336</v>
      </c>
      <c r="D135" s="1">
        <v>155783.70000000001</v>
      </c>
      <c r="E135" s="2">
        <f>Table2[[#This Row],[Male Total population]]/Table2[[#This Row],[Total population]]</f>
        <v>0.48397859604907251</v>
      </c>
      <c r="F135" s="1">
        <v>166097.68333333332</v>
      </c>
      <c r="G135" s="2">
        <f>Table2[[#This Row],[Female Total population]]/Table2[[#This Row],[Total population]]</f>
        <v>0.51602140395092744</v>
      </c>
      <c r="H135" s="1">
        <v>4292</v>
      </c>
      <c r="I135" s="2">
        <v>1.3334104493875926E-2</v>
      </c>
      <c r="J135" s="1">
        <v>19259.7</v>
      </c>
      <c r="K135" s="1">
        <v>0</v>
      </c>
      <c r="L135" s="3">
        <v>0</v>
      </c>
      <c r="M135" s="1">
        <v>14403.166666666666</v>
      </c>
      <c r="N135" s="1">
        <v>1152</v>
      </c>
      <c r="O135" s="3">
        <v>7.998241127529826E-2</v>
      </c>
      <c r="P135" s="1">
        <v>22835.066666666666</v>
      </c>
      <c r="Q135" s="1">
        <v>509</v>
      </c>
      <c r="R135" s="3">
        <v>2.2290278694172123E-2</v>
      </c>
      <c r="S135" s="1">
        <v>38243.416666666664</v>
      </c>
      <c r="T135" s="1">
        <v>307</v>
      </c>
      <c r="U135" s="3">
        <v>8.0275254346608687E-3</v>
      </c>
      <c r="V135" s="1">
        <v>47305.816666666666</v>
      </c>
      <c r="W135" s="1">
        <v>116</v>
      </c>
      <c r="X135" s="3">
        <v>2.4521297416209213E-3</v>
      </c>
      <c r="Y135" s="1">
        <v>43491.35</v>
      </c>
      <c r="Z135" s="1">
        <v>0</v>
      </c>
      <c r="AA135" s="3">
        <v>0</v>
      </c>
      <c r="AB135" s="1">
        <v>44424.433333333334</v>
      </c>
      <c r="AC135" s="1">
        <v>0</v>
      </c>
      <c r="AD135" s="3">
        <v>0</v>
      </c>
      <c r="AE135" s="1">
        <v>45959.883333333331</v>
      </c>
      <c r="AF135" s="1">
        <v>0</v>
      </c>
      <c r="AG135" s="3">
        <v>0</v>
      </c>
      <c r="AH135" s="1">
        <v>39335.449999999997</v>
      </c>
      <c r="AI135" s="1">
        <v>0</v>
      </c>
      <c r="AJ135" s="3">
        <v>0</v>
      </c>
      <c r="AK135" s="1">
        <v>6472.0166666666664</v>
      </c>
      <c r="AL135" s="1">
        <v>2208</v>
      </c>
      <c r="AM135" s="3">
        <v>0.34116104975007794</v>
      </c>
    </row>
    <row r="136" spans="1:39">
      <c r="A136" t="s">
        <v>55</v>
      </c>
      <c r="B136">
        <v>2009</v>
      </c>
      <c r="C136" s="1">
        <v>184407.39705882352</v>
      </c>
      <c r="D136" s="1">
        <v>89656.441176470587</v>
      </c>
      <c r="E136" s="2">
        <f>Table2[[#This Row],[Male Total population]]/Table2[[#This Row],[Total population]]</f>
        <v>0.48618679405724363</v>
      </c>
      <c r="F136" s="1">
        <v>94750.955882352937</v>
      </c>
      <c r="G136" s="2">
        <f>Table2[[#This Row],[Female Total population]]/Table2[[#This Row],[Total population]]</f>
        <v>0.51381320594275637</v>
      </c>
      <c r="H136" s="1">
        <v>2432</v>
      </c>
      <c r="I136" s="2">
        <v>1.3188191139774205E-2</v>
      </c>
      <c r="J136" s="1">
        <v>10893</v>
      </c>
      <c r="K136" s="1">
        <v>0</v>
      </c>
      <c r="L136" s="3">
        <v>0</v>
      </c>
      <c r="M136" s="1">
        <v>10522.676470588236</v>
      </c>
      <c r="N136" s="1">
        <v>686</v>
      </c>
      <c r="O136" s="3">
        <v>6.519253936177051E-2</v>
      </c>
      <c r="P136" s="1">
        <v>13511.25</v>
      </c>
      <c r="Q136" s="1">
        <v>270</v>
      </c>
      <c r="R136" s="3">
        <v>1.9983347210657785E-2</v>
      </c>
      <c r="S136" s="1">
        <v>21415.117647058825</v>
      </c>
      <c r="T136" s="1">
        <v>166</v>
      </c>
      <c r="U136" s="3">
        <v>7.7515334137236748E-3</v>
      </c>
      <c r="V136" s="1">
        <v>28223.264705882353</v>
      </c>
      <c r="W136" s="1">
        <v>68</v>
      </c>
      <c r="X136" s="3">
        <v>2.4093598210070751E-3</v>
      </c>
      <c r="Y136" s="1">
        <v>25450.882352941175</v>
      </c>
      <c r="Z136" s="1">
        <v>10</v>
      </c>
      <c r="AA136" s="3">
        <v>3.9291368610818995E-4</v>
      </c>
      <c r="AB136" s="1">
        <v>22111.573529411766</v>
      </c>
      <c r="AC136" s="1">
        <v>0</v>
      </c>
      <c r="AD136" s="3">
        <v>0</v>
      </c>
      <c r="AE136" s="1">
        <v>25308.102941176472</v>
      </c>
      <c r="AF136" s="1">
        <v>0</v>
      </c>
      <c r="AG136" s="3">
        <v>0</v>
      </c>
      <c r="AH136" s="1">
        <v>22779.279411764706</v>
      </c>
      <c r="AI136" s="1">
        <v>0</v>
      </c>
      <c r="AJ136" s="3">
        <v>0</v>
      </c>
      <c r="AK136" s="1">
        <v>4194.5735294117649</v>
      </c>
      <c r="AL136" s="1">
        <v>1232</v>
      </c>
      <c r="AM136" s="3">
        <v>0.29371281522695636</v>
      </c>
    </row>
    <row r="137" spans="1:39">
      <c r="A137" t="s">
        <v>47</v>
      </c>
      <c r="B137">
        <v>2014</v>
      </c>
      <c r="C137" s="1">
        <v>31879.659574468085</v>
      </c>
      <c r="D137" s="1">
        <v>15799</v>
      </c>
      <c r="E137" s="2">
        <f>Table2[[#This Row],[Male Total population]]/Table2[[#This Row],[Total population]]</f>
        <v>0.49558245636516046</v>
      </c>
      <c r="F137" s="1">
        <v>16080.659574468085</v>
      </c>
      <c r="G137" s="2">
        <f>Table2[[#This Row],[Female Total population]]/Table2[[#This Row],[Total population]]</f>
        <v>0.50441754363483948</v>
      </c>
      <c r="H137" s="1">
        <v>420</v>
      </c>
      <c r="I137" s="2">
        <v>1.317454469734587E-2</v>
      </c>
      <c r="J137" s="1">
        <v>2040.6595744680851</v>
      </c>
      <c r="K137" s="1">
        <v>0</v>
      </c>
      <c r="L137" s="3">
        <v>0</v>
      </c>
      <c r="M137" s="1">
        <v>1557</v>
      </c>
      <c r="N137" s="1">
        <v>87</v>
      </c>
      <c r="O137" s="3">
        <v>5.5876685934489405E-2</v>
      </c>
      <c r="P137" s="1">
        <v>2498.3085106382978</v>
      </c>
      <c r="Q137" s="1">
        <v>0</v>
      </c>
      <c r="R137" s="3">
        <v>0</v>
      </c>
      <c r="S137" s="1">
        <v>4065.3510638297871</v>
      </c>
      <c r="T137" s="1">
        <v>0</v>
      </c>
      <c r="U137" s="3">
        <v>0</v>
      </c>
      <c r="V137" s="1">
        <v>4372.8723404255315</v>
      </c>
      <c r="W137" s="1">
        <v>0</v>
      </c>
      <c r="X137" s="3">
        <v>0</v>
      </c>
      <c r="Y137" s="1">
        <v>3780.7021276595747</v>
      </c>
      <c r="Z137" s="1">
        <v>0</v>
      </c>
      <c r="AA137" s="3">
        <v>0</v>
      </c>
      <c r="AB137" s="1">
        <v>4052.2978723404253</v>
      </c>
      <c r="AC137" s="1">
        <v>0</v>
      </c>
      <c r="AD137" s="3">
        <v>0</v>
      </c>
      <c r="AE137" s="1">
        <v>4567.4255319148933</v>
      </c>
      <c r="AF137" s="1">
        <v>0</v>
      </c>
      <c r="AG137" s="3">
        <v>0</v>
      </c>
      <c r="AH137" s="1">
        <v>4205.9148936170213</v>
      </c>
      <c r="AI137" s="1">
        <v>0</v>
      </c>
      <c r="AJ137" s="3">
        <v>0</v>
      </c>
      <c r="AK137" s="1">
        <v>745.62765957446811</v>
      </c>
      <c r="AL137" s="1">
        <v>333</v>
      </c>
      <c r="AM137" s="3">
        <v>0.44660360398921367</v>
      </c>
    </row>
    <row r="138" spans="1:39">
      <c r="A138" t="s">
        <v>54</v>
      </c>
      <c r="B138">
        <v>2016</v>
      </c>
      <c r="C138" s="1">
        <v>116724.02325581395</v>
      </c>
      <c r="D138" s="1">
        <v>57335.093023255817</v>
      </c>
      <c r="E138" s="2">
        <f>Table2[[#This Row],[Male Total population]]/Table2[[#This Row],[Total population]]</f>
        <v>0.49120216579237891</v>
      </c>
      <c r="F138" s="1">
        <v>59388.930232558138</v>
      </c>
      <c r="G138" s="2">
        <f>Table2[[#This Row],[Female Total population]]/Table2[[#This Row],[Total population]]</f>
        <v>0.50879783420762115</v>
      </c>
      <c r="H138" s="1">
        <v>1514</v>
      </c>
      <c r="I138" s="2">
        <v>1.2970766066569665E-2</v>
      </c>
      <c r="J138" s="1">
        <v>6794.4186046511632</v>
      </c>
      <c r="K138" s="1">
        <v>0</v>
      </c>
      <c r="L138" s="3">
        <v>0</v>
      </c>
      <c r="M138" s="1">
        <v>5274.0232558139533</v>
      </c>
      <c r="N138" s="1">
        <v>442</v>
      </c>
      <c r="O138" s="3">
        <v>8.3806987296225904E-2</v>
      </c>
      <c r="P138" s="1">
        <v>10145.918604651162</v>
      </c>
      <c r="Q138" s="1">
        <v>272</v>
      </c>
      <c r="R138" s="3">
        <v>2.6808809591209206E-2</v>
      </c>
      <c r="S138" s="1">
        <v>15919.313953488372</v>
      </c>
      <c r="T138" s="1">
        <v>134</v>
      </c>
      <c r="U138" s="3">
        <v>8.4174481633762111E-3</v>
      </c>
      <c r="V138" s="1">
        <v>16435.360465116279</v>
      </c>
      <c r="W138" s="1">
        <v>26</v>
      </c>
      <c r="X138" s="3">
        <v>1.5819549595632221E-3</v>
      </c>
      <c r="Y138" s="1">
        <v>14067.906976744185</v>
      </c>
      <c r="Z138" s="1">
        <v>0</v>
      </c>
      <c r="AA138" s="3">
        <v>0</v>
      </c>
      <c r="AB138" s="1">
        <v>14278.011627906977</v>
      </c>
      <c r="AC138" s="1">
        <v>0</v>
      </c>
      <c r="AD138" s="3">
        <v>0</v>
      </c>
      <c r="AE138" s="1">
        <v>16627.279069767443</v>
      </c>
      <c r="AF138" s="1">
        <v>0</v>
      </c>
      <c r="AG138" s="3">
        <v>0</v>
      </c>
      <c r="AH138" s="1">
        <v>14801.023255813954</v>
      </c>
      <c r="AI138" s="1">
        <v>0</v>
      </c>
      <c r="AJ138" s="3">
        <v>0</v>
      </c>
      <c r="AK138" s="1">
        <v>2394.1395348837209</v>
      </c>
      <c r="AL138" s="1">
        <v>640</v>
      </c>
      <c r="AM138" s="3">
        <v>0.26731942339822046</v>
      </c>
    </row>
    <row r="139" spans="1:39">
      <c r="A139" t="s">
        <v>53</v>
      </c>
      <c r="B139">
        <v>2016</v>
      </c>
      <c r="C139" s="1">
        <v>67665.123287671231</v>
      </c>
      <c r="D139" s="1">
        <v>32915.342465753427</v>
      </c>
      <c r="E139" s="2">
        <f>Table2[[#This Row],[Male Total population]]/Table2[[#This Row],[Total population]]</f>
        <v>0.48644472760091301</v>
      </c>
      <c r="F139" s="1">
        <v>34749.780821917811</v>
      </c>
      <c r="G139" s="2">
        <f>Table2[[#This Row],[Female Total population]]/Table2[[#This Row],[Total population]]</f>
        <v>0.51355527239908716</v>
      </c>
      <c r="H139" s="1">
        <v>875</v>
      </c>
      <c r="I139" s="2">
        <v>1.2931329427717563E-2</v>
      </c>
      <c r="J139" s="1">
        <v>4073.5616438356165</v>
      </c>
      <c r="K139" s="1">
        <v>0</v>
      </c>
      <c r="L139" s="3">
        <v>0</v>
      </c>
      <c r="M139" s="1">
        <v>3184.8630136986303</v>
      </c>
      <c r="N139" s="1">
        <v>277</v>
      </c>
      <c r="O139" s="3">
        <v>8.6973913417492846E-2</v>
      </c>
      <c r="P139" s="1">
        <v>6134.6164383561645</v>
      </c>
      <c r="Q139" s="1">
        <v>191</v>
      </c>
      <c r="R139" s="3">
        <v>3.1134790890232165E-2</v>
      </c>
      <c r="S139" s="1">
        <v>8826.6301369863013</v>
      </c>
      <c r="T139" s="1">
        <v>106</v>
      </c>
      <c r="U139" s="3">
        <v>1.2009113144531493E-2</v>
      </c>
      <c r="V139" s="1">
        <v>9186.4383561643845</v>
      </c>
      <c r="W139" s="1">
        <v>12</v>
      </c>
      <c r="X139" s="3">
        <v>1.306273392881108E-3</v>
      </c>
      <c r="Y139" s="1">
        <v>8485.6575342465749</v>
      </c>
      <c r="Z139" s="1">
        <v>0</v>
      </c>
      <c r="AA139" s="3">
        <v>0</v>
      </c>
      <c r="AB139" s="1">
        <v>8710.4520547945212</v>
      </c>
      <c r="AC139" s="1">
        <v>0</v>
      </c>
      <c r="AD139" s="3">
        <v>0</v>
      </c>
      <c r="AE139" s="1">
        <v>9233.9041095890407</v>
      </c>
      <c r="AF139" s="1">
        <v>0</v>
      </c>
      <c r="AG139" s="3">
        <v>0</v>
      </c>
      <c r="AH139" s="1">
        <v>8655.2054794520554</v>
      </c>
      <c r="AI139" s="1">
        <v>0</v>
      </c>
      <c r="AJ139" s="3">
        <v>0</v>
      </c>
      <c r="AK139" s="1">
        <v>1175.6986301369864</v>
      </c>
      <c r="AL139" s="1">
        <v>289</v>
      </c>
      <c r="AM139" s="3">
        <v>0.24581129261529139</v>
      </c>
    </row>
    <row r="140" spans="1:39">
      <c r="A140" t="s">
        <v>55</v>
      </c>
      <c r="B140">
        <v>2014</v>
      </c>
      <c r="C140" s="1">
        <v>190407.90909090909</v>
      </c>
      <c r="D140" s="1">
        <v>92923.84848484848</v>
      </c>
      <c r="E140" s="2">
        <f>Table2[[#This Row],[Male Total population]]/Table2[[#This Row],[Total population]]</f>
        <v>0.4880251504704175</v>
      </c>
      <c r="F140" s="1">
        <v>97484.060606060608</v>
      </c>
      <c r="G140" s="2">
        <f>Table2[[#This Row],[Female Total population]]/Table2[[#This Row],[Total population]]</f>
        <v>0.5119748495295825</v>
      </c>
      <c r="H140" s="1">
        <v>2432</v>
      </c>
      <c r="I140" s="2">
        <v>1.2772578679170603E-2</v>
      </c>
      <c r="J140" s="1">
        <v>10766.136363636364</v>
      </c>
      <c r="K140" s="1">
        <v>0</v>
      </c>
      <c r="L140" s="3">
        <v>0</v>
      </c>
      <c r="M140" s="1">
        <v>9859.6060606060601</v>
      </c>
      <c r="N140" s="1">
        <v>611</v>
      </c>
      <c r="O140" s="3">
        <v>6.197002154490161E-2</v>
      </c>
      <c r="P140" s="1">
        <v>15855.378787878788</v>
      </c>
      <c r="Q140" s="1">
        <v>320</v>
      </c>
      <c r="R140" s="3">
        <v>2.0182425426798094E-2</v>
      </c>
      <c r="S140" s="1">
        <v>25506.31818181818</v>
      </c>
      <c r="T140" s="1">
        <v>210</v>
      </c>
      <c r="U140" s="3">
        <v>8.2332541491502119E-3</v>
      </c>
      <c r="V140" s="1">
        <v>28012.651515151516</v>
      </c>
      <c r="W140" s="1">
        <v>59</v>
      </c>
      <c r="X140" s="3">
        <v>2.10619119607753E-3</v>
      </c>
      <c r="Y140" s="1">
        <v>23265.636363636364</v>
      </c>
      <c r="Z140" s="1">
        <v>0</v>
      </c>
      <c r="AA140" s="3">
        <v>0</v>
      </c>
      <c r="AB140" s="1">
        <v>23660.469696969696</v>
      </c>
      <c r="AC140" s="1">
        <v>0</v>
      </c>
      <c r="AD140" s="3">
        <v>0</v>
      </c>
      <c r="AE140" s="1">
        <v>25946.348484848484</v>
      </c>
      <c r="AF140" s="1">
        <v>0</v>
      </c>
      <c r="AG140" s="3">
        <v>0</v>
      </c>
      <c r="AH140" s="1">
        <v>22833.969696969696</v>
      </c>
      <c r="AI140" s="1">
        <v>0</v>
      </c>
      <c r="AJ140" s="3">
        <v>0</v>
      </c>
      <c r="AK140" s="1">
        <v>4773.166666666667</v>
      </c>
      <c r="AL140" s="1">
        <v>1232</v>
      </c>
      <c r="AM140" s="3">
        <v>0.25810957086490449</v>
      </c>
    </row>
    <row r="141" spans="1:39">
      <c r="A141" t="s">
        <v>51</v>
      </c>
      <c r="B141">
        <v>2010</v>
      </c>
      <c r="C141" s="1">
        <v>36210.25</v>
      </c>
      <c r="D141" s="1">
        <v>17768.226190476191</v>
      </c>
      <c r="E141" s="2">
        <f>Table2[[#This Row],[Male Total population]]/Table2[[#This Row],[Total population]]</f>
        <v>0.4906960374611109</v>
      </c>
      <c r="F141" s="1">
        <v>18442.023809523809</v>
      </c>
      <c r="G141" s="2">
        <f>Table2[[#This Row],[Female Total population]]/Table2[[#This Row],[Total population]]</f>
        <v>0.5093039625388891</v>
      </c>
      <c r="H141" s="1">
        <v>462</v>
      </c>
      <c r="I141" s="2">
        <v>1.2758818290401198E-2</v>
      </c>
      <c r="J141" s="1">
        <v>2440.4761904761904</v>
      </c>
      <c r="K141" s="1">
        <v>0</v>
      </c>
      <c r="L141" s="3">
        <v>0</v>
      </c>
      <c r="M141" s="1">
        <v>1692.6904761904761</v>
      </c>
      <c r="N141" s="1">
        <v>173</v>
      </c>
      <c r="O141" s="3">
        <v>0.10220415512075733</v>
      </c>
      <c r="P141" s="1">
        <v>2865.2261904761904</v>
      </c>
      <c r="Q141" s="1">
        <v>26</v>
      </c>
      <c r="R141" s="3">
        <v>9.074327215918299E-3</v>
      </c>
      <c r="S141" s="1">
        <v>4294.2857142857147</v>
      </c>
      <c r="T141" s="1">
        <v>0</v>
      </c>
      <c r="U141" s="3">
        <v>0</v>
      </c>
      <c r="V141" s="1">
        <v>5062.2380952380954</v>
      </c>
      <c r="W141" s="1">
        <v>0</v>
      </c>
      <c r="X141" s="3">
        <v>0</v>
      </c>
      <c r="Y141" s="1">
        <v>4705.1190476190477</v>
      </c>
      <c r="Z141" s="1">
        <v>0</v>
      </c>
      <c r="AA141" s="3">
        <v>0</v>
      </c>
      <c r="AB141" s="1">
        <v>4601.8214285714284</v>
      </c>
      <c r="AC141" s="1">
        <v>0</v>
      </c>
      <c r="AD141" s="3">
        <v>0</v>
      </c>
      <c r="AE141" s="1">
        <v>5041.0714285714284</v>
      </c>
      <c r="AF141" s="1">
        <v>0</v>
      </c>
      <c r="AG141" s="3">
        <v>0</v>
      </c>
      <c r="AH141" s="1">
        <v>4880.4285714285716</v>
      </c>
      <c r="AI141" s="1">
        <v>0</v>
      </c>
      <c r="AJ141" s="3">
        <v>0</v>
      </c>
      <c r="AK141" s="1">
        <v>636.32142857142856</v>
      </c>
      <c r="AL141" s="1">
        <v>263</v>
      </c>
      <c r="AM141" s="3">
        <v>0.41331312791154518</v>
      </c>
    </row>
    <row r="142" spans="1:39">
      <c r="A142" t="s">
        <v>53</v>
      </c>
      <c r="B142">
        <v>2015</v>
      </c>
      <c r="C142" s="1">
        <v>77492.75409836066</v>
      </c>
      <c r="D142" s="1">
        <v>37597.065573770495</v>
      </c>
      <c r="E142" s="2">
        <f>Table2[[#This Row],[Male Total population]]/Table2[[#This Row],[Total population]]</f>
        <v>0.48516878785917161</v>
      </c>
      <c r="F142" s="1">
        <v>39895.688524590165</v>
      </c>
      <c r="G142" s="2">
        <f>Table2[[#This Row],[Female Total population]]/Table2[[#This Row],[Total population]]</f>
        <v>0.51483121214082839</v>
      </c>
      <c r="H142" s="1">
        <v>977</v>
      </c>
      <c r="I142" s="2">
        <v>1.2607630369671791E-2</v>
      </c>
      <c r="J142" s="1">
        <v>4746.6721311475412</v>
      </c>
      <c r="K142" s="1">
        <v>0</v>
      </c>
      <c r="L142" s="3">
        <v>0</v>
      </c>
      <c r="M142" s="1">
        <v>3552.655737704918</v>
      </c>
      <c r="N142" s="1">
        <v>308</v>
      </c>
      <c r="O142" s="3">
        <v>8.6695706744435011E-2</v>
      </c>
      <c r="P142" s="1">
        <v>6690.4098360655735</v>
      </c>
      <c r="Q142" s="1">
        <v>186</v>
      </c>
      <c r="R142" s="3">
        <v>2.7800987466767946E-2</v>
      </c>
      <c r="S142" s="1">
        <v>10007.213114754099</v>
      </c>
      <c r="T142" s="1">
        <v>102</v>
      </c>
      <c r="U142" s="3">
        <v>1.0192647926086101E-2</v>
      </c>
      <c r="V142" s="1">
        <v>10696.786885245901</v>
      </c>
      <c r="W142" s="1">
        <v>0</v>
      </c>
      <c r="X142" s="3">
        <v>0</v>
      </c>
      <c r="Y142" s="1">
        <v>9755.9180327868853</v>
      </c>
      <c r="Z142" s="1">
        <v>0</v>
      </c>
      <c r="AA142" s="3">
        <v>0</v>
      </c>
      <c r="AB142" s="1">
        <v>10017.032786885246</v>
      </c>
      <c r="AC142" s="1">
        <v>0</v>
      </c>
      <c r="AD142" s="3">
        <v>0</v>
      </c>
      <c r="AE142" s="1">
        <v>10704.786885245901</v>
      </c>
      <c r="AF142" s="1">
        <v>0</v>
      </c>
      <c r="AG142" s="3">
        <v>0</v>
      </c>
      <c r="AH142" s="1">
        <v>10013.934426229509</v>
      </c>
      <c r="AI142" s="1">
        <v>0</v>
      </c>
      <c r="AJ142" s="3">
        <v>0</v>
      </c>
      <c r="AK142" s="1">
        <v>1313.4590163934427</v>
      </c>
      <c r="AL142" s="1">
        <v>381</v>
      </c>
      <c r="AM142" s="3">
        <v>0.29007376343280789</v>
      </c>
    </row>
    <row r="143" spans="1:39">
      <c r="A143" t="s">
        <v>57</v>
      </c>
      <c r="B143">
        <v>2015</v>
      </c>
      <c r="C143" s="1">
        <v>45588.043956043955</v>
      </c>
      <c r="D143" s="1">
        <v>22599.263736263736</v>
      </c>
      <c r="E143" s="2">
        <f>Table2[[#This Row],[Male Total population]]/Table2[[#This Row],[Total population]]</f>
        <v>0.49572786579862854</v>
      </c>
      <c r="F143" s="1">
        <v>22988.780219780219</v>
      </c>
      <c r="G143" s="2">
        <f>Table2[[#This Row],[Female Total population]]/Table2[[#This Row],[Total population]]</f>
        <v>0.50427213420137151</v>
      </c>
      <c r="H143" s="1">
        <v>566</v>
      </c>
      <c r="I143" s="2">
        <v>1.2415535980129743E-2</v>
      </c>
      <c r="J143" s="1">
        <v>3098.4285714285716</v>
      </c>
      <c r="K143" s="1">
        <v>0</v>
      </c>
      <c r="L143" s="3">
        <v>0</v>
      </c>
      <c r="M143" s="1">
        <v>2061.3186813186812</v>
      </c>
      <c r="N143" s="1">
        <v>206</v>
      </c>
      <c r="O143" s="3">
        <v>9.9936027295020796E-2</v>
      </c>
      <c r="P143" s="1">
        <v>3757.3956043956046</v>
      </c>
      <c r="Q143" s="1">
        <v>78</v>
      </c>
      <c r="R143" s="3">
        <v>2.0759059788314913E-2</v>
      </c>
      <c r="S143" s="1">
        <v>5638.2307692307695</v>
      </c>
      <c r="T143" s="1">
        <v>26</v>
      </c>
      <c r="U143" s="3">
        <v>4.6113756361106182E-3</v>
      </c>
      <c r="V143" s="1">
        <v>5933.3846153846152</v>
      </c>
      <c r="W143" s="1">
        <v>0</v>
      </c>
      <c r="X143" s="3">
        <v>0</v>
      </c>
      <c r="Y143" s="1">
        <v>5530.1758241758243</v>
      </c>
      <c r="Z143" s="1">
        <v>0</v>
      </c>
      <c r="AA143" s="3">
        <v>0</v>
      </c>
      <c r="AB143" s="1">
        <v>6144.5824175824173</v>
      </c>
      <c r="AC143" s="1">
        <v>0</v>
      </c>
      <c r="AD143" s="3">
        <v>0</v>
      </c>
      <c r="AE143" s="1">
        <v>6410.9780219780223</v>
      </c>
      <c r="AF143" s="1">
        <v>0</v>
      </c>
      <c r="AG143" s="3">
        <v>0</v>
      </c>
      <c r="AH143" s="1">
        <v>6207.5054945054944</v>
      </c>
      <c r="AI143" s="1">
        <v>0</v>
      </c>
      <c r="AJ143" s="3">
        <v>0</v>
      </c>
      <c r="AK143" s="1">
        <v>803.61538461538464</v>
      </c>
      <c r="AL143" s="1">
        <v>256</v>
      </c>
      <c r="AM143" s="3">
        <v>0.31856035225423568</v>
      </c>
    </row>
    <row r="144" spans="1:39">
      <c r="A144" t="s">
        <v>53</v>
      </c>
      <c r="B144">
        <v>2013</v>
      </c>
      <c r="C144" s="1">
        <v>69661.71428571429</v>
      </c>
      <c r="D144" s="1">
        <v>33805.300000000003</v>
      </c>
      <c r="E144" s="2">
        <f>Table2[[#This Row],[Male Total population]]/Table2[[#This Row],[Total population]]</f>
        <v>0.48527803753650295</v>
      </c>
      <c r="F144" s="1">
        <v>35856.414285714287</v>
      </c>
      <c r="G144" s="2">
        <f>Table2[[#This Row],[Female Total population]]/Table2[[#This Row],[Total population]]</f>
        <v>0.514721962463497</v>
      </c>
      <c r="H144" s="1">
        <v>861</v>
      </c>
      <c r="I144" s="2">
        <v>1.2359730288414214E-2</v>
      </c>
      <c r="J144" s="1">
        <v>4343.528571428571</v>
      </c>
      <c r="K144" s="1">
        <v>0</v>
      </c>
      <c r="L144" s="3">
        <v>0</v>
      </c>
      <c r="M144" s="1">
        <v>3149.6</v>
      </c>
      <c r="N144" s="1">
        <v>283</v>
      </c>
      <c r="O144" s="3">
        <v>8.9852679705359415E-2</v>
      </c>
      <c r="P144" s="1">
        <v>5662.2857142857147</v>
      </c>
      <c r="Q144" s="1">
        <v>103</v>
      </c>
      <c r="R144" s="3">
        <v>1.8190533858108787E-2</v>
      </c>
      <c r="S144" s="1">
        <v>8797.3571428571431</v>
      </c>
      <c r="T144" s="1">
        <v>84</v>
      </c>
      <c r="U144" s="3">
        <v>9.5483221422017969E-3</v>
      </c>
      <c r="V144" s="1">
        <v>9898.1714285714279</v>
      </c>
      <c r="W144" s="1">
        <v>10</v>
      </c>
      <c r="X144" s="3">
        <v>1.0102876144511541E-3</v>
      </c>
      <c r="Y144" s="1">
        <v>8871.4142857142851</v>
      </c>
      <c r="Z144" s="1">
        <v>0</v>
      </c>
      <c r="AA144" s="3">
        <v>0</v>
      </c>
      <c r="AB144" s="1">
        <v>8845.8571428571431</v>
      </c>
      <c r="AC144" s="1">
        <v>0</v>
      </c>
      <c r="AD144" s="3">
        <v>0</v>
      </c>
      <c r="AE144" s="1">
        <v>9904.7285714285717</v>
      </c>
      <c r="AF144" s="1">
        <v>0</v>
      </c>
      <c r="AG144" s="3">
        <v>0</v>
      </c>
      <c r="AH144" s="1">
        <v>9049.4</v>
      </c>
      <c r="AI144" s="1">
        <v>0</v>
      </c>
      <c r="AJ144" s="3">
        <v>0</v>
      </c>
      <c r="AK144" s="1">
        <v>1172.2571428571428</v>
      </c>
      <c r="AL144" s="1">
        <v>381</v>
      </c>
      <c r="AM144" s="3">
        <v>0.32501401447756467</v>
      </c>
    </row>
    <row r="145" spans="1:39">
      <c r="A145" t="s">
        <v>56</v>
      </c>
      <c r="B145">
        <v>2014</v>
      </c>
      <c r="C145" s="1">
        <v>72419.5</v>
      </c>
      <c r="D145" s="1">
        <v>35622.329545454544</v>
      </c>
      <c r="E145" s="2">
        <f>Table2[[#This Row],[Male Total population]]/Table2[[#This Row],[Total population]]</f>
        <v>0.49188864249897535</v>
      </c>
      <c r="F145" s="1">
        <v>36797.170454545456</v>
      </c>
      <c r="G145" s="2">
        <f>Table2[[#This Row],[Female Total population]]/Table2[[#This Row],[Total population]]</f>
        <v>0.50811135750102465</v>
      </c>
      <c r="H145" s="1">
        <v>882</v>
      </c>
      <c r="I145" s="2">
        <v>1.2179040175643301E-2</v>
      </c>
      <c r="J145" s="1">
        <v>4711.363636363636</v>
      </c>
      <c r="K145" s="1">
        <v>0</v>
      </c>
      <c r="L145" s="3">
        <v>0</v>
      </c>
      <c r="M145" s="1">
        <v>3063.8977272727275</v>
      </c>
      <c r="N145" s="1">
        <v>250</v>
      </c>
      <c r="O145" s="3">
        <v>8.1595412854244626E-2</v>
      </c>
      <c r="P145" s="1">
        <v>5448.806818181818</v>
      </c>
      <c r="Q145" s="1">
        <v>100</v>
      </c>
      <c r="R145" s="3">
        <v>1.8352641841937873E-2</v>
      </c>
      <c r="S145" s="1">
        <v>8970.761363636364</v>
      </c>
      <c r="T145" s="1">
        <v>65</v>
      </c>
      <c r="U145" s="3">
        <v>7.2457617993810699E-3</v>
      </c>
      <c r="V145" s="1">
        <v>10133.28409090909</v>
      </c>
      <c r="W145" s="1">
        <v>0</v>
      </c>
      <c r="X145" s="3">
        <v>0</v>
      </c>
      <c r="Y145" s="1">
        <v>9195.329545454546</v>
      </c>
      <c r="Z145" s="1">
        <v>12</v>
      </c>
      <c r="AA145" s="3">
        <v>1.3050103251527145E-3</v>
      </c>
      <c r="AB145" s="1">
        <v>9269.238636363636</v>
      </c>
      <c r="AC145" s="1">
        <v>0</v>
      </c>
      <c r="AD145" s="3">
        <v>0</v>
      </c>
      <c r="AE145" s="1">
        <v>10375.863636363636</v>
      </c>
      <c r="AF145" s="1">
        <v>0</v>
      </c>
      <c r="AG145" s="3">
        <v>0</v>
      </c>
      <c r="AH145" s="1">
        <v>9908.818181818182</v>
      </c>
      <c r="AI145" s="1">
        <v>0</v>
      </c>
      <c r="AJ145" s="3">
        <v>0</v>
      </c>
      <c r="AK145" s="1">
        <v>1341.2272727272727</v>
      </c>
      <c r="AL145" s="1">
        <v>455</v>
      </c>
      <c r="AM145" s="3">
        <v>0.339241535906734</v>
      </c>
    </row>
    <row r="146" spans="1:39">
      <c r="A146" t="s">
        <v>57</v>
      </c>
      <c r="B146">
        <v>2010</v>
      </c>
      <c r="C146" s="1">
        <v>48387.493333333332</v>
      </c>
      <c r="D146" s="1">
        <v>23921.093333333334</v>
      </c>
      <c r="E146" s="2">
        <f>Table2[[#This Row],[Male Total population]]/Table2[[#This Row],[Total population]]</f>
        <v>0.49436521062467387</v>
      </c>
      <c r="F146" s="1">
        <v>24466.400000000001</v>
      </c>
      <c r="G146" s="2">
        <f>Table2[[#This Row],[Female Total population]]/Table2[[#This Row],[Total population]]</f>
        <v>0.50563478937532624</v>
      </c>
      <c r="H146" s="1">
        <v>589</v>
      </c>
      <c r="I146" s="2">
        <v>1.2172566905718338E-2</v>
      </c>
      <c r="J146" s="1">
        <v>3383.0933333333332</v>
      </c>
      <c r="K146" s="1">
        <v>0</v>
      </c>
      <c r="L146" s="3">
        <v>0</v>
      </c>
      <c r="M146" s="1">
        <v>2127.8000000000002</v>
      </c>
      <c r="N146" s="1">
        <v>225</v>
      </c>
      <c r="O146" s="3">
        <v>0.10574302096061659</v>
      </c>
      <c r="P146" s="1">
        <v>3514.52</v>
      </c>
      <c r="Q146" s="1">
        <v>56</v>
      </c>
      <c r="R146" s="3">
        <v>1.593389708978751E-2</v>
      </c>
      <c r="S146" s="1">
        <v>5488.7066666666669</v>
      </c>
      <c r="T146" s="1">
        <v>10</v>
      </c>
      <c r="U146" s="3">
        <v>1.8219228330657131E-3</v>
      </c>
      <c r="V146" s="1">
        <v>6847.4533333333329</v>
      </c>
      <c r="W146" s="1">
        <v>0</v>
      </c>
      <c r="X146" s="3">
        <v>0</v>
      </c>
      <c r="Y146" s="1">
        <v>6161.8933333333334</v>
      </c>
      <c r="Z146" s="1">
        <v>0</v>
      </c>
      <c r="AA146" s="3">
        <v>0</v>
      </c>
      <c r="AB146" s="1">
        <v>6377.6133333333337</v>
      </c>
      <c r="AC146" s="1">
        <v>0</v>
      </c>
      <c r="AD146" s="3">
        <v>0</v>
      </c>
      <c r="AE146" s="1">
        <v>7093.1866666666665</v>
      </c>
      <c r="AF146" s="1">
        <v>0</v>
      </c>
      <c r="AG146" s="3">
        <v>0</v>
      </c>
      <c r="AH146" s="1">
        <v>6601.1866666666665</v>
      </c>
      <c r="AI146" s="1">
        <v>0</v>
      </c>
      <c r="AJ146" s="3">
        <v>0</v>
      </c>
      <c r="AK146" s="1">
        <v>786.5866666666667</v>
      </c>
      <c r="AL146" s="1">
        <v>298</v>
      </c>
      <c r="AM146" s="3">
        <v>0.37885208665287995</v>
      </c>
    </row>
    <row r="147" spans="1:39">
      <c r="A147" t="s">
        <v>55</v>
      </c>
      <c r="B147">
        <v>2016</v>
      </c>
      <c r="C147" s="1">
        <v>192447</v>
      </c>
      <c r="D147" s="1">
        <v>94191.641791044778</v>
      </c>
      <c r="E147" s="2">
        <f>Table2[[#This Row],[Male Total population]]/Table2[[#This Row],[Total population]]</f>
        <v>0.48944198553910834</v>
      </c>
      <c r="F147" s="1">
        <v>98255.358208955222</v>
      </c>
      <c r="G147" s="2">
        <f>Table2[[#This Row],[Female Total population]]/Table2[[#This Row],[Total population]]</f>
        <v>0.51055801446089166</v>
      </c>
      <c r="H147" s="1">
        <v>2329</v>
      </c>
      <c r="I147" s="2">
        <v>1.2102033287086835E-2</v>
      </c>
      <c r="J147" s="1">
        <v>10764.522388059702</v>
      </c>
      <c r="K147" s="1">
        <v>0</v>
      </c>
      <c r="L147" s="3">
        <v>0</v>
      </c>
      <c r="M147" s="1">
        <v>9885.5373134328365</v>
      </c>
      <c r="N147" s="1">
        <v>624</v>
      </c>
      <c r="O147" s="3">
        <v>6.3122517291203342E-2</v>
      </c>
      <c r="P147" s="1">
        <v>17317.492537313432</v>
      </c>
      <c r="Q147" s="1">
        <v>356</v>
      </c>
      <c r="R147" s="3">
        <v>2.0557248645145278E-2</v>
      </c>
      <c r="S147" s="1">
        <v>26497.373134328358</v>
      </c>
      <c r="T147" s="1">
        <v>126</v>
      </c>
      <c r="U147" s="3">
        <v>4.7551883487183186E-3</v>
      </c>
      <c r="V147" s="1">
        <v>27158.388059701494</v>
      </c>
      <c r="W147" s="1">
        <v>32</v>
      </c>
      <c r="X147" s="3">
        <v>1.1782731703242229E-3</v>
      </c>
      <c r="Y147" s="1">
        <v>22842.104477611942</v>
      </c>
      <c r="Z147" s="1">
        <v>0</v>
      </c>
      <c r="AA147" s="3">
        <v>0</v>
      </c>
      <c r="AB147" s="1">
        <v>24638.731343283584</v>
      </c>
      <c r="AC147" s="1">
        <v>0</v>
      </c>
      <c r="AD147" s="3">
        <v>0</v>
      </c>
      <c r="AE147" s="1">
        <v>25795.417910447763</v>
      </c>
      <c r="AF147" s="1">
        <v>0</v>
      </c>
      <c r="AG147" s="3">
        <v>0</v>
      </c>
      <c r="AH147" s="1">
        <v>22753.716417910447</v>
      </c>
      <c r="AI147" s="1">
        <v>0</v>
      </c>
      <c r="AJ147" s="3">
        <v>0</v>
      </c>
      <c r="AK147" s="1">
        <v>4862.5074626865671</v>
      </c>
      <c r="AL147" s="1">
        <v>1191</v>
      </c>
      <c r="AM147" s="3">
        <v>0.2449353567350547</v>
      </c>
    </row>
    <row r="148" spans="1:39">
      <c r="A148" t="s">
        <v>57</v>
      </c>
      <c r="B148">
        <v>2014</v>
      </c>
      <c r="C148" s="1">
        <v>46167.024096385539</v>
      </c>
      <c r="D148" s="1">
        <v>22859.686746987951</v>
      </c>
      <c r="E148" s="2">
        <f>Table2[[#This Row],[Male Total population]]/Table2[[#This Row],[Total population]]</f>
        <v>0.49515183606512031</v>
      </c>
      <c r="F148" s="1">
        <v>23307.337349397589</v>
      </c>
      <c r="G148" s="2">
        <f>Table2[[#This Row],[Female Total population]]/Table2[[#This Row],[Total population]]</f>
        <v>0.50484816393487975</v>
      </c>
      <c r="H148" s="1">
        <v>558</v>
      </c>
      <c r="I148" s="2">
        <v>1.2086549023281887E-2</v>
      </c>
      <c r="J148" s="1">
        <v>3183.9397590361446</v>
      </c>
      <c r="K148" s="1">
        <v>0</v>
      </c>
      <c r="L148" s="3">
        <v>0</v>
      </c>
      <c r="M148" s="1">
        <v>2043</v>
      </c>
      <c r="N148" s="1">
        <v>133</v>
      </c>
      <c r="O148" s="3">
        <v>6.5100342633382283E-2</v>
      </c>
      <c r="P148" s="1">
        <v>3649.7710843373493</v>
      </c>
      <c r="Q148" s="1">
        <v>93</v>
      </c>
      <c r="R148" s="3">
        <v>2.5481050140130922E-2</v>
      </c>
      <c r="S148" s="1">
        <v>5612.2048192771081</v>
      </c>
      <c r="T148" s="1">
        <v>60</v>
      </c>
      <c r="U148" s="3">
        <v>1.0690985438362605E-2</v>
      </c>
      <c r="V148" s="1">
        <v>6117.5421686746986</v>
      </c>
      <c r="W148" s="1">
        <v>15</v>
      </c>
      <c r="X148" s="3">
        <v>2.4519651171034909E-3</v>
      </c>
      <c r="Y148" s="1">
        <v>5630.265060240964</v>
      </c>
      <c r="Z148" s="1">
        <v>0</v>
      </c>
      <c r="AA148" s="3">
        <v>0</v>
      </c>
      <c r="AB148" s="1">
        <v>6279.469879518072</v>
      </c>
      <c r="AC148" s="1">
        <v>0</v>
      </c>
      <c r="AD148" s="3">
        <v>0</v>
      </c>
      <c r="AE148" s="1">
        <v>6571.4939759036142</v>
      </c>
      <c r="AF148" s="1">
        <v>0</v>
      </c>
      <c r="AG148" s="3">
        <v>0</v>
      </c>
      <c r="AH148" s="1">
        <v>6289.1807228915659</v>
      </c>
      <c r="AI148" s="1">
        <v>0</v>
      </c>
      <c r="AJ148" s="3">
        <v>0</v>
      </c>
      <c r="AK148" s="1">
        <v>793.63855421686742</v>
      </c>
      <c r="AL148" s="1">
        <v>257</v>
      </c>
      <c r="AM148" s="3">
        <v>0.32382499392761721</v>
      </c>
    </row>
    <row r="149" spans="1:39">
      <c r="A149" t="s">
        <v>53</v>
      </c>
      <c r="B149">
        <v>2011</v>
      </c>
      <c r="C149" s="1">
        <v>64317.367088607592</v>
      </c>
      <c r="D149" s="1">
        <v>31258.582278481012</v>
      </c>
      <c r="E149" s="2">
        <f>Table2[[#This Row],[Male Total population]]/Table2[[#This Row],[Total population]]</f>
        <v>0.48600531541375519</v>
      </c>
      <c r="F149" s="1">
        <v>33058.784810126584</v>
      </c>
      <c r="G149" s="2">
        <f>Table2[[#This Row],[Female Total population]]/Table2[[#This Row],[Total population]]</f>
        <v>0.51399468458624487</v>
      </c>
      <c r="H149" s="1">
        <v>776</v>
      </c>
      <c r="I149" s="2">
        <v>1.2065170499453659E-2</v>
      </c>
      <c r="J149" s="1">
        <v>4081.1518987341774</v>
      </c>
      <c r="K149" s="1">
        <v>0</v>
      </c>
      <c r="L149" s="3">
        <v>0</v>
      </c>
      <c r="M149" s="1">
        <v>2873.9113924050635</v>
      </c>
      <c r="N149" s="1">
        <v>292</v>
      </c>
      <c r="O149" s="3">
        <v>0.10160368923400825</v>
      </c>
      <c r="P149" s="1">
        <v>4944.0886075949365</v>
      </c>
      <c r="Q149" s="1">
        <v>116</v>
      </c>
      <c r="R149" s="3">
        <v>2.3462362673234628E-2</v>
      </c>
      <c r="S149" s="1">
        <v>7819.4050632911394</v>
      </c>
      <c r="T149" s="1">
        <v>20</v>
      </c>
      <c r="U149" s="3">
        <v>2.5577393469346787E-3</v>
      </c>
      <c r="V149" s="1">
        <v>9344.3670886075943</v>
      </c>
      <c r="W149" s="1">
        <v>0</v>
      </c>
      <c r="X149" s="3">
        <v>0</v>
      </c>
      <c r="Y149" s="1">
        <v>8439.481012658227</v>
      </c>
      <c r="Z149" s="1">
        <v>0</v>
      </c>
      <c r="AA149" s="3">
        <v>0</v>
      </c>
      <c r="AB149" s="1">
        <v>8129.6708860759491</v>
      </c>
      <c r="AC149" s="1">
        <v>0</v>
      </c>
      <c r="AD149" s="3">
        <v>0</v>
      </c>
      <c r="AE149" s="1">
        <v>9233.5443037974692</v>
      </c>
      <c r="AF149" s="1">
        <v>0</v>
      </c>
      <c r="AG149" s="3">
        <v>0</v>
      </c>
      <c r="AH149" s="1">
        <v>8432.4050632911385</v>
      </c>
      <c r="AI149" s="1">
        <v>0</v>
      </c>
      <c r="AJ149" s="3">
        <v>0</v>
      </c>
      <c r="AK149" s="1">
        <v>1031.4050632911392</v>
      </c>
      <c r="AL149" s="1">
        <v>348</v>
      </c>
      <c r="AM149" s="3">
        <v>0.337403811931616</v>
      </c>
    </row>
    <row r="150" spans="1:39">
      <c r="A150" t="s">
        <v>53</v>
      </c>
      <c r="B150">
        <v>2010</v>
      </c>
      <c r="C150" s="1">
        <v>67529.722222222219</v>
      </c>
      <c r="D150" s="1">
        <v>32764.847222222223</v>
      </c>
      <c r="E150" s="2">
        <f>Table2[[#This Row],[Male Total population]]/Table2[[#This Row],[Total population]]</f>
        <v>0.48519150003907746</v>
      </c>
      <c r="F150" s="1">
        <v>34764.875</v>
      </c>
      <c r="G150" s="2">
        <f>Table2[[#This Row],[Female Total population]]/Table2[[#This Row],[Total population]]</f>
        <v>0.51480849996092259</v>
      </c>
      <c r="H150" s="1">
        <v>809</v>
      </c>
      <c r="I150" s="2">
        <v>1.1979910080746338E-2</v>
      </c>
      <c r="J150" s="1">
        <v>4339.9444444444443</v>
      </c>
      <c r="K150" s="1">
        <v>0</v>
      </c>
      <c r="L150" s="3">
        <v>0</v>
      </c>
      <c r="M150" s="1">
        <v>2984.6944444444443</v>
      </c>
      <c r="N150" s="1">
        <v>263</v>
      </c>
      <c r="O150" s="3">
        <v>8.8116222580014711E-2</v>
      </c>
      <c r="P150" s="1">
        <v>5087.75</v>
      </c>
      <c r="Q150" s="1">
        <v>143</v>
      </c>
      <c r="R150" s="3">
        <v>2.8106726942165004E-2</v>
      </c>
      <c r="S150" s="1">
        <v>7986.125</v>
      </c>
      <c r="T150" s="1">
        <v>45</v>
      </c>
      <c r="U150" s="3">
        <v>5.6347728090907672E-3</v>
      </c>
      <c r="V150" s="1">
        <v>9814.2777777777774</v>
      </c>
      <c r="W150" s="1">
        <v>10</v>
      </c>
      <c r="X150" s="3">
        <v>1.018923676955909E-3</v>
      </c>
      <c r="Y150" s="1">
        <v>9082.6388888888887</v>
      </c>
      <c r="Z150" s="1">
        <v>0</v>
      </c>
      <c r="AA150" s="3">
        <v>0</v>
      </c>
      <c r="AB150" s="1">
        <v>8582.7638888888887</v>
      </c>
      <c r="AC150" s="1">
        <v>0</v>
      </c>
      <c r="AD150" s="3">
        <v>0</v>
      </c>
      <c r="AE150" s="1">
        <v>9632.5972222222226</v>
      </c>
      <c r="AF150" s="1">
        <v>0</v>
      </c>
      <c r="AG150" s="3">
        <v>0</v>
      </c>
      <c r="AH150" s="1">
        <v>9007.8055555555547</v>
      </c>
      <c r="AI150" s="1">
        <v>0</v>
      </c>
      <c r="AJ150" s="3">
        <v>0</v>
      </c>
      <c r="AK150" s="1">
        <v>1067.75</v>
      </c>
      <c r="AL150" s="1">
        <v>348</v>
      </c>
      <c r="AM150" s="3">
        <v>0.32591898852727696</v>
      </c>
    </row>
    <row r="151" spans="1:39">
      <c r="A151" t="s">
        <v>54</v>
      </c>
      <c r="B151">
        <v>2009</v>
      </c>
      <c r="C151" s="1">
        <v>122346.86585365854</v>
      </c>
      <c r="D151" s="1">
        <v>60177.963414634149</v>
      </c>
      <c r="E151" s="2">
        <f>Table2[[#This Row],[Male Total population]]/Table2[[#This Row],[Total population]]</f>
        <v>0.49186354709416241</v>
      </c>
      <c r="F151" s="1">
        <v>62168.902439024387</v>
      </c>
      <c r="G151" s="2">
        <f>Table2[[#This Row],[Female Total population]]/Table2[[#This Row],[Total population]]</f>
        <v>0.50813645290583753</v>
      </c>
      <c r="H151" s="1">
        <v>1460</v>
      </c>
      <c r="I151" s="2">
        <v>1.1933284843980672E-2</v>
      </c>
      <c r="J151" s="1">
        <v>7713.5243902439024</v>
      </c>
      <c r="K151" s="1">
        <v>0</v>
      </c>
      <c r="L151" s="3">
        <v>0</v>
      </c>
      <c r="M151" s="1">
        <v>5432.9634146341459</v>
      </c>
      <c r="N151" s="1">
        <v>417</v>
      </c>
      <c r="O151" s="3">
        <v>7.6753691894330678E-2</v>
      </c>
      <c r="P151" s="1">
        <v>8132.3292682926831</v>
      </c>
      <c r="Q151" s="1">
        <v>191</v>
      </c>
      <c r="R151" s="3">
        <v>2.3486505981096226E-2</v>
      </c>
      <c r="S151" s="1">
        <v>13885.329268292682</v>
      </c>
      <c r="T151" s="1">
        <v>126</v>
      </c>
      <c r="U151" s="3">
        <v>9.0743256832751182E-3</v>
      </c>
      <c r="V151" s="1">
        <v>18682.231707317074</v>
      </c>
      <c r="W151" s="1">
        <v>31</v>
      </c>
      <c r="X151" s="3">
        <v>1.6593306670026234E-3</v>
      </c>
      <c r="Y151" s="1">
        <v>17299.926829268294</v>
      </c>
      <c r="Z151" s="1">
        <v>10</v>
      </c>
      <c r="AA151" s="3">
        <v>5.7803712690170691E-4</v>
      </c>
      <c r="AB151" s="1">
        <v>14990.195121951219</v>
      </c>
      <c r="AC151" s="1">
        <v>0</v>
      </c>
      <c r="AD151" s="3">
        <v>0</v>
      </c>
      <c r="AE151" s="1">
        <v>17539.09756097561</v>
      </c>
      <c r="AF151" s="1">
        <v>0</v>
      </c>
      <c r="AG151" s="3">
        <v>0</v>
      </c>
      <c r="AH151" s="1">
        <v>16519.304878048781</v>
      </c>
      <c r="AI151" s="1">
        <v>0</v>
      </c>
      <c r="AJ151" s="3">
        <v>0</v>
      </c>
      <c r="AK151" s="1">
        <v>2124.5365853658536</v>
      </c>
      <c r="AL151" s="1">
        <v>685</v>
      </c>
      <c r="AM151" s="3">
        <v>0.32242325442564235</v>
      </c>
    </row>
    <row r="152" spans="1:39">
      <c r="A152" t="s">
        <v>49</v>
      </c>
      <c r="B152">
        <v>2011</v>
      </c>
      <c r="C152" s="1">
        <v>36865.888888888891</v>
      </c>
      <c r="D152" s="1">
        <v>17931.074074074073</v>
      </c>
      <c r="E152" s="2">
        <f>Table2[[#This Row],[Male Total population]]/Table2[[#This Row],[Total population]]</f>
        <v>0.48638659244368221</v>
      </c>
      <c r="F152" s="1">
        <v>18934.814814814814</v>
      </c>
      <c r="G152" s="2">
        <f>Table2[[#This Row],[Female Total population]]/Table2[[#This Row],[Total population]]</f>
        <v>0.51361340755631768</v>
      </c>
      <c r="H152" s="1">
        <v>439</v>
      </c>
      <c r="I152" s="2">
        <v>1.190802699273342E-2</v>
      </c>
      <c r="J152" s="1">
        <v>2581.0617283950619</v>
      </c>
      <c r="K152" s="1">
        <v>0</v>
      </c>
      <c r="L152" s="3">
        <v>0</v>
      </c>
      <c r="M152" s="1">
        <v>1517.679012345679</v>
      </c>
      <c r="N152" s="1">
        <v>201</v>
      </c>
      <c r="O152" s="3">
        <v>0.13243907200728858</v>
      </c>
      <c r="P152" s="1">
        <v>2654.2469135802471</v>
      </c>
      <c r="Q152" s="1">
        <v>21</v>
      </c>
      <c r="R152" s="3">
        <v>7.9118487027544943E-3</v>
      </c>
      <c r="S152" s="1">
        <v>4273.333333333333</v>
      </c>
      <c r="T152" s="1">
        <v>0</v>
      </c>
      <c r="U152" s="3">
        <v>0</v>
      </c>
      <c r="V152" s="1">
        <v>5195.7407407407409</v>
      </c>
      <c r="W152" s="1">
        <v>0</v>
      </c>
      <c r="X152" s="3">
        <v>0</v>
      </c>
      <c r="Y152" s="1">
        <v>4778.7283950617284</v>
      </c>
      <c r="Z152" s="1">
        <v>0</v>
      </c>
      <c r="AA152" s="3">
        <v>0</v>
      </c>
      <c r="AB152" s="1">
        <v>4727.9753086419751</v>
      </c>
      <c r="AC152" s="1">
        <v>0</v>
      </c>
      <c r="AD152" s="3">
        <v>0</v>
      </c>
      <c r="AE152" s="1">
        <v>5427.9629629629626</v>
      </c>
      <c r="AF152" s="1">
        <v>0</v>
      </c>
      <c r="AG152" s="3">
        <v>0</v>
      </c>
      <c r="AH152" s="1">
        <v>5160.8024691358023</v>
      </c>
      <c r="AI152" s="1">
        <v>0</v>
      </c>
      <c r="AJ152" s="3">
        <v>0</v>
      </c>
      <c r="AK152" s="1">
        <v>547.17283950617286</v>
      </c>
      <c r="AL152" s="1">
        <v>217</v>
      </c>
      <c r="AM152" s="3">
        <v>0.39658401209358995</v>
      </c>
    </row>
    <row r="153" spans="1:39">
      <c r="A153" t="s">
        <v>53</v>
      </c>
      <c r="B153">
        <v>2014</v>
      </c>
      <c r="C153" s="1">
        <v>74555.274193548394</v>
      </c>
      <c r="D153" s="1">
        <v>36149.983870967742</v>
      </c>
      <c r="E153" s="2">
        <f>Table2[[#This Row],[Male Total population]]/Table2[[#This Row],[Total population]]</f>
        <v>0.48487493691084788</v>
      </c>
      <c r="F153" s="1">
        <v>38405.290322580644</v>
      </c>
      <c r="G153" s="2">
        <f>Table2[[#This Row],[Female Total population]]/Table2[[#This Row],[Total population]]</f>
        <v>0.51512506308915207</v>
      </c>
      <c r="H153" s="1">
        <v>887</v>
      </c>
      <c r="I153" s="2">
        <v>1.1897213303747142E-2</v>
      </c>
      <c r="J153" s="1">
        <v>4642.9838709677415</v>
      </c>
      <c r="K153" s="1">
        <v>0</v>
      </c>
      <c r="L153" s="3">
        <v>0</v>
      </c>
      <c r="M153" s="1">
        <v>3333.8225806451615</v>
      </c>
      <c r="N153" s="1">
        <v>261</v>
      </c>
      <c r="O153" s="3">
        <v>7.8288509267188194E-2</v>
      </c>
      <c r="P153" s="1">
        <v>6142.8548387096771</v>
      </c>
      <c r="Q153" s="1">
        <v>167</v>
      </c>
      <c r="R153" s="3">
        <v>2.7186056708948504E-2</v>
      </c>
      <c r="S153" s="1">
        <v>9470.032258064517</v>
      </c>
      <c r="T153" s="1">
        <v>58</v>
      </c>
      <c r="U153" s="3">
        <v>6.1245831502430414E-3</v>
      </c>
      <c r="V153" s="1">
        <v>10444.41935483871</v>
      </c>
      <c r="W153" s="1">
        <v>41</v>
      </c>
      <c r="X153" s="3">
        <v>3.9255413448144863E-3</v>
      </c>
      <c r="Y153" s="1">
        <v>9477.6935483870966</v>
      </c>
      <c r="Z153" s="1">
        <v>15</v>
      </c>
      <c r="AA153" s="3">
        <v>1.5826635376444181E-3</v>
      </c>
      <c r="AB153" s="1">
        <v>9629.967741935483</v>
      </c>
      <c r="AC153" s="1">
        <v>0</v>
      </c>
      <c r="AD153" s="3">
        <v>0</v>
      </c>
      <c r="AE153" s="1">
        <v>10481.709677419354</v>
      </c>
      <c r="AF153" s="1">
        <v>0</v>
      </c>
      <c r="AG153" s="3">
        <v>0</v>
      </c>
      <c r="AH153" s="1">
        <v>9681.6935483870966</v>
      </c>
      <c r="AI153" s="1">
        <v>0</v>
      </c>
      <c r="AJ153" s="3">
        <v>0</v>
      </c>
      <c r="AK153" s="1">
        <v>1242.8870967741937</v>
      </c>
      <c r="AL153" s="1">
        <v>345</v>
      </c>
      <c r="AM153" s="3">
        <v>0.2775795169934725</v>
      </c>
    </row>
    <row r="154" spans="1:39">
      <c r="A154" t="s">
        <v>56</v>
      </c>
      <c r="B154">
        <v>2015</v>
      </c>
      <c r="C154" s="1">
        <v>72660.011111111118</v>
      </c>
      <c r="D154" s="1">
        <v>35750.922222222223</v>
      </c>
      <c r="E154" s="2">
        <f>Table2[[#This Row],[Male Total population]]/Table2[[#This Row],[Total population]]</f>
        <v>0.49203023335011875</v>
      </c>
      <c r="F154" s="1">
        <v>36909.088888888888</v>
      </c>
      <c r="G154" s="2">
        <f>Table2[[#This Row],[Female Total population]]/Table2[[#This Row],[Total population]]</f>
        <v>0.50796976664988114</v>
      </c>
      <c r="H154" s="1">
        <v>863</v>
      </c>
      <c r="I154" s="2">
        <v>1.187723462745288E-2</v>
      </c>
      <c r="J154" s="1">
        <v>4637.2888888888892</v>
      </c>
      <c r="K154" s="1">
        <v>0</v>
      </c>
      <c r="L154" s="3">
        <v>0</v>
      </c>
      <c r="M154" s="1">
        <v>3068.3</v>
      </c>
      <c r="N154" s="1">
        <v>273</v>
      </c>
      <c r="O154" s="3">
        <v>8.8974350617605835E-2</v>
      </c>
      <c r="P154" s="1">
        <v>5718.666666666667</v>
      </c>
      <c r="Q154" s="1">
        <v>97</v>
      </c>
      <c r="R154" s="3">
        <v>1.6961995803217531E-2</v>
      </c>
      <c r="S154" s="1">
        <v>9179.677777777777</v>
      </c>
      <c r="T154" s="1">
        <v>13</v>
      </c>
      <c r="U154" s="3">
        <v>1.416171712635762E-3</v>
      </c>
      <c r="V154" s="1">
        <v>10001.866666666667</v>
      </c>
      <c r="W154" s="1">
        <v>0</v>
      </c>
      <c r="X154" s="3">
        <v>0</v>
      </c>
      <c r="Y154" s="1">
        <v>9171.7999999999993</v>
      </c>
      <c r="Z154" s="1">
        <v>0</v>
      </c>
      <c r="AA154" s="3">
        <v>0</v>
      </c>
      <c r="AB154" s="1">
        <v>9336.5555555555547</v>
      </c>
      <c r="AC154" s="1">
        <v>0</v>
      </c>
      <c r="AD154" s="3">
        <v>0</v>
      </c>
      <c r="AE154" s="1">
        <v>10364.31111111111</v>
      </c>
      <c r="AF154" s="1">
        <v>0</v>
      </c>
      <c r="AG154" s="3">
        <v>0</v>
      </c>
      <c r="AH154" s="1">
        <v>9855.5666666666675</v>
      </c>
      <c r="AI154" s="1">
        <v>0</v>
      </c>
      <c r="AJ154" s="3">
        <v>0</v>
      </c>
      <c r="AK154" s="1">
        <v>1344.8111111111111</v>
      </c>
      <c r="AL154" s="1">
        <v>480</v>
      </c>
      <c r="AM154" s="3">
        <v>0.3569274495385556</v>
      </c>
    </row>
    <row r="155" spans="1:39">
      <c r="A155" t="s">
        <v>57</v>
      </c>
      <c r="B155">
        <v>2013</v>
      </c>
      <c r="C155" s="1">
        <v>46690.049382716046</v>
      </c>
      <c r="D155" s="1">
        <v>23081.629629629631</v>
      </c>
      <c r="E155" s="2">
        <f>Table2[[#This Row],[Male Total population]]/Table2[[#This Row],[Total population]]</f>
        <v>0.49435864675213009</v>
      </c>
      <c r="F155" s="1">
        <v>23608.419753086418</v>
      </c>
      <c r="G155" s="2">
        <f>Table2[[#This Row],[Female Total population]]/Table2[[#This Row],[Total population]]</f>
        <v>0.50564135324786996</v>
      </c>
      <c r="H155" s="1">
        <v>553</v>
      </c>
      <c r="I155" s="2">
        <v>1.1844065433880484E-2</v>
      </c>
      <c r="J155" s="1">
        <v>3243.0123456790125</v>
      </c>
      <c r="K155" s="1">
        <v>0</v>
      </c>
      <c r="L155" s="3">
        <v>0</v>
      </c>
      <c r="M155" s="1">
        <v>2074.4320987654319</v>
      </c>
      <c r="N155" s="1">
        <v>135</v>
      </c>
      <c r="O155" s="3">
        <v>6.5078052002928072E-2</v>
      </c>
      <c r="P155" s="1">
        <v>3621.9382716049381</v>
      </c>
      <c r="Q155" s="1">
        <v>66</v>
      </c>
      <c r="R155" s="3">
        <v>1.8222287364040128E-2</v>
      </c>
      <c r="S155" s="1">
        <v>5605.333333333333</v>
      </c>
      <c r="T155" s="1">
        <v>47</v>
      </c>
      <c r="U155" s="3">
        <v>8.384871550903901E-3</v>
      </c>
      <c r="V155" s="1">
        <v>6355.1604938271603</v>
      </c>
      <c r="W155" s="1">
        <v>0</v>
      </c>
      <c r="X155" s="3">
        <v>0</v>
      </c>
      <c r="Y155" s="1">
        <v>5720.358024691358</v>
      </c>
      <c r="Z155" s="1">
        <v>0</v>
      </c>
      <c r="AA155" s="3">
        <v>0</v>
      </c>
      <c r="AB155" s="1">
        <v>6279.4444444444443</v>
      </c>
      <c r="AC155" s="1">
        <v>0</v>
      </c>
      <c r="AD155" s="3">
        <v>0</v>
      </c>
      <c r="AE155" s="1">
        <v>6630.8888888888887</v>
      </c>
      <c r="AF155" s="1">
        <v>0</v>
      </c>
      <c r="AG155" s="3">
        <v>0</v>
      </c>
      <c r="AH155" s="1">
        <v>6394.5308641975307</v>
      </c>
      <c r="AI155" s="1">
        <v>0</v>
      </c>
      <c r="AJ155" s="3">
        <v>0</v>
      </c>
      <c r="AK155" s="1">
        <v>793.91358024691363</v>
      </c>
      <c r="AL155" s="1">
        <v>305</v>
      </c>
      <c r="AM155" s="3">
        <v>0.38417279611861849</v>
      </c>
    </row>
    <row r="156" spans="1:39">
      <c r="A156" t="s">
        <v>51</v>
      </c>
      <c r="B156">
        <v>2016</v>
      </c>
      <c r="C156" s="1">
        <v>41651.891891891893</v>
      </c>
      <c r="D156" s="1">
        <v>20476.743243243243</v>
      </c>
      <c r="E156" s="2">
        <f>Table2[[#This Row],[Male Total population]]/Table2[[#This Row],[Total population]]</f>
        <v>0.49161616227159466</v>
      </c>
      <c r="F156" s="1">
        <v>21175.14864864865</v>
      </c>
      <c r="G156" s="2">
        <f>Table2[[#This Row],[Female Total population]]/Table2[[#This Row],[Total population]]</f>
        <v>0.50838383772840534</v>
      </c>
      <c r="H156" s="1">
        <v>491</v>
      </c>
      <c r="I156" s="2">
        <v>1.1788180024916942E-2</v>
      </c>
      <c r="J156" s="1">
        <v>2662.6216216216217</v>
      </c>
      <c r="K156" s="1">
        <v>0</v>
      </c>
      <c r="L156" s="3">
        <v>0</v>
      </c>
      <c r="M156" s="1">
        <v>1971.4864864864865</v>
      </c>
      <c r="N156" s="1">
        <v>164</v>
      </c>
      <c r="O156" s="3">
        <v>8.3185962026184113E-2</v>
      </c>
      <c r="P156" s="1">
        <v>3746.135135135135</v>
      </c>
      <c r="Q156" s="1">
        <v>88</v>
      </c>
      <c r="R156" s="3">
        <v>2.349087708412995E-2</v>
      </c>
      <c r="S156" s="1">
        <v>5206.72972972973</v>
      </c>
      <c r="T156" s="1">
        <v>0</v>
      </c>
      <c r="U156" s="3">
        <v>0</v>
      </c>
      <c r="V156" s="1">
        <v>5423.5810810810808</v>
      </c>
      <c r="W156" s="1">
        <v>0</v>
      </c>
      <c r="X156" s="3">
        <v>0</v>
      </c>
      <c r="Y156" s="1">
        <v>5138.8243243243242</v>
      </c>
      <c r="Z156" s="1">
        <v>0</v>
      </c>
      <c r="AA156" s="3">
        <v>0</v>
      </c>
      <c r="AB156" s="1">
        <v>5415.5135135135133</v>
      </c>
      <c r="AC156" s="1">
        <v>0</v>
      </c>
      <c r="AD156" s="3">
        <v>0</v>
      </c>
      <c r="AE156" s="1">
        <v>5759.3783783783783</v>
      </c>
      <c r="AF156" s="1">
        <v>0</v>
      </c>
      <c r="AG156" s="3">
        <v>0</v>
      </c>
      <c r="AH156" s="1">
        <v>5558.6756756756758</v>
      </c>
      <c r="AI156" s="1">
        <v>0</v>
      </c>
      <c r="AJ156" s="3">
        <v>0</v>
      </c>
      <c r="AK156" s="1">
        <v>774.89189189189187</v>
      </c>
      <c r="AL156" s="1">
        <v>239</v>
      </c>
      <c r="AM156" s="3">
        <v>0.30843012102821665</v>
      </c>
    </row>
    <row r="157" spans="1:39">
      <c r="A157" t="s">
        <v>58</v>
      </c>
      <c r="B157">
        <v>2013</v>
      </c>
      <c r="C157" s="1">
        <v>82311.529411764699</v>
      </c>
      <c r="D157" s="1">
        <v>40854.882352941175</v>
      </c>
      <c r="E157" s="2">
        <f>Table2[[#This Row],[Male Total population]]/Table2[[#This Row],[Total population]]</f>
        <v>0.49634459042261253</v>
      </c>
      <c r="F157" s="1">
        <v>41456.647058823532</v>
      </c>
      <c r="G157" s="2">
        <f>Table2[[#This Row],[Female Total population]]/Table2[[#This Row],[Total population]]</f>
        <v>0.50365540957738753</v>
      </c>
      <c r="H157" s="1">
        <v>964</v>
      </c>
      <c r="I157" s="2">
        <v>1.171160354921332E-2</v>
      </c>
      <c r="J157" s="1">
        <v>5081.2941176470586</v>
      </c>
      <c r="K157" s="1">
        <v>0</v>
      </c>
      <c r="L157" s="3">
        <v>0</v>
      </c>
      <c r="M157" s="1">
        <v>3710.2794117647059</v>
      </c>
      <c r="N157" s="1">
        <v>228</v>
      </c>
      <c r="O157" s="3">
        <v>6.1450897546165464E-2</v>
      </c>
      <c r="P157" s="1">
        <v>6011.9705882352937</v>
      </c>
      <c r="Q157" s="1">
        <v>70</v>
      </c>
      <c r="R157" s="3">
        <v>1.1643436868600391E-2</v>
      </c>
      <c r="S157" s="1">
        <v>10437.691176470587</v>
      </c>
      <c r="T157" s="1">
        <v>24</v>
      </c>
      <c r="U157" s="3">
        <v>2.2993590818343591E-3</v>
      </c>
      <c r="V157" s="1">
        <v>12384.235294117647</v>
      </c>
      <c r="W157" s="1">
        <v>0</v>
      </c>
      <c r="X157" s="3">
        <v>0</v>
      </c>
      <c r="Y157" s="1">
        <v>10335.60294117647</v>
      </c>
      <c r="Z157" s="1">
        <v>0</v>
      </c>
      <c r="AA157" s="3">
        <v>0</v>
      </c>
      <c r="AB157" s="1">
        <v>10518.867647058823</v>
      </c>
      <c r="AC157" s="1">
        <v>0</v>
      </c>
      <c r="AD157" s="3">
        <v>0</v>
      </c>
      <c r="AE157" s="1">
        <v>11430.367647058823</v>
      </c>
      <c r="AF157" s="1">
        <v>0</v>
      </c>
      <c r="AG157" s="3">
        <v>0</v>
      </c>
      <c r="AH157" s="1">
        <v>10709.367647058823</v>
      </c>
      <c r="AI157" s="1">
        <v>0</v>
      </c>
      <c r="AJ157" s="3">
        <v>0</v>
      </c>
      <c r="AK157" s="1">
        <v>1725.1323529411766</v>
      </c>
      <c r="AL157" s="1">
        <v>642</v>
      </c>
      <c r="AM157" s="3">
        <v>0.37214535969107226</v>
      </c>
    </row>
    <row r="158" spans="1:39">
      <c r="A158" t="s">
        <v>56</v>
      </c>
      <c r="B158">
        <v>2016</v>
      </c>
      <c r="C158" s="1">
        <v>70377.578947368427</v>
      </c>
      <c r="D158" s="1">
        <v>34649.610526315788</v>
      </c>
      <c r="E158" s="2">
        <f>Table2[[#This Row],[Male Total population]]/Table2[[#This Row],[Total population]]</f>
        <v>0.49233876817826244</v>
      </c>
      <c r="F158" s="1">
        <v>35727.968421052632</v>
      </c>
      <c r="G158" s="2">
        <f>Table2[[#This Row],[Female Total population]]/Table2[[#This Row],[Total population]]</f>
        <v>0.5076612318217375</v>
      </c>
      <c r="H158" s="1">
        <v>812</v>
      </c>
      <c r="I158" s="2">
        <v>1.1537765466573533E-2</v>
      </c>
      <c r="J158" s="1">
        <v>4522.273684210526</v>
      </c>
      <c r="K158" s="1">
        <v>0</v>
      </c>
      <c r="L158" s="3">
        <v>0</v>
      </c>
      <c r="M158" s="1">
        <v>3015.9684210526316</v>
      </c>
      <c r="N158" s="1">
        <v>229</v>
      </c>
      <c r="O158" s="3">
        <v>7.5929176977282326E-2</v>
      </c>
      <c r="P158" s="1">
        <v>5737.0631578947368</v>
      </c>
      <c r="Q158" s="1">
        <v>133</v>
      </c>
      <c r="R158" s="3">
        <v>2.3182592964307799E-2</v>
      </c>
      <c r="S158" s="1">
        <v>8962.0842105263164</v>
      </c>
      <c r="T158" s="1">
        <v>49</v>
      </c>
      <c r="U158" s="3">
        <v>5.4674781946868556E-3</v>
      </c>
      <c r="V158" s="1">
        <v>9451.5578947368413</v>
      </c>
      <c r="W158" s="1">
        <v>14</v>
      </c>
      <c r="X158" s="3">
        <v>1.4812372897589706E-3</v>
      </c>
      <c r="Y158" s="1">
        <v>8734.3894736842103</v>
      </c>
      <c r="Z158" s="1">
        <v>0</v>
      </c>
      <c r="AA158" s="3">
        <v>0</v>
      </c>
      <c r="AB158" s="1">
        <v>9066.2315789473687</v>
      </c>
      <c r="AC158" s="1">
        <v>0</v>
      </c>
      <c r="AD158" s="3">
        <v>0</v>
      </c>
      <c r="AE158" s="1">
        <v>10038.368421052632</v>
      </c>
      <c r="AF158" s="1">
        <v>0</v>
      </c>
      <c r="AG158" s="3">
        <v>0</v>
      </c>
      <c r="AH158" s="1">
        <v>9530.1263157894737</v>
      </c>
      <c r="AI158" s="1">
        <v>0</v>
      </c>
      <c r="AJ158" s="3">
        <v>0</v>
      </c>
      <c r="AK158" s="1">
        <v>1324</v>
      </c>
      <c r="AL158" s="1">
        <v>387</v>
      </c>
      <c r="AM158" s="3">
        <v>0.29229607250755285</v>
      </c>
    </row>
    <row r="159" spans="1:39">
      <c r="A159" t="s">
        <v>54</v>
      </c>
      <c r="B159">
        <v>2012</v>
      </c>
      <c r="C159" s="1">
        <v>124555.96249999999</v>
      </c>
      <c r="D159" s="1">
        <v>61111.212500000001</v>
      </c>
      <c r="E159" s="2">
        <f>Table2[[#This Row],[Male Total population]]/Table2[[#This Row],[Total population]]</f>
        <v>0.49063257409295041</v>
      </c>
      <c r="F159" s="1">
        <v>63444.75</v>
      </c>
      <c r="G159" s="2">
        <f>Table2[[#This Row],[Female Total population]]/Table2[[#This Row],[Total population]]</f>
        <v>0.50936742590704964</v>
      </c>
      <c r="H159" s="1">
        <v>1427</v>
      </c>
      <c r="I159" s="2">
        <v>1.1456697626980322E-2</v>
      </c>
      <c r="J159" s="1">
        <v>7499.3625000000002</v>
      </c>
      <c r="K159" s="1">
        <v>0</v>
      </c>
      <c r="L159" s="3">
        <v>0</v>
      </c>
      <c r="M159" s="1">
        <v>5630.4125000000004</v>
      </c>
      <c r="N159" s="1">
        <v>435</v>
      </c>
      <c r="O159" s="3">
        <v>7.7258993013389329E-2</v>
      </c>
      <c r="P159" s="1">
        <v>9186.3250000000007</v>
      </c>
      <c r="Q159" s="1">
        <v>178</v>
      </c>
      <c r="R159" s="3">
        <v>1.9376627759196411E-2</v>
      </c>
      <c r="S159" s="1">
        <v>15768.8</v>
      </c>
      <c r="T159" s="1">
        <v>84</v>
      </c>
      <c r="U159" s="3">
        <v>5.3269747856526817E-3</v>
      </c>
      <c r="V159" s="1">
        <v>18809.762500000001</v>
      </c>
      <c r="W159" s="1">
        <v>13</v>
      </c>
      <c r="X159" s="3">
        <v>6.9113047014814782E-4</v>
      </c>
      <c r="Y159" s="1">
        <v>16122.875</v>
      </c>
      <c r="Z159" s="1">
        <v>0</v>
      </c>
      <c r="AA159" s="3">
        <v>0</v>
      </c>
      <c r="AB159" s="1">
        <v>14828.7</v>
      </c>
      <c r="AC159" s="1">
        <v>0</v>
      </c>
      <c r="AD159" s="3">
        <v>0</v>
      </c>
      <c r="AE159" s="1">
        <v>17837.2</v>
      </c>
      <c r="AF159" s="1">
        <v>0</v>
      </c>
      <c r="AG159" s="3">
        <v>0</v>
      </c>
      <c r="AH159" s="1">
        <v>16494.25</v>
      </c>
      <c r="AI159" s="1">
        <v>0</v>
      </c>
      <c r="AJ159" s="3">
        <v>0</v>
      </c>
      <c r="AK159" s="1">
        <v>2401.4875000000002</v>
      </c>
      <c r="AL159" s="1">
        <v>717</v>
      </c>
      <c r="AM159" s="3">
        <v>0.29856495193083449</v>
      </c>
    </row>
    <row r="160" spans="1:39">
      <c r="A160" t="s">
        <v>53</v>
      </c>
      <c r="B160">
        <v>2012</v>
      </c>
      <c r="C160" s="1">
        <v>66664.082191780821</v>
      </c>
      <c r="D160" s="1">
        <v>32376.219178082192</v>
      </c>
      <c r="E160" s="2">
        <f>Table2[[#This Row],[Male Total population]]/Table2[[#This Row],[Total population]]</f>
        <v>0.48566211539433651</v>
      </c>
      <c r="F160" s="1">
        <v>34287.863013698632</v>
      </c>
      <c r="G160" s="2">
        <f>Table2[[#This Row],[Female Total population]]/Table2[[#This Row],[Total population]]</f>
        <v>0.51433788460566354</v>
      </c>
      <c r="H160" s="1">
        <v>761</v>
      </c>
      <c r="I160" s="2">
        <v>1.1415442543868481E-2</v>
      </c>
      <c r="J160" s="1">
        <v>4238.3972602739723</v>
      </c>
      <c r="K160" s="1">
        <v>0</v>
      </c>
      <c r="L160" s="3">
        <v>0</v>
      </c>
      <c r="M160" s="1">
        <v>2972.6164383561645</v>
      </c>
      <c r="N160" s="1">
        <v>270</v>
      </c>
      <c r="O160" s="3">
        <v>9.0829074520393918E-2</v>
      </c>
      <c r="P160" s="1">
        <v>5270.3561643835619</v>
      </c>
      <c r="Q160" s="1">
        <v>108</v>
      </c>
      <c r="R160" s="3">
        <v>2.0491973717042335E-2</v>
      </c>
      <c r="S160" s="1">
        <v>8279.301369863013</v>
      </c>
      <c r="T160" s="1">
        <v>25</v>
      </c>
      <c r="U160" s="3">
        <v>3.0195784503027029E-3</v>
      </c>
      <c r="V160" s="1">
        <v>9626.9041095890407</v>
      </c>
      <c r="W160" s="1">
        <v>0</v>
      </c>
      <c r="X160" s="3">
        <v>0</v>
      </c>
      <c r="Y160" s="1">
        <v>8620.5068493150684</v>
      </c>
      <c r="Z160" s="1">
        <v>0</v>
      </c>
      <c r="AA160" s="3">
        <v>0</v>
      </c>
      <c r="AB160" s="1">
        <v>8424.534246575342</v>
      </c>
      <c r="AC160" s="1">
        <v>0</v>
      </c>
      <c r="AD160" s="3">
        <v>0</v>
      </c>
      <c r="AE160" s="1">
        <v>9414.8493150684935</v>
      </c>
      <c r="AF160" s="1">
        <v>0</v>
      </c>
      <c r="AG160" s="3">
        <v>0</v>
      </c>
      <c r="AH160" s="1">
        <v>8733.3287671232883</v>
      </c>
      <c r="AI160" s="1">
        <v>0</v>
      </c>
      <c r="AJ160" s="3">
        <v>0</v>
      </c>
      <c r="AK160" s="1">
        <v>1090.5342465753424</v>
      </c>
      <c r="AL160" s="1">
        <v>358</v>
      </c>
      <c r="AM160" s="3">
        <v>0.3282794658895351</v>
      </c>
    </row>
    <row r="161" spans="1:39">
      <c r="A161" t="s">
        <v>59</v>
      </c>
      <c r="B161">
        <v>2017</v>
      </c>
      <c r="C161" s="1">
        <v>21361.697674418603</v>
      </c>
      <c r="D161" s="1">
        <v>10625.930232558139</v>
      </c>
      <c r="E161" s="2">
        <f>Table2[[#This Row],[Male Total population]]/Table2[[#This Row],[Total population]]</f>
        <v>0.49742910860886635</v>
      </c>
      <c r="F161" s="1">
        <v>10735.767441860466</v>
      </c>
      <c r="G161" s="2">
        <f>Table2[[#This Row],[Female Total population]]/Table2[[#This Row],[Total population]]</f>
        <v>0.50257089139113376</v>
      </c>
      <c r="H161" s="1">
        <v>243</v>
      </c>
      <c r="I161" s="2">
        <v>1.137550037940108E-2</v>
      </c>
      <c r="J161" s="1">
        <v>1481.2558139534883</v>
      </c>
      <c r="K161" s="1">
        <v>0</v>
      </c>
      <c r="L161" s="3">
        <v>0</v>
      </c>
      <c r="M161" s="1">
        <v>933.96511627906978</v>
      </c>
      <c r="N161" s="1">
        <v>33</v>
      </c>
      <c r="O161" s="3">
        <v>3.533322543295029E-2</v>
      </c>
      <c r="P161" s="1">
        <v>1734.1627906976744</v>
      </c>
      <c r="Q161" s="1">
        <v>0</v>
      </c>
      <c r="R161" s="3">
        <v>0</v>
      </c>
      <c r="S161" s="1">
        <v>2672.9883720930234</v>
      </c>
      <c r="T161" s="1">
        <v>0</v>
      </c>
      <c r="U161" s="3">
        <v>0</v>
      </c>
      <c r="V161" s="1">
        <v>2637.8488372093025</v>
      </c>
      <c r="W161" s="1">
        <v>0</v>
      </c>
      <c r="X161" s="3">
        <v>0</v>
      </c>
      <c r="Y161" s="1">
        <v>2600.453488372093</v>
      </c>
      <c r="Z161" s="1">
        <v>0</v>
      </c>
      <c r="AA161" s="3">
        <v>0</v>
      </c>
      <c r="AB161" s="1">
        <v>2885.7209302325582</v>
      </c>
      <c r="AC161" s="1">
        <v>0</v>
      </c>
      <c r="AD161" s="3">
        <v>0</v>
      </c>
      <c r="AE161" s="1">
        <v>2997.8953488372094</v>
      </c>
      <c r="AF161" s="1">
        <v>0</v>
      </c>
      <c r="AG161" s="3">
        <v>0</v>
      </c>
      <c r="AH161" s="1">
        <v>2978.3255813953488</v>
      </c>
      <c r="AI161" s="1">
        <v>0</v>
      </c>
      <c r="AJ161" s="3">
        <v>0</v>
      </c>
      <c r="AK161" s="1">
        <v>439.08139534883719</v>
      </c>
      <c r="AL161" s="1">
        <v>210</v>
      </c>
      <c r="AM161" s="3">
        <v>0.47827123222372292</v>
      </c>
    </row>
    <row r="162" spans="1:39">
      <c r="A162" t="s">
        <v>49</v>
      </c>
      <c r="B162">
        <v>2009</v>
      </c>
      <c r="C162" s="1">
        <v>35568.702380952382</v>
      </c>
      <c r="D162" s="1">
        <v>17248.130952380954</v>
      </c>
      <c r="E162" s="2">
        <f>Table2[[#This Row],[Male Total population]]/Table2[[#This Row],[Total population]]</f>
        <v>0.48492438008133826</v>
      </c>
      <c r="F162" s="1">
        <v>18320.571428571428</v>
      </c>
      <c r="G162" s="2">
        <f>Table2[[#This Row],[Female Total population]]/Table2[[#This Row],[Total population]]</f>
        <v>0.51507561991866169</v>
      </c>
      <c r="H162" s="1">
        <v>404</v>
      </c>
      <c r="I162" s="2">
        <v>1.1358300217787776E-2</v>
      </c>
      <c r="J162" s="1">
        <v>2611.8452380952381</v>
      </c>
      <c r="K162" s="1">
        <v>0</v>
      </c>
      <c r="L162" s="3">
        <v>0</v>
      </c>
      <c r="M162" s="1">
        <v>1521.0952380952381</v>
      </c>
      <c r="N162" s="1">
        <v>159</v>
      </c>
      <c r="O162" s="3">
        <v>0.10452994396268353</v>
      </c>
      <c r="P162" s="1">
        <v>2378.2261904761904</v>
      </c>
      <c r="Q162" s="1">
        <v>26</v>
      </c>
      <c r="R162" s="3">
        <v>1.0932517732804061E-2</v>
      </c>
      <c r="S162" s="1">
        <v>3797.3095238095239</v>
      </c>
      <c r="T162" s="1">
        <v>0</v>
      </c>
      <c r="U162" s="3">
        <v>0</v>
      </c>
      <c r="V162" s="1">
        <v>4918.8095238095239</v>
      </c>
      <c r="W162" s="1">
        <v>0</v>
      </c>
      <c r="X162" s="3">
        <v>0</v>
      </c>
      <c r="Y162" s="1">
        <v>4675.583333333333</v>
      </c>
      <c r="Z162" s="1">
        <v>0</v>
      </c>
      <c r="AA162" s="3">
        <v>0</v>
      </c>
      <c r="AB162" s="1">
        <v>4633.9285714285716</v>
      </c>
      <c r="AC162" s="1">
        <v>0</v>
      </c>
      <c r="AD162" s="3">
        <v>0</v>
      </c>
      <c r="AE162" s="1">
        <v>5424.1547619047615</v>
      </c>
      <c r="AF162" s="1">
        <v>0</v>
      </c>
      <c r="AG162" s="3">
        <v>0</v>
      </c>
      <c r="AH162" s="1">
        <v>5064.6309523809523</v>
      </c>
      <c r="AI162" s="1">
        <v>0</v>
      </c>
      <c r="AJ162" s="3">
        <v>0</v>
      </c>
      <c r="AK162" s="1">
        <v>566.92857142857144</v>
      </c>
      <c r="AL162" s="1">
        <v>219</v>
      </c>
      <c r="AM162" s="3">
        <v>0.38629204989290661</v>
      </c>
    </row>
    <row r="163" spans="1:39">
      <c r="A163" t="s">
        <v>55</v>
      </c>
      <c r="B163">
        <v>2012</v>
      </c>
      <c r="C163" s="1">
        <v>194441.93846153846</v>
      </c>
      <c r="D163" s="1">
        <v>94748.353846153841</v>
      </c>
      <c r="E163" s="2">
        <f>Table2[[#This Row],[Male Total population]]/Table2[[#This Row],[Total population]]</f>
        <v>0.48728352841892447</v>
      </c>
      <c r="F163" s="1">
        <v>99693.584615384621</v>
      </c>
      <c r="G163" s="2">
        <f>Table2[[#This Row],[Female Total population]]/Table2[[#This Row],[Total population]]</f>
        <v>0.51271647158107547</v>
      </c>
      <c r="H163" s="1">
        <v>2190</v>
      </c>
      <c r="I163" s="2">
        <v>1.1263002299440624E-2</v>
      </c>
      <c r="J163" s="1">
        <v>11129.923076923076</v>
      </c>
      <c r="K163" s="1">
        <v>0</v>
      </c>
      <c r="L163" s="3">
        <v>0</v>
      </c>
      <c r="M163" s="1">
        <v>10337.907692307692</v>
      </c>
      <c r="N163" s="1">
        <v>646</v>
      </c>
      <c r="O163" s="3">
        <v>6.2488466644046413E-2</v>
      </c>
      <c r="P163" s="1">
        <v>15188.430769230768</v>
      </c>
      <c r="Q163" s="1">
        <v>258</v>
      </c>
      <c r="R163" s="3">
        <v>1.6986613292708622E-2</v>
      </c>
      <c r="S163" s="1">
        <v>24880.907692307694</v>
      </c>
      <c r="T163" s="1">
        <v>78</v>
      </c>
      <c r="U163" s="3">
        <v>3.1349338603155088E-3</v>
      </c>
      <c r="V163" s="1">
        <v>29453.276923076923</v>
      </c>
      <c r="W163" s="1">
        <v>0</v>
      </c>
      <c r="X163" s="3">
        <v>0</v>
      </c>
      <c r="Y163" s="1">
        <v>24747.56923076923</v>
      </c>
      <c r="Z163" s="1">
        <v>0</v>
      </c>
      <c r="AA163" s="3">
        <v>0</v>
      </c>
      <c r="AB163" s="1">
        <v>23311.523076923077</v>
      </c>
      <c r="AC163" s="1">
        <v>0</v>
      </c>
      <c r="AD163" s="3">
        <v>0</v>
      </c>
      <c r="AE163" s="1">
        <v>27133.107692307691</v>
      </c>
      <c r="AF163" s="1">
        <v>0</v>
      </c>
      <c r="AG163" s="3">
        <v>0</v>
      </c>
      <c r="AH163" s="1">
        <v>23629.56923076923</v>
      </c>
      <c r="AI163" s="1">
        <v>0</v>
      </c>
      <c r="AJ163" s="3">
        <v>0</v>
      </c>
      <c r="AK163" s="1">
        <v>4676.8461538461543</v>
      </c>
      <c r="AL163" s="1">
        <v>1208</v>
      </c>
      <c r="AM163" s="3">
        <v>0.25829372193621603</v>
      </c>
    </row>
    <row r="164" spans="1:39">
      <c r="A164" t="s">
        <v>55</v>
      </c>
      <c r="B164">
        <v>2010</v>
      </c>
      <c r="C164" s="1">
        <v>193151.26153846155</v>
      </c>
      <c r="D164" s="1">
        <v>94010.230769230766</v>
      </c>
      <c r="E164" s="2">
        <f>Table2[[#This Row],[Male Total population]]/Table2[[#This Row],[Total population]]</f>
        <v>0.48671818149378659</v>
      </c>
      <c r="F164" s="1">
        <v>99141.030769230769</v>
      </c>
      <c r="G164" s="2">
        <f>Table2[[#This Row],[Female Total population]]/Table2[[#This Row],[Total population]]</f>
        <v>0.51328181850621335</v>
      </c>
      <c r="H164" s="1">
        <v>2174</v>
      </c>
      <c r="I164" s="2">
        <v>1.1255427392417517E-2</v>
      </c>
      <c r="J164" s="1">
        <v>11161.615384615385</v>
      </c>
      <c r="K164" s="1">
        <v>0</v>
      </c>
      <c r="L164" s="3">
        <v>0</v>
      </c>
      <c r="M164" s="1">
        <v>10712.507692307692</v>
      </c>
      <c r="N164" s="1">
        <v>615</v>
      </c>
      <c r="O164" s="3">
        <v>5.7409527037409903E-2</v>
      </c>
      <c r="P164" s="1">
        <v>14417.23076923077</v>
      </c>
      <c r="Q164" s="1">
        <v>256</v>
      </c>
      <c r="R164" s="3">
        <v>1.7756530647088951E-2</v>
      </c>
      <c r="S164" s="1">
        <v>23342.015384615384</v>
      </c>
      <c r="T164" s="1">
        <v>115</v>
      </c>
      <c r="U164" s="3">
        <v>4.9267382488230203E-3</v>
      </c>
      <c r="V164" s="1">
        <v>29595.261538461538</v>
      </c>
      <c r="W164" s="1">
        <v>12</v>
      </c>
      <c r="X164" s="3">
        <v>4.054703143746504E-4</v>
      </c>
      <c r="Y164" s="1">
        <v>25900.953846153847</v>
      </c>
      <c r="Z164" s="1">
        <v>0</v>
      </c>
      <c r="AA164" s="3">
        <v>0</v>
      </c>
      <c r="AB164" s="1">
        <v>22750.261538461538</v>
      </c>
      <c r="AC164" s="1">
        <v>0</v>
      </c>
      <c r="AD164" s="3">
        <v>0</v>
      </c>
      <c r="AE164" s="1">
        <v>26975.676923076924</v>
      </c>
      <c r="AF164" s="1">
        <v>0</v>
      </c>
      <c r="AG164" s="3">
        <v>0</v>
      </c>
      <c r="AH164" s="1">
        <v>23913.630769230771</v>
      </c>
      <c r="AI164" s="1">
        <v>0</v>
      </c>
      <c r="AJ164" s="3">
        <v>0</v>
      </c>
      <c r="AK164" s="1">
        <v>4407.9538461538459</v>
      </c>
      <c r="AL164" s="1">
        <v>1176</v>
      </c>
      <c r="AM164" s="3">
        <v>0.26679045222447534</v>
      </c>
    </row>
    <row r="165" spans="1:39">
      <c r="A165" t="s">
        <v>56</v>
      </c>
      <c r="B165">
        <v>2011</v>
      </c>
      <c r="C165" s="1">
        <v>71113.681818181823</v>
      </c>
      <c r="D165" s="1">
        <v>34971.965909090912</v>
      </c>
      <c r="E165" s="2">
        <f>Table2[[#This Row],[Male Total population]]/Table2[[#This Row],[Total population]]</f>
        <v>0.49177549263311432</v>
      </c>
      <c r="F165" s="1">
        <v>36141.715909090912</v>
      </c>
      <c r="G165" s="2">
        <f>Table2[[#This Row],[Female Total population]]/Table2[[#This Row],[Total population]]</f>
        <v>0.50822450736688563</v>
      </c>
      <c r="H165" s="1">
        <v>797</v>
      </c>
      <c r="I165" s="2">
        <v>1.1207407345856601E-2</v>
      </c>
      <c r="J165" s="1">
        <v>4795.420454545455</v>
      </c>
      <c r="K165" s="1">
        <v>0</v>
      </c>
      <c r="L165" s="3">
        <v>0</v>
      </c>
      <c r="M165" s="1">
        <v>3057.6136363636365</v>
      </c>
      <c r="N165" s="1">
        <v>250</v>
      </c>
      <c r="O165" s="3">
        <v>8.1763109971382905E-2</v>
      </c>
      <c r="P165" s="1">
        <v>4839.545454545455</v>
      </c>
      <c r="Q165" s="1">
        <v>77</v>
      </c>
      <c r="R165" s="3">
        <v>1.5910585141354371E-2</v>
      </c>
      <c r="S165" s="1">
        <v>8242.7159090909099</v>
      </c>
      <c r="T165" s="1">
        <v>12</v>
      </c>
      <c r="U165" s="3">
        <v>1.4558308368683643E-3</v>
      </c>
      <c r="V165" s="1">
        <v>10348.09090909091</v>
      </c>
      <c r="W165" s="1">
        <v>0</v>
      </c>
      <c r="X165" s="3">
        <v>0</v>
      </c>
      <c r="Y165" s="1">
        <v>9414.875</v>
      </c>
      <c r="Z165" s="1">
        <v>0</v>
      </c>
      <c r="AA165" s="3">
        <v>0</v>
      </c>
      <c r="AB165" s="1">
        <v>9128.75</v>
      </c>
      <c r="AC165" s="1">
        <v>0</v>
      </c>
      <c r="AD165" s="3">
        <v>0</v>
      </c>
      <c r="AE165" s="1">
        <v>10274.136363636364</v>
      </c>
      <c r="AF165" s="1">
        <v>0</v>
      </c>
      <c r="AG165" s="3">
        <v>0</v>
      </c>
      <c r="AH165" s="1">
        <v>9832.988636363636</v>
      </c>
      <c r="AI165" s="1">
        <v>0</v>
      </c>
      <c r="AJ165" s="3">
        <v>0</v>
      </c>
      <c r="AK165" s="1">
        <v>1210.7386363636363</v>
      </c>
      <c r="AL165" s="1">
        <v>458</v>
      </c>
      <c r="AM165" s="3">
        <v>0.37828147731005679</v>
      </c>
    </row>
    <row r="166" spans="1:39">
      <c r="A166" t="s">
        <v>49</v>
      </c>
      <c r="B166">
        <v>2012</v>
      </c>
      <c r="C166" s="1">
        <v>34427.034482758623</v>
      </c>
      <c r="D166" s="1">
        <v>16732.183908045976</v>
      </c>
      <c r="E166" s="2">
        <f>Table2[[#This Row],[Male Total population]]/Table2[[#This Row],[Total population]]</f>
        <v>0.48601873961655362</v>
      </c>
      <c r="F166" s="1">
        <v>17694.850574712644</v>
      </c>
      <c r="G166" s="2">
        <f>Table2[[#This Row],[Female Total population]]/Table2[[#This Row],[Total population]]</f>
        <v>0.51398126038344627</v>
      </c>
      <c r="H166" s="1">
        <v>385</v>
      </c>
      <c r="I166" s="2">
        <v>1.1183071844100065E-2</v>
      </c>
      <c r="J166" s="1">
        <v>2403.6666666666665</v>
      </c>
      <c r="K166" s="1">
        <v>0</v>
      </c>
      <c r="L166" s="3">
        <v>0</v>
      </c>
      <c r="M166" s="1">
        <v>1417.9310344827586</v>
      </c>
      <c r="N166" s="1">
        <v>102</v>
      </c>
      <c r="O166" s="3">
        <v>7.1935797665369644E-2</v>
      </c>
      <c r="P166" s="1">
        <v>2542.8275862068967</v>
      </c>
      <c r="Q166" s="1">
        <v>46</v>
      </c>
      <c r="R166" s="3">
        <v>1.8090097908925712E-2</v>
      </c>
      <c r="S166" s="1">
        <v>4081.4942528735633</v>
      </c>
      <c r="T166" s="1">
        <v>0</v>
      </c>
      <c r="U166" s="3">
        <v>0</v>
      </c>
      <c r="V166" s="1">
        <v>4806.1954022988502</v>
      </c>
      <c r="W166" s="1">
        <v>0</v>
      </c>
      <c r="X166" s="3">
        <v>0</v>
      </c>
      <c r="Y166" s="1">
        <v>4359.954022988506</v>
      </c>
      <c r="Z166" s="1">
        <v>0</v>
      </c>
      <c r="AA166" s="3">
        <v>0</v>
      </c>
      <c r="AB166" s="1">
        <v>4430.0919540229888</v>
      </c>
      <c r="AC166" s="1">
        <v>0</v>
      </c>
      <c r="AD166" s="3">
        <v>0</v>
      </c>
      <c r="AE166" s="1">
        <v>5060.2873563218391</v>
      </c>
      <c r="AF166" s="1">
        <v>0</v>
      </c>
      <c r="AG166" s="3">
        <v>0</v>
      </c>
      <c r="AH166" s="1">
        <v>4811.1379310344828</v>
      </c>
      <c r="AI166" s="1">
        <v>0</v>
      </c>
      <c r="AJ166" s="3">
        <v>0</v>
      </c>
      <c r="AK166" s="1">
        <v>524.26436781609198</v>
      </c>
      <c r="AL166" s="1">
        <v>237</v>
      </c>
      <c r="AM166" s="3">
        <v>0.45206200258709522</v>
      </c>
    </row>
    <row r="167" spans="1:39">
      <c r="A167" t="s">
        <v>54</v>
      </c>
      <c r="B167">
        <v>2010</v>
      </c>
      <c r="C167" s="1">
        <v>119485.94047619047</v>
      </c>
      <c r="D167" s="1">
        <v>58675.047619047618</v>
      </c>
      <c r="E167" s="2">
        <f>Table2[[#This Row],[Male Total population]]/Table2[[#This Row],[Total population]]</f>
        <v>0.49106235750589905</v>
      </c>
      <c r="F167" s="1">
        <v>60810.892857142855</v>
      </c>
      <c r="G167" s="2">
        <f>Table2[[#This Row],[Female Total population]]/Table2[[#This Row],[Total population]]</f>
        <v>0.50893764249410101</v>
      </c>
      <c r="H167" s="1">
        <v>1331</v>
      </c>
      <c r="I167" s="2">
        <v>1.1139385895072931E-2</v>
      </c>
      <c r="J167" s="1">
        <v>7397.9761904761908</v>
      </c>
      <c r="K167" s="1">
        <v>0</v>
      </c>
      <c r="L167" s="3">
        <v>0</v>
      </c>
      <c r="M167" s="1">
        <v>5425.75</v>
      </c>
      <c r="N167" s="1">
        <v>433</v>
      </c>
      <c r="O167" s="3">
        <v>7.9804635303875035E-2</v>
      </c>
      <c r="P167" s="1">
        <v>8212.8452380952385</v>
      </c>
      <c r="Q167" s="1">
        <v>193</v>
      </c>
      <c r="R167" s="3">
        <v>2.3499773148624614E-2</v>
      </c>
      <c r="S167" s="1">
        <v>14156.833333333334</v>
      </c>
      <c r="T167" s="1">
        <v>62</v>
      </c>
      <c r="U167" s="3">
        <v>4.3795104837475425E-3</v>
      </c>
      <c r="V167" s="1">
        <v>18203.595238095237</v>
      </c>
      <c r="W167" s="1">
        <v>0</v>
      </c>
      <c r="X167" s="3">
        <v>0</v>
      </c>
      <c r="Y167" s="1">
        <v>16273.5</v>
      </c>
      <c r="Z167" s="1">
        <v>0</v>
      </c>
      <c r="AA167" s="3">
        <v>0</v>
      </c>
      <c r="AB167" s="1">
        <v>14287.571428571429</v>
      </c>
      <c r="AC167" s="1">
        <v>0</v>
      </c>
      <c r="AD167" s="3">
        <v>0</v>
      </c>
      <c r="AE167" s="1">
        <v>17173.690476190477</v>
      </c>
      <c r="AF167" s="1">
        <v>0</v>
      </c>
      <c r="AG167" s="3">
        <v>0</v>
      </c>
      <c r="AH167" s="1">
        <v>16241.380952380952</v>
      </c>
      <c r="AI167" s="1">
        <v>0</v>
      </c>
      <c r="AJ167" s="3">
        <v>0</v>
      </c>
      <c r="AK167" s="1">
        <v>2145.8214285714284</v>
      </c>
      <c r="AL167" s="1">
        <v>643</v>
      </c>
      <c r="AM167" s="3">
        <v>0.29965214786212407</v>
      </c>
    </row>
    <row r="168" spans="1:39">
      <c r="A168" t="s">
        <v>58</v>
      </c>
      <c r="B168">
        <v>2017</v>
      </c>
      <c r="C168" s="1">
        <v>74771.474358974359</v>
      </c>
      <c r="D168" s="1">
        <v>37161.410256410258</v>
      </c>
      <c r="E168" s="2">
        <f>Table2[[#This Row],[Male Total population]]/Table2[[#This Row],[Total population]]</f>
        <v>0.4969998328239465</v>
      </c>
      <c r="F168" s="1">
        <v>37610.064102564102</v>
      </c>
      <c r="G168" s="2">
        <f>Table2[[#This Row],[Female Total population]]/Table2[[#This Row],[Total population]]</f>
        <v>0.50300016717605356</v>
      </c>
      <c r="H168" s="1">
        <v>829</v>
      </c>
      <c r="I168" s="2">
        <v>1.1087115870151359E-2</v>
      </c>
      <c r="J168" s="1">
        <v>4375.1410256410254</v>
      </c>
      <c r="K168" s="1">
        <v>0</v>
      </c>
      <c r="L168" s="3">
        <v>0</v>
      </c>
      <c r="M168" s="1">
        <v>3451.9487179487178</v>
      </c>
      <c r="N168" s="1">
        <v>180</v>
      </c>
      <c r="O168" s="3">
        <v>5.214445946548215E-2</v>
      </c>
      <c r="P168" s="1">
        <v>6579.8974358974356</v>
      </c>
      <c r="Q168" s="1">
        <v>105</v>
      </c>
      <c r="R168" s="3">
        <v>1.5957695545094616E-2</v>
      </c>
      <c r="S168" s="1">
        <v>10284.435897435897</v>
      </c>
      <c r="T168" s="1">
        <v>23</v>
      </c>
      <c r="U168" s="3">
        <v>2.2363890668747649E-3</v>
      </c>
      <c r="V168" s="1">
        <v>10333.948717948719</v>
      </c>
      <c r="W168" s="1">
        <v>0</v>
      </c>
      <c r="X168" s="3">
        <v>0</v>
      </c>
      <c r="Y168" s="1">
        <v>9011.4487179487187</v>
      </c>
      <c r="Z168" s="1">
        <v>0</v>
      </c>
      <c r="AA168" s="3">
        <v>0</v>
      </c>
      <c r="AB168" s="1">
        <v>9469.2820512820508</v>
      </c>
      <c r="AC168" s="1">
        <v>0</v>
      </c>
      <c r="AD168" s="3">
        <v>0</v>
      </c>
      <c r="AE168" s="1">
        <v>10157.448717948719</v>
      </c>
      <c r="AF168" s="1">
        <v>0</v>
      </c>
      <c r="AG168" s="3">
        <v>0</v>
      </c>
      <c r="AH168" s="1">
        <v>9489.0128205128203</v>
      </c>
      <c r="AI168" s="1">
        <v>0</v>
      </c>
      <c r="AJ168" s="3">
        <v>0</v>
      </c>
      <c r="AK168" s="1">
        <v>1618.9102564102564</v>
      </c>
      <c r="AL168" s="1">
        <v>521</v>
      </c>
      <c r="AM168" s="3">
        <v>0.32182142150069293</v>
      </c>
    </row>
    <row r="169" spans="1:39">
      <c r="A169" t="s">
        <v>56</v>
      </c>
      <c r="B169">
        <v>2012</v>
      </c>
      <c r="C169" s="1">
        <v>68677.831578947371</v>
      </c>
      <c r="D169" s="1">
        <v>33802.189473684208</v>
      </c>
      <c r="E169" s="2">
        <f>Table2[[#This Row],[Male Total population]]/Table2[[#This Row],[Total population]]</f>
        <v>0.49218486805058059</v>
      </c>
      <c r="F169" s="1">
        <v>34875.642105263156</v>
      </c>
      <c r="G169" s="2">
        <f>Table2[[#This Row],[Female Total population]]/Table2[[#This Row],[Total population]]</f>
        <v>0.5078151319494193</v>
      </c>
      <c r="H169" s="1">
        <v>751</v>
      </c>
      <c r="I169" s="2">
        <v>1.0935115199971063E-2</v>
      </c>
      <c r="J169" s="1">
        <v>4562.242105263158</v>
      </c>
      <c r="K169" s="1">
        <v>0</v>
      </c>
      <c r="L169" s="3">
        <v>0</v>
      </c>
      <c r="M169" s="1">
        <v>2965.4526315789471</v>
      </c>
      <c r="N169" s="1">
        <v>244</v>
      </c>
      <c r="O169" s="3">
        <v>8.2280862422706394E-2</v>
      </c>
      <c r="P169" s="1">
        <v>4868.0315789473689</v>
      </c>
      <c r="Q169" s="1">
        <v>35</v>
      </c>
      <c r="R169" s="3">
        <v>7.1897643703388156E-3</v>
      </c>
      <c r="S169" s="1">
        <v>8184.2315789473687</v>
      </c>
      <c r="T169" s="1">
        <v>0</v>
      </c>
      <c r="U169" s="3">
        <v>0</v>
      </c>
      <c r="V169" s="1">
        <v>9911.621052631579</v>
      </c>
      <c r="W169" s="1">
        <v>0</v>
      </c>
      <c r="X169" s="3">
        <v>0</v>
      </c>
      <c r="Y169" s="1">
        <v>8910.1473684210523</v>
      </c>
      <c r="Z169" s="1">
        <v>0</v>
      </c>
      <c r="AA169" s="3">
        <v>0</v>
      </c>
      <c r="AB169" s="1">
        <v>8770.9368421052623</v>
      </c>
      <c r="AC169" s="1">
        <v>0</v>
      </c>
      <c r="AD169" s="3">
        <v>0</v>
      </c>
      <c r="AE169" s="1">
        <v>9867.0842105263164</v>
      </c>
      <c r="AF169" s="1">
        <v>0</v>
      </c>
      <c r="AG169" s="3">
        <v>0</v>
      </c>
      <c r="AH169" s="1">
        <v>9431.031578947368</v>
      </c>
      <c r="AI169" s="1">
        <v>0</v>
      </c>
      <c r="AJ169" s="3">
        <v>0</v>
      </c>
      <c r="AK169" s="1">
        <v>1199.6315789473683</v>
      </c>
      <c r="AL169" s="1">
        <v>472</v>
      </c>
      <c r="AM169" s="3">
        <v>0.39345413065414825</v>
      </c>
    </row>
    <row r="170" spans="1:39">
      <c r="A170" t="s">
        <v>53</v>
      </c>
      <c r="B170">
        <v>2009</v>
      </c>
      <c r="C170" s="1">
        <v>69316.911764705888</v>
      </c>
      <c r="D170" s="1">
        <v>33578.617647058825</v>
      </c>
      <c r="E170" s="2">
        <f>Table2[[#This Row],[Male Total population]]/Table2[[#This Row],[Total population]]</f>
        <v>0.48442172035938941</v>
      </c>
      <c r="F170" s="1">
        <v>35738.294117647056</v>
      </c>
      <c r="G170" s="2">
        <f>Table2[[#This Row],[Female Total population]]/Table2[[#This Row],[Total population]]</f>
        <v>0.51557827964061054</v>
      </c>
      <c r="H170" s="1">
        <v>755</v>
      </c>
      <c r="I170" s="2">
        <v>1.0892002842867902E-2</v>
      </c>
      <c r="J170" s="1">
        <v>4610.2352941176468</v>
      </c>
      <c r="K170" s="1">
        <v>0</v>
      </c>
      <c r="L170" s="3">
        <v>0</v>
      </c>
      <c r="M170" s="1">
        <v>3193.7794117647059</v>
      </c>
      <c r="N170" s="1">
        <v>261</v>
      </c>
      <c r="O170" s="3">
        <v>8.1721360917592564E-2</v>
      </c>
      <c r="P170" s="1">
        <v>5025.1764705882351</v>
      </c>
      <c r="Q170" s="1">
        <v>83</v>
      </c>
      <c r="R170" s="3">
        <v>1.6516832888514306E-2</v>
      </c>
      <c r="S170" s="1">
        <v>7866.8823529411766</v>
      </c>
      <c r="T170" s="1">
        <v>32</v>
      </c>
      <c r="U170" s="3">
        <v>4.0676850834099765E-3</v>
      </c>
      <c r="V170" s="1">
        <v>9969.0147058823532</v>
      </c>
      <c r="W170" s="1">
        <v>23</v>
      </c>
      <c r="X170" s="3">
        <v>2.3071487683159436E-3</v>
      </c>
      <c r="Y170" s="1">
        <v>9447.573529411764</v>
      </c>
      <c r="Z170" s="1">
        <v>0</v>
      </c>
      <c r="AA170" s="3">
        <v>0</v>
      </c>
      <c r="AB170" s="1">
        <v>9012.2205882352937</v>
      </c>
      <c r="AC170" s="1">
        <v>0</v>
      </c>
      <c r="AD170" s="3">
        <v>0</v>
      </c>
      <c r="AE170" s="1">
        <v>9800.8382352941171</v>
      </c>
      <c r="AF170" s="1">
        <v>0</v>
      </c>
      <c r="AG170" s="3">
        <v>0</v>
      </c>
      <c r="AH170" s="1">
        <v>9269.4411764705874</v>
      </c>
      <c r="AI170" s="1">
        <v>0</v>
      </c>
      <c r="AJ170" s="3">
        <v>0</v>
      </c>
      <c r="AK170" s="1">
        <v>1144.6617647058824</v>
      </c>
      <c r="AL170" s="1">
        <v>356</v>
      </c>
      <c r="AM170" s="3">
        <v>0.31100890322083324</v>
      </c>
    </row>
    <row r="171" spans="1:39">
      <c r="A171" t="s">
        <v>60</v>
      </c>
      <c r="B171">
        <v>2010</v>
      </c>
      <c r="C171" s="1">
        <v>66042.220588235301</v>
      </c>
      <c r="D171" s="1">
        <v>32286.485294117647</v>
      </c>
      <c r="E171" s="2">
        <f>Table2[[#This Row],[Male Total population]]/Table2[[#This Row],[Total population]]</f>
        <v>0.48887643399242592</v>
      </c>
      <c r="F171" s="1">
        <v>33755.73529411765</v>
      </c>
      <c r="G171" s="2">
        <f>Table2[[#This Row],[Female Total population]]/Table2[[#This Row],[Total population]]</f>
        <v>0.51112356600757403</v>
      </c>
      <c r="H171" s="1">
        <v>718</v>
      </c>
      <c r="I171" s="2">
        <v>1.0871833103199802E-2</v>
      </c>
      <c r="J171" s="1">
        <v>4535.9852941176468</v>
      </c>
      <c r="K171" s="1">
        <v>0</v>
      </c>
      <c r="L171" s="3">
        <v>0</v>
      </c>
      <c r="M171" s="1">
        <v>2658.2647058823532</v>
      </c>
      <c r="N171" s="1">
        <v>247</v>
      </c>
      <c r="O171" s="3">
        <v>9.2917759263562022E-2</v>
      </c>
      <c r="P171" s="1">
        <v>4442.9264705882351</v>
      </c>
      <c r="Q171" s="1">
        <v>122</v>
      </c>
      <c r="R171" s="3">
        <v>2.7459378589231396E-2</v>
      </c>
      <c r="S171" s="1">
        <v>7503.5735294117649</v>
      </c>
      <c r="T171" s="1">
        <v>11</v>
      </c>
      <c r="U171" s="3">
        <v>1.4659681759475387E-3</v>
      </c>
      <c r="V171" s="1">
        <v>9659.0147058823532</v>
      </c>
      <c r="W171" s="1">
        <v>0</v>
      </c>
      <c r="X171" s="3">
        <v>0</v>
      </c>
      <c r="Y171" s="1">
        <v>8675.5147058823532</v>
      </c>
      <c r="Z171" s="1">
        <v>0</v>
      </c>
      <c r="AA171" s="3">
        <v>0</v>
      </c>
      <c r="AB171" s="1">
        <v>8769.6617647058829</v>
      </c>
      <c r="AC171" s="1">
        <v>0</v>
      </c>
      <c r="AD171" s="3">
        <v>0</v>
      </c>
      <c r="AE171" s="1">
        <v>9831.323529411764</v>
      </c>
      <c r="AF171" s="1">
        <v>0</v>
      </c>
      <c r="AG171" s="3">
        <v>0</v>
      </c>
      <c r="AH171" s="1">
        <v>9032.7647058823532</v>
      </c>
      <c r="AI171" s="1">
        <v>0</v>
      </c>
      <c r="AJ171" s="3">
        <v>0</v>
      </c>
      <c r="AK171" s="1">
        <v>952.48529411764707</v>
      </c>
      <c r="AL171" s="1">
        <v>338</v>
      </c>
      <c r="AM171" s="3">
        <v>0.35486112183297563</v>
      </c>
    </row>
    <row r="172" spans="1:39">
      <c r="A172" t="s">
        <v>58</v>
      </c>
      <c r="B172">
        <v>2015</v>
      </c>
      <c r="C172" s="1">
        <v>81458.78571428571</v>
      </c>
      <c r="D172" s="1">
        <v>40445.1</v>
      </c>
      <c r="E172" s="2">
        <f>Table2[[#This Row],[Male Total population]]/Table2[[#This Row],[Total population]]</f>
        <v>0.49650997919193141</v>
      </c>
      <c r="F172" s="1">
        <v>41013.685714285712</v>
      </c>
      <c r="G172" s="2">
        <f>Table2[[#This Row],[Female Total population]]/Table2[[#This Row],[Total population]]</f>
        <v>0.50349002080806859</v>
      </c>
      <c r="H172" s="1">
        <v>885</v>
      </c>
      <c r="I172" s="2">
        <v>1.0864389792208681E-2</v>
      </c>
      <c r="J172" s="1">
        <v>4886.3285714285712</v>
      </c>
      <c r="K172" s="1">
        <v>0</v>
      </c>
      <c r="L172" s="3">
        <v>0</v>
      </c>
      <c r="M172" s="1">
        <v>3713.3142857142857</v>
      </c>
      <c r="N172" s="1">
        <v>238</v>
      </c>
      <c r="O172" s="3">
        <v>6.4093686040964562E-2</v>
      </c>
      <c r="P172" s="1">
        <v>6539</v>
      </c>
      <c r="Q172" s="1">
        <v>52</v>
      </c>
      <c r="R172" s="3">
        <v>7.9522862823061622E-3</v>
      </c>
      <c r="S172" s="1">
        <v>10818.057142857142</v>
      </c>
      <c r="T172" s="1">
        <v>0</v>
      </c>
      <c r="U172" s="3">
        <v>0</v>
      </c>
      <c r="V172" s="1">
        <v>11752.385714285714</v>
      </c>
      <c r="W172" s="1">
        <v>0</v>
      </c>
      <c r="X172" s="3">
        <v>0</v>
      </c>
      <c r="Y172" s="1">
        <v>9940.471428571429</v>
      </c>
      <c r="Z172" s="1">
        <v>0</v>
      </c>
      <c r="AA172" s="3">
        <v>0</v>
      </c>
      <c r="AB172" s="1">
        <v>10417.771428571428</v>
      </c>
      <c r="AC172" s="1">
        <v>0</v>
      </c>
      <c r="AD172" s="3">
        <v>0</v>
      </c>
      <c r="AE172" s="1">
        <v>11243.971428571429</v>
      </c>
      <c r="AF172" s="1">
        <v>0</v>
      </c>
      <c r="AG172" s="3">
        <v>0</v>
      </c>
      <c r="AH172" s="1">
        <v>10448.328571428572</v>
      </c>
      <c r="AI172" s="1">
        <v>0</v>
      </c>
      <c r="AJ172" s="3">
        <v>0</v>
      </c>
      <c r="AK172" s="1">
        <v>1742.4714285714285</v>
      </c>
      <c r="AL172" s="1">
        <v>595</v>
      </c>
      <c r="AM172" s="3">
        <v>0.34146901363416493</v>
      </c>
    </row>
    <row r="173" spans="1:39">
      <c r="A173" t="s">
        <v>58</v>
      </c>
      <c r="B173">
        <v>2014</v>
      </c>
      <c r="C173" s="1">
        <v>76739.648648648654</v>
      </c>
      <c r="D173" s="1">
        <v>38101.216216216213</v>
      </c>
      <c r="E173" s="2">
        <f>Table2[[#This Row],[Male Total population]]/Table2[[#This Row],[Total population]]</f>
        <v>0.49649974800721419</v>
      </c>
      <c r="F173" s="1">
        <v>38638.432432432433</v>
      </c>
      <c r="G173" s="2">
        <f>Table2[[#This Row],[Female Total population]]/Table2[[#This Row],[Total population]]</f>
        <v>0.5035002519927857</v>
      </c>
      <c r="H173" s="1">
        <v>832</v>
      </c>
      <c r="I173" s="2">
        <v>1.0841853131349347E-2</v>
      </c>
      <c r="J173" s="1">
        <v>4651.3783783783783</v>
      </c>
      <c r="K173" s="1">
        <v>0</v>
      </c>
      <c r="L173" s="3">
        <v>0</v>
      </c>
      <c r="M173" s="1">
        <v>3490.7837837837837</v>
      </c>
      <c r="N173" s="1">
        <v>193</v>
      </c>
      <c r="O173" s="3">
        <v>5.5288442926935022E-2</v>
      </c>
      <c r="P173" s="1">
        <v>5884.77027027027</v>
      </c>
      <c r="Q173" s="1">
        <v>44</v>
      </c>
      <c r="R173" s="3">
        <v>7.4769273870021798E-3</v>
      </c>
      <c r="S173" s="1">
        <v>10016.878378378378</v>
      </c>
      <c r="T173" s="1">
        <v>21</v>
      </c>
      <c r="U173" s="3">
        <v>2.096461512932901E-3</v>
      </c>
      <c r="V173" s="1">
        <v>11353.202702702703</v>
      </c>
      <c r="W173" s="1">
        <v>14</v>
      </c>
      <c r="X173" s="3">
        <v>1.2331322153410693E-3</v>
      </c>
      <c r="Y173" s="1">
        <v>9444.0135135135133</v>
      </c>
      <c r="Z173" s="1">
        <v>0</v>
      </c>
      <c r="AA173" s="3">
        <v>0</v>
      </c>
      <c r="AB173" s="1">
        <v>9788.4324324324316</v>
      </c>
      <c r="AC173" s="1">
        <v>0</v>
      </c>
      <c r="AD173" s="3">
        <v>0</v>
      </c>
      <c r="AE173" s="1">
        <v>10582.094594594595</v>
      </c>
      <c r="AF173" s="1">
        <v>0</v>
      </c>
      <c r="AG173" s="3">
        <v>0</v>
      </c>
      <c r="AH173" s="1">
        <v>9928.9459459459467</v>
      </c>
      <c r="AI173" s="1">
        <v>0</v>
      </c>
      <c r="AJ173" s="3">
        <v>0</v>
      </c>
      <c r="AK173" s="1">
        <v>1630.8918918918919</v>
      </c>
      <c r="AL173" s="1">
        <v>560</v>
      </c>
      <c r="AM173" s="3">
        <v>0.34337039921780488</v>
      </c>
    </row>
    <row r="174" spans="1:39">
      <c r="A174" t="s">
        <v>58</v>
      </c>
      <c r="B174">
        <v>2012</v>
      </c>
      <c r="C174" s="1">
        <v>77560.194805194798</v>
      </c>
      <c r="D174" s="1">
        <v>38448.493506493505</v>
      </c>
      <c r="E174" s="2">
        <f>Table2[[#This Row],[Male Total population]]/Table2[[#This Row],[Total population]]</f>
        <v>0.4957245608145161</v>
      </c>
      <c r="F174" s="1">
        <v>39111.7012987013</v>
      </c>
      <c r="G174" s="2">
        <f>Table2[[#This Row],[Female Total population]]/Table2[[#This Row],[Total population]]</f>
        <v>0.50427543918548401</v>
      </c>
      <c r="H174" s="1">
        <v>840</v>
      </c>
      <c r="I174" s="2">
        <v>1.083029770760373E-2</v>
      </c>
      <c r="J174" s="1">
        <v>4841.2207792207791</v>
      </c>
      <c r="K174" s="1">
        <v>0</v>
      </c>
      <c r="L174" s="3">
        <v>0</v>
      </c>
      <c r="M174" s="1">
        <v>3551.1298701298701</v>
      </c>
      <c r="N174" s="1">
        <v>257</v>
      </c>
      <c r="O174" s="3">
        <v>7.2371332336150562E-2</v>
      </c>
      <c r="P174" s="1">
        <v>5555.2467532467535</v>
      </c>
      <c r="Q174" s="1">
        <v>37</v>
      </c>
      <c r="R174" s="3">
        <v>6.6603702127858528E-3</v>
      </c>
      <c r="S174" s="1">
        <v>9654.0389610389611</v>
      </c>
      <c r="T174" s="1">
        <v>0</v>
      </c>
      <c r="U174" s="3">
        <v>0</v>
      </c>
      <c r="V174" s="1">
        <v>11809.597402597403</v>
      </c>
      <c r="W174" s="1">
        <v>0</v>
      </c>
      <c r="X174" s="3">
        <v>0</v>
      </c>
      <c r="Y174" s="1">
        <v>9917.1168831168834</v>
      </c>
      <c r="Z174" s="1">
        <v>0</v>
      </c>
      <c r="AA174" s="3">
        <v>0</v>
      </c>
      <c r="AB174" s="1">
        <v>9786.7922077922085</v>
      </c>
      <c r="AC174" s="1">
        <v>0</v>
      </c>
      <c r="AD174" s="3">
        <v>0</v>
      </c>
      <c r="AE174" s="1">
        <v>10732.35064935065</v>
      </c>
      <c r="AF174" s="1">
        <v>0</v>
      </c>
      <c r="AG174" s="3">
        <v>0</v>
      </c>
      <c r="AH174" s="1">
        <v>10128.363636363636</v>
      </c>
      <c r="AI174" s="1">
        <v>0</v>
      </c>
      <c r="AJ174" s="3">
        <v>0</v>
      </c>
      <c r="AK174" s="1">
        <v>1574.090909090909</v>
      </c>
      <c r="AL174" s="1">
        <v>546</v>
      </c>
      <c r="AM174" s="3">
        <v>0.34686687842910774</v>
      </c>
    </row>
    <row r="175" spans="1:39">
      <c r="A175" t="s">
        <v>59</v>
      </c>
      <c r="B175">
        <v>2013</v>
      </c>
      <c r="C175" s="1">
        <v>19258.542553191488</v>
      </c>
      <c r="D175" s="1">
        <v>9582.6595744680853</v>
      </c>
      <c r="E175" s="2">
        <f>Table2[[#This Row],[Male Total population]]/Table2[[#This Row],[Total population]]</f>
        <v>0.49757968693638582</v>
      </c>
      <c r="F175" s="1">
        <v>9675.8829787234044</v>
      </c>
      <c r="G175" s="2">
        <f>Table2[[#This Row],[Female Total population]]/Table2[[#This Row],[Total population]]</f>
        <v>0.50242031306361423</v>
      </c>
      <c r="H175" s="1">
        <v>208</v>
      </c>
      <c r="I175" s="2">
        <v>1.0800401921667258E-2</v>
      </c>
      <c r="J175" s="1">
        <v>1364.872340425532</v>
      </c>
      <c r="K175" s="1">
        <v>0</v>
      </c>
      <c r="L175" s="3">
        <v>0</v>
      </c>
      <c r="M175" s="1">
        <v>862.52127659574467</v>
      </c>
      <c r="N175" s="1">
        <v>11</v>
      </c>
      <c r="O175" s="3">
        <v>1.2753308583198689E-2</v>
      </c>
      <c r="P175" s="1">
        <v>1347.2234042553191</v>
      </c>
      <c r="Q175" s="1">
        <v>0</v>
      </c>
      <c r="R175" s="3">
        <v>0</v>
      </c>
      <c r="S175" s="1">
        <v>2304.6382978723404</v>
      </c>
      <c r="T175" s="1">
        <v>0</v>
      </c>
      <c r="U175" s="3">
        <v>0</v>
      </c>
      <c r="V175" s="1">
        <v>2645.6808510638298</v>
      </c>
      <c r="W175" s="1">
        <v>0</v>
      </c>
      <c r="X175" s="3">
        <v>0</v>
      </c>
      <c r="Y175" s="1">
        <v>2338.0744680851062</v>
      </c>
      <c r="Z175" s="1">
        <v>0</v>
      </c>
      <c r="AA175" s="3">
        <v>0</v>
      </c>
      <c r="AB175" s="1">
        <v>2612.627659574468</v>
      </c>
      <c r="AC175" s="1">
        <v>0</v>
      </c>
      <c r="AD175" s="3">
        <v>0</v>
      </c>
      <c r="AE175" s="1">
        <v>2727.0319148936169</v>
      </c>
      <c r="AF175" s="1">
        <v>0</v>
      </c>
      <c r="AG175" s="3">
        <v>0</v>
      </c>
      <c r="AH175" s="1">
        <v>2666.6382978723404</v>
      </c>
      <c r="AI175" s="1">
        <v>0</v>
      </c>
      <c r="AJ175" s="3">
        <v>0</v>
      </c>
      <c r="AK175" s="1">
        <v>399.74468085106383</v>
      </c>
      <c r="AL175" s="1">
        <v>197</v>
      </c>
      <c r="AM175" s="3">
        <v>0.49281456248669364</v>
      </c>
    </row>
    <row r="176" spans="1:39">
      <c r="A176" t="s">
        <v>47</v>
      </c>
      <c r="B176">
        <v>2016</v>
      </c>
      <c r="C176" s="1">
        <v>34006.608695652176</v>
      </c>
      <c r="D176" s="1">
        <v>16906.608695652172</v>
      </c>
      <c r="E176" s="2">
        <f>Table2[[#This Row],[Male Total population]]/Table2[[#This Row],[Total population]]</f>
        <v>0.49715656291871646</v>
      </c>
      <c r="F176" s="1">
        <v>17100</v>
      </c>
      <c r="G176" s="2">
        <f>Table2[[#This Row],[Female Total population]]/Table2[[#This Row],[Total population]]</f>
        <v>0.50284343708128343</v>
      </c>
      <c r="H176" s="1">
        <v>362</v>
      </c>
      <c r="I176" s="2">
        <v>1.0644989720668106E-2</v>
      </c>
      <c r="J176" s="1">
        <v>2156.413043478261</v>
      </c>
      <c r="K176" s="1">
        <v>0</v>
      </c>
      <c r="L176" s="3">
        <v>0</v>
      </c>
      <c r="M176" s="1">
        <v>1621.7173913043478</v>
      </c>
      <c r="N176" s="1">
        <v>68</v>
      </c>
      <c r="O176" s="3">
        <v>4.1930856981997076E-2</v>
      </c>
      <c r="P176" s="1">
        <v>2875.7934782608695</v>
      </c>
      <c r="Q176" s="1">
        <v>0</v>
      </c>
      <c r="R176" s="3">
        <v>0</v>
      </c>
      <c r="S176" s="1">
        <v>4398.380434782609</v>
      </c>
      <c r="T176" s="1">
        <v>0</v>
      </c>
      <c r="U176" s="3">
        <v>0</v>
      </c>
      <c r="V176" s="1">
        <v>4466.010869565217</v>
      </c>
      <c r="W176" s="1">
        <v>0</v>
      </c>
      <c r="X176" s="3">
        <v>0</v>
      </c>
      <c r="Y176" s="1">
        <v>4042.804347826087</v>
      </c>
      <c r="Z176" s="1">
        <v>0</v>
      </c>
      <c r="AA176" s="3">
        <v>0</v>
      </c>
      <c r="AB176" s="1">
        <v>4336.010869565217</v>
      </c>
      <c r="AC176" s="1">
        <v>0</v>
      </c>
      <c r="AD176" s="3">
        <v>0</v>
      </c>
      <c r="AE176" s="1">
        <v>4871.445652173913</v>
      </c>
      <c r="AF176" s="1">
        <v>0</v>
      </c>
      <c r="AG176" s="3">
        <v>0</v>
      </c>
      <c r="AH176" s="1">
        <v>4458.641304347826</v>
      </c>
      <c r="AI176" s="1">
        <v>0</v>
      </c>
      <c r="AJ176" s="3">
        <v>0</v>
      </c>
      <c r="AK176" s="1">
        <v>791.75</v>
      </c>
      <c r="AL176" s="1">
        <v>294</v>
      </c>
      <c r="AM176" s="3">
        <v>0.37132933375434163</v>
      </c>
    </row>
    <row r="177" spans="1:39">
      <c r="A177" t="s">
        <v>60</v>
      </c>
      <c r="B177">
        <v>2013</v>
      </c>
      <c r="C177" s="1">
        <v>70984.619047619053</v>
      </c>
      <c r="D177" s="1">
        <v>34704.666666666664</v>
      </c>
      <c r="E177" s="2">
        <f>Table2[[#This Row],[Male Total population]]/Table2[[#This Row],[Total population]]</f>
        <v>0.48890403487811235</v>
      </c>
      <c r="F177" s="1">
        <v>36279.952380952382</v>
      </c>
      <c r="G177" s="2">
        <f>Table2[[#This Row],[Female Total population]]/Table2[[#This Row],[Total population]]</f>
        <v>0.5110959651218876</v>
      </c>
      <c r="H177" s="1">
        <v>730</v>
      </c>
      <c r="I177" s="2">
        <v>1.0283917978207217E-2</v>
      </c>
      <c r="J177" s="1">
        <v>4839.4761904761908</v>
      </c>
      <c r="K177" s="1">
        <v>0</v>
      </c>
      <c r="L177" s="3">
        <v>0</v>
      </c>
      <c r="M177" s="1">
        <v>2854.7142857142858</v>
      </c>
      <c r="N177" s="1">
        <v>185</v>
      </c>
      <c r="O177" s="3">
        <v>6.4805084321673423E-2</v>
      </c>
      <c r="P177" s="1">
        <v>5110.5396825396829</v>
      </c>
      <c r="Q177" s="1">
        <v>107</v>
      </c>
      <c r="R177" s="3">
        <v>2.0937123405101191E-2</v>
      </c>
      <c r="S177" s="1">
        <v>8627.2222222222226</v>
      </c>
      <c r="T177" s="1">
        <v>80</v>
      </c>
      <c r="U177" s="3">
        <v>9.2729731470152614E-3</v>
      </c>
      <c r="V177" s="1">
        <v>9968.7619047619046</v>
      </c>
      <c r="W177" s="1">
        <v>14</v>
      </c>
      <c r="X177" s="3">
        <v>1.4043870376031795E-3</v>
      </c>
      <c r="Y177" s="1">
        <v>8782.7142857142862</v>
      </c>
      <c r="Z177" s="1">
        <v>0</v>
      </c>
      <c r="AA177" s="3">
        <v>0</v>
      </c>
      <c r="AB177" s="1">
        <v>9926.730158730159</v>
      </c>
      <c r="AC177" s="1">
        <v>0</v>
      </c>
      <c r="AD177" s="3">
        <v>0</v>
      </c>
      <c r="AE177" s="1">
        <v>10267.301587301587</v>
      </c>
      <c r="AF177" s="1">
        <v>0</v>
      </c>
      <c r="AG177" s="3">
        <v>0</v>
      </c>
      <c r="AH177" s="1">
        <v>9561.6190476190477</v>
      </c>
      <c r="AI177" s="1">
        <v>0</v>
      </c>
      <c r="AJ177" s="3">
        <v>0</v>
      </c>
      <c r="AK177" s="1">
        <v>1072.7301587301588</v>
      </c>
      <c r="AL177" s="1">
        <v>344</v>
      </c>
      <c r="AM177" s="3">
        <v>0.32067710337071997</v>
      </c>
    </row>
    <row r="178" spans="1:39">
      <c r="A178" t="s">
        <v>49</v>
      </c>
      <c r="B178">
        <v>2010</v>
      </c>
      <c r="C178" s="1">
        <v>37238.25</v>
      </c>
      <c r="D178" s="1">
        <v>18082.302631578947</v>
      </c>
      <c r="E178" s="2">
        <f>Table2[[#This Row],[Male Total population]]/Table2[[#This Row],[Total population]]</f>
        <v>0.48558411395752882</v>
      </c>
      <c r="F178" s="1">
        <v>19155.947368421053</v>
      </c>
      <c r="G178" s="2">
        <f>Table2[[#This Row],[Female Total population]]/Table2[[#This Row],[Total population]]</f>
        <v>0.51441588604247124</v>
      </c>
      <c r="H178" s="1">
        <v>381</v>
      </c>
      <c r="I178" s="2">
        <v>1.0231415278644941E-2</v>
      </c>
      <c r="J178" s="1">
        <v>2638.2236842105262</v>
      </c>
      <c r="K178" s="1">
        <v>0</v>
      </c>
      <c r="L178" s="3">
        <v>0</v>
      </c>
      <c r="M178" s="1">
        <v>1503.7368421052631</v>
      </c>
      <c r="N178" s="1">
        <v>123</v>
      </c>
      <c r="O178" s="3">
        <v>8.1796226943404146E-2</v>
      </c>
      <c r="P178" s="1">
        <v>2586.9342105263158</v>
      </c>
      <c r="Q178" s="1">
        <v>31</v>
      </c>
      <c r="R178" s="3">
        <v>1.1983296627281837E-2</v>
      </c>
      <c r="S178" s="1">
        <v>4172.7105263157891</v>
      </c>
      <c r="T178" s="1">
        <v>10</v>
      </c>
      <c r="U178" s="3">
        <v>2.3965237791918671E-3</v>
      </c>
      <c r="V178" s="1">
        <v>5242.6184210526317</v>
      </c>
      <c r="W178" s="1">
        <v>0</v>
      </c>
      <c r="X178" s="3">
        <v>0</v>
      </c>
      <c r="Y178" s="1">
        <v>4879.6184210526317</v>
      </c>
      <c r="Z178" s="1">
        <v>0</v>
      </c>
      <c r="AA178" s="3">
        <v>0</v>
      </c>
      <c r="AB178" s="1">
        <v>4807.4605263157891</v>
      </c>
      <c r="AC178" s="1">
        <v>0</v>
      </c>
      <c r="AD178" s="3">
        <v>0</v>
      </c>
      <c r="AE178" s="1">
        <v>5603.3157894736842</v>
      </c>
      <c r="AF178" s="1">
        <v>0</v>
      </c>
      <c r="AG178" s="3">
        <v>0</v>
      </c>
      <c r="AH178" s="1">
        <v>5253.7105263157891</v>
      </c>
      <c r="AI178" s="1">
        <v>0</v>
      </c>
      <c r="AJ178" s="3">
        <v>0</v>
      </c>
      <c r="AK178" s="1">
        <v>546.73684210526312</v>
      </c>
      <c r="AL178" s="1">
        <v>217</v>
      </c>
      <c r="AM178" s="3">
        <v>0.39690026954177898</v>
      </c>
    </row>
    <row r="179" spans="1:39">
      <c r="A179" t="s">
        <v>58</v>
      </c>
      <c r="B179">
        <v>2009</v>
      </c>
      <c r="C179" s="1">
        <v>77769.722222222219</v>
      </c>
      <c r="D179" s="1">
        <v>38611.25</v>
      </c>
      <c r="E179" s="2">
        <f>Table2[[#This Row],[Male Total population]]/Table2[[#This Row],[Total population]]</f>
        <v>0.49648177846991298</v>
      </c>
      <c r="F179" s="1">
        <v>39158.472222222219</v>
      </c>
      <c r="G179" s="2">
        <f>Table2[[#This Row],[Female Total population]]/Table2[[#This Row],[Total population]]</f>
        <v>0.50351822153008707</v>
      </c>
      <c r="H179" s="1">
        <v>795</v>
      </c>
      <c r="I179" s="2">
        <v>1.0222487329044794E-2</v>
      </c>
      <c r="J179" s="1">
        <v>4953.416666666667</v>
      </c>
      <c r="K179" s="1">
        <v>0</v>
      </c>
      <c r="L179" s="3">
        <v>0</v>
      </c>
      <c r="M179" s="1">
        <v>3632.7916666666665</v>
      </c>
      <c r="N179" s="1">
        <v>234</v>
      </c>
      <c r="O179" s="3">
        <v>6.4413272620918255E-2</v>
      </c>
      <c r="P179" s="1">
        <v>5128.3888888888887</v>
      </c>
      <c r="Q179" s="1">
        <v>25</v>
      </c>
      <c r="R179" s="3">
        <v>4.8748253187594114E-3</v>
      </c>
      <c r="S179" s="1">
        <v>8620.8472222222226</v>
      </c>
      <c r="T179" s="1">
        <v>0</v>
      </c>
      <c r="U179" s="3">
        <v>0</v>
      </c>
      <c r="V179" s="1">
        <v>11958.125</v>
      </c>
      <c r="W179" s="1">
        <v>22</v>
      </c>
      <c r="X179" s="3">
        <v>1.8397533058067213E-3</v>
      </c>
      <c r="Y179" s="1">
        <v>10921.180555555555</v>
      </c>
      <c r="Z179" s="1">
        <v>0</v>
      </c>
      <c r="AA179" s="3">
        <v>0</v>
      </c>
      <c r="AB179" s="1">
        <v>9548.4027777777774</v>
      </c>
      <c r="AC179" s="1">
        <v>0</v>
      </c>
      <c r="AD179" s="3">
        <v>0</v>
      </c>
      <c r="AE179" s="1">
        <v>11482.875</v>
      </c>
      <c r="AF179" s="1">
        <v>0</v>
      </c>
      <c r="AG179" s="3">
        <v>0</v>
      </c>
      <c r="AH179" s="1">
        <v>10044.180555555555</v>
      </c>
      <c r="AI179" s="1">
        <v>0</v>
      </c>
      <c r="AJ179" s="3">
        <v>0</v>
      </c>
      <c r="AK179" s="1">
        <v>1512.9027777777778</v>
      </c>
      <c r="AL179" s="1">
        <v>514</v>
      </c>
      <c r="AM179" s="3">
        <v>0.33974423707185414</v>
      </c>
    </row>
    <row r="180" spans="1:39">
      <c r="A180" t="s">
        <v>59</v>
      </c>
      <c r="B180">
        <v>2016</v>
      </c>
      <c r="C180" s="1">
        <v>18298.481132075471</v>
      </c>
      <c r="D180" s="1">
        <v>9130.7169811320746</v>
      </c>
      <c r="E180" s="2">
        <f>Table2[[#This Row],[Male Total population]]/Table2[[#This Row],[Total population]]</f>
        <v>0.49898769822631939</v>
      </c>
      <c r="F180" s="1">
        <v>9167.7641509433961</v>
      </c>
      <c r="G180" s="2">
        <f>Table2[[#This Row],[Female Total population]]/Table2[[#This Row],[Total population]]</f>
        <v>0.50101230177368061</v>
      </c>
      <c r="H180" s="1">
        <v>187</v>
      </c>
      <c r="I180" s="2">
        <v>1.0219427429537147E-2</v>
      </c>
      <c r="J180" s="1">
        <v>1260.8207547169811</v>
      </c>
      <c r="K180" s="1">
        <v>0</v>
      </c>
      <c r="L180" s="3">
        <v>0</v>
      </c>
      <c r="M180" s="1">
        <v>828.2641509433962</v>
      </c>
      <c r="N180" s="1">
        <v>14</v>
      </c>
      <c r="O180" s="3">
        <v>1.690282017403982E-2</v>
      </c>
      <c r="P180" s="1">
        <v>1456.3490566037735</v>
      </c>
      <c r="Q180" s="1">
        <v>0</v>
      </c>
      <c r="R180" s="3">
        <v>0</v>
      </c>
      <c r="S180" s="1">
        <v>2291.8207547169814</v>
      </c>
      <c r="T180" s="1">
        <v>0</v>
      </c>
      <c r="U180" s="3">
        <v>0</v>
      </c>
      <c r="V180" s="1">
        <v>2328.7452830188681</v>
      </c>
      <c r="W180" s="1">
        <v>0</v>
      </c>
      <c r="X180" s="3">
        <v>0</v>
      </c>
      <c r="Y180" s="1">
        <v>2207.6981132075471</v>
      </c>
      <c r="Z180" s="1">
        <v>0</v>
      </c>
      <c r="AA180" s="3">
        <v>0</v>
      </c>
      <c r="AB180" s="1">
        <v>2452.5566037735848</v>
      </c>
      <c r="AC180" s="1">
        <v>0</v>
      </c>
      <c r="AD180" s="3">
        <v>0</v>
      </c>
      <c r="AE180" s="1">
        <v>2552.5943396226417</v>
      </c>
      <c r="AF180" s="1">
        <v>0</v>
      </c>
      <c r="AG180" s="3">
        <v>0</v>
      </c>
      <c r="AH180" s="1">
        <v>2537.0188679245284</v>
      </c>
      <c r="AI180" s="1">
        <v>0</v>
      </c>
      <c r="AJ180" s="3">
        <v>0</v>
      </c>
      <c r="AK180" s="1">
        <v>392.02830188679246</v>
      </c>
      <c r="AL180" s="1">
        <v>173</v>
      </c>
      <c r="AM180" s="3">
        <v>0.44129466971483577</v>
      </c>
    </row>
    <row r="181" spans="1:39">
      <c r="A181" t="s">
        <v>61</v>
      </c>
      <c r="B181">
        <v>2009</v>
      </c>
      <c r="C181" s="1">
        <v>615747.06779661018</v>
      </c>
      <c r="D181" s="1">
        <v>307948.72881355934</v>
      </c>
      <c r="E181" s="2">
        <f>Table2[[#This Row],[Male Total population]]/Table2[[#This Row],[Total population]]</f>
        <v>0.5001221198105309</v>
      </c>
      <c r="F181" s="1">
        <v>307798.33898305084</v>
      </c>
      <c r="G181" s="2">
        <f>Table2[[#This Row],[Female Total population]]/Table2[[#This Row],[Total population]]</f>
        <v>0.49987788018946916</v>
      </c>
      <c r="H181" s="1">
        <v>6261</v>
      </c>
      <c r="I181" s="2">
        <v>1.0168136118624759E-2</v>
      </c>
      <c r="J181" s="1">
        <v>45878.762711864409</v>
      </c>
      <c r="K181" s="1">
        <v>0</v>
      </c>
      <c r="L181" s="3">
        <v>0</v>
      </c>
      <c r="M181" s="1">
        <v>23339.372881355932</v>
      </c>
      <c r="N181" s="1">
        <v>1633</v>
      </c>
      <c r="O181" s="3">
        <v>6.9967604026947988E-2</v>
      </c>
      <c r="P181" s="1">
        <v>34827.169491525427</v>
      </c>
      <c r="Q181" s="1">
        <v>708</v>
      </c>
      <c r="R181" s="3">
        <v>2.0328956109174453E-2</v>
      </c>
      <c r="S181" s="1">
        <v>60429.813559322036</v>
      </c>
      <c r="T181" s="1">
        <v>436</v>
      </c>
      <c r="U181" s="3">
        <v>7.2149817171286252E-3</v>
      </c>
      <c r="V181" s="1">
        <v>85895.830508474581</v>
      </c>
      <c r="W181" s="1">
        <v>346</v>
      </c>
      <c r="X181" s="3">
        <v>4.0281349857355792E-3</v>
      </c>
      <c r="Y181" s="1">
        <v>90737.762711864401</v>
      </c>
      <c r="Z181" s="1">
        <v>168</v>
      </c>
      <c r="AA181" s="3">
        <v>1.8514893356306346E-3</v>
      </c>
      <c r="AB181" s="1">
        <v>89683.508474576272</v>
      </c>
      <c r="AC181" s="1">
        <v>93</v>
      </c>
      <c r="AD181" s="3">
        <v>1.0369799485081908E-3</v>
      </c>
      <c r="AE181" s="1">
        <v>89527.779661016946</v>
      </c>
      <c r="AF181" s="1">
        <v>11</v>
      </c>
      <c r="AG181" s="3">
        <v>1.2286689161341647E-4</v>
      </c>
      <c r="AH181" s="1">
        <v>86831.898305084746</v>
      </c>
      <c r="AI181" s="1">
        <v>10</v>
      </c>
      <c r="AJ181" s="3">
        <v>1.1516505103763712E-4</v>
      </c>
      <c r="AK181" s="1">
        <v>9220.1525423728817</v>
      </c>
      <c r="AL181" s="1">
        <v>2856</v>
      </c>
      <c r="AM181" s="3">
        <v>0.3097562634538566</v>
      </c>
    </row>
    <row r="182" spans="1:39">
      <c r="A182" t="s">
        <v>60</v>
      </c>
      <c r="B182">
        <v>2014</v>
      </c>
      <c r="C182" s="1">
        <v>66401.281690140851</v>
      </c>
      <c r="D182" s="1">
        <v>32407.140845070422</v>
      </c>
      <c r="E182" s="2">
        <f>Table2[[#This Row],[Male Total population]]/Table2[[#This Row],[Total population]]</f>
        <v>0.48804992946216247</v>
      </c>
      <c r="F182" s="1">
        <v>33994.140845070426</v>
      </c>
      <c r="G182" s="2">
        <f>Table2[[#This Row],[Female Total population]]/Table2[[#This Row],[Total population]]</f>
        <v>0.51195007053783748</v>
      </c>
      <c r="H182" s="1">
        <v>665</v>
      </c>
      <c r="I182" s="2">
        <v>1.0014866928370421E-2</v>
      </c>
      <c r="J182" s="1">
        <v>4431.422535211268</v>
      </c>
      <c r="K182" s="1">
        <v>0</v>
      </c>
      <c r="L182" s="3">
        <v>0</v>
      </c>
      <c r="M182" s="1">
        <v>2726.8873239436621</v>
      </c>
      <c r="N182" s="1">
        <v>162</v>
      </c>
      <c r="O182" s="3">
        <v>5.9408395270881001E-2</v>
      </c>
      <c r="P182" s="1">
        <v>5017.2253521126759</v>
      </c>
      <c r="Q182" s="1">
        <v>114</v>
      </c>
      <c r="R182" s="3">
        <v>2.2721722067356686E-2</v>
      </c>
      <c r="S182" s="1">
        <v>8261.7887323943669</v>
      </c>
      <c r="T182" s="1">
        <v>60</v>
      </c>
      <c r="U182" s="3">
        <v>7.2623498304599313E-3</v>
      </c>
      <c r="V182" s="1">
        <v>9162.3661971830988</v>
      </c>
      <c r="W182" s="1">
        <v>37</v>
      </c>
      <c r="X182" s="3">
        <v>4.0382581533769495E-3</v>
      </c>
      <c r="Y182" s="1">
        <v>8158.422535211268</v>
      </c>
      <c r="Z182" s="1">
        <v>0</v>
      </c>
      <c r="AA182" s="3">
        <v>0</v>
      </c>
      <c r="AB182" s="1">
        <v>9263.2112676056331</v>
      </c>
      <c r="AC182" s="1">
        <v>0</v>
      </c>
      <c r="AD182" s="3">
        <v>0</v>
      </c>
      <c r="AE182" s="1">
        <v>9459.8309859154924</v>
      </c>
      <c r="AF182" s="1">
        <v>0</v>
      </c>
      <c r="AG182" s="3">
        <v>0</v>
      </c>
      <c r="AH182" s="1">
        <v>8889.2253521126768</v>
      </c>
      <c r="AI182" s="1">
        <v>0</v>
      </c>
      <c r="AJ182" s="3">
        <v>0</v>
      </c>
      <c r="AK182" s="1">
        <v>1050</v>
      </c>
      <c r="AL182" s="1">
        <v>292</v>
      </c>
      <c r="AM182" s="3">
        <v>0.27809523809523812</v>
      </c>
    </row>
    <row r="183" spans="1:39">
      <c r="A183" t="s">
        <v>61</v>
      </c>
      <c r="B183">
        <v>2015</v>
      </c>
      <c r="C183" s="1">
        <v>604577.40625</v>
      </c>
      <c r="D183" s="1">
        <v>300330.796875</v>
      </c>
      <c r="E183" s="2">
        <f>Table2[[#This Row],[Male Total population]]/Table2[[#This Row],[Total population]]</f>
        <v>0.49676152924379979</v>
      </c>
      <c r="F183" s="1">
        <v>304246.609375</v>
      </c>
      <c r="G183" s="2">
        <f>Table2[[#This Row],[Female Total population]]/Table2[[#This Row],[Total population]]</f>
        <v>0.50323847075620021</v>
      </c>
      <c r="H183" s="1">
        <v>6043</v>
      </c>
      <c r="I183" s="2">
        <v>9.9954115676978289E-3</v>
      </c>
      <c r="J183" s="1">
        <v>39548.421875</v>
      </c>
      <c r="K183" s="1">
        <v>0</v>
      </c>
      <c r="L183" s="3">
        <v>0</v>
      </c>
      <c r="M183" s="1">
        <v>22735.3125</v>
      </c>
      <c r="N183" s="1">
        <v>1537</v>
      </c>
      <c r="O183" s="3">
        <v>6.7604085054911819E-2</v>
      </c>
      <c r="P183" s="1">
        <v>42259.71875</v>
      </c>
      <c r="Q183" s="1">
        <v>869</v>
      </c>
      <c r="R183" s="3">
        <v>2.0563317165947774E-2</v>
      </c>
      <c r="S183" s="1">
        <v>69578.15625</v>
      </c>
      <c r="T183" s="1">
        <v>441</v>
      </c>
      <c r="U183" s="3">
        <v>6.3381961202802067E-3</v>
      </c>
      <c r="V183" s="1">
        <v>82536.375</v>
      </c>
      <c r="W183" s="1">
        <v>165</v>
      </c>
      <c r="X183" s="3">
        <v>1.9991185704484843E-3</v>
      </c>
      <c r="Y183" s="1">
        <v>81393.21875</v>
      </c>
      <c r="Z183" s="1">
        <v>14</v>
      </c>
      <c r="AA183" s="3">
        <v>1.7200450129636874E-4</v>
      </c>
      <c r="AB183" s="1">
        <v>88302.5625</v>
      </c>
      <c r="AC183" s="1">
        <v>0</v>
      </c>
      <c r="AD183" s="3">
        <v>0</v>
      </c>
      <c r="AE183" s="1">
        <v>87642.4375</v>
      </c>
      <c r="AF183" s="1">
        <v>0</v>
      </c>
      <c r="AG183" s="3">
        <v>0</v>
      </c>
      <c r="AH183" s="1">
        <v>79770.140625</v>
      </c>
      <c r="AI183" s="1">
        <v>0</v>
      </c>
      <c r="AJ183" s="3">
        <v>0</v>
      </c>
      <c r="AK183" s="1">
        <v>10405.875</v>
      </c>
      <c r="AL183" s="1">
        <v>3017</v>
      </c>
      <c r="AM183" s="3">
        <v>0.2899323699352529</v>
      </c>
    </row>
    <row r="184" spans="1:39">
      <c r="A184" t="s">
        <v>62</v>
      </c>
      <c r="B184">
        <v>2017</v>
      </c>
      <c r="C184" s="1">
        <v>291981.88571428572</v>
      </c>
      <c r="D184" s="1">
        <v>142718.97142857141</v>
      </c>
      <c r="E184" s="2">
        <f>Table2[[#This Row],[Male Total population]]/Table2[[#This Row],[Total population]]</f>
        <v>0.48879392322380855</v>
      </c>
      <c r="F184" s="1">
        <v>149262.91428571427</v>
      </c>
      <c r="G184" s="2">
        <f>Table2[[#This Row],[Female Total population]]/Table2[[#This Row],[Total population]]</f>
        <v>0.51120607677619134</v>
      </c>
      <c r="H184" s="1">
        <v>2905</v>
      </c>
      <c r="I184" s="2">
        <v>9.949247340784154E-3</v>
      </c>
      <c r="J184" s="1">
        <v>15929.742857142857</v>
      </c>
      <c r="K184" s="1">
        <v>0</v>
      </c>
      <c r="L184" s="3">
        <v>0</v>
      </c>
      <c r="M184" s="1">
        <v>17739.228571428572</v>
      </c>
      <c r="N184" s="1">
        <v>744</v>
      </c>
      <c r="O184" s="3">
        <v>4.1940944444354963E-2</v>
      </c>
      <c r="P184" s="1">
        <v>31202.814285714285</v>
      </c>
      <c r="Q184" s="1">
        <v>516</v>
      </c>
      <c r="R184" s="3">
        <v>1.6536969879548412E-2</v>
      </c>
      <c r="S184" s="1">
        <v>38169.014285714286</v>
      </c>
      <c r="T184" s="1">
        <v>300</v>
      </c>
      <c r="U184" s="3">
        <v>7.8597785563533015E-3</v>
      </c>
      <c r="V184" s="1">
        <v>39654.014285714286</v>
      </c>
      <c r="W184" s="1">
        <v>51</v>
      </c>
      <c r="X184" s="3">
        <v>1.2861245177483382E-3</v>
      </c>
      <c r="Y184" s="1">
        <v>35463.014285714286</v>
      </c>
      <c r="Z184" s="1">
        <v>0</v>
      </c>
      <c r="AA184" s="3">
        <v>0</v>
      </c>
      <c r="AB184" s="1">
        <v>37399.528571428571</v>
      </c>
      <c r="AC184" s="1">
        <v>0</v>
      </c>
      <c r="AD184" s="3">
        <v>0</v>
      </c>
      <c r="AE184" s="1">
        <v>35928.800000000003</v>
      </c>
      <c r="AF184" s="1">
        <v>0</v>
      </c>
      <c r="AG184" s="3">
        <v>0</v>
      </c>
      <c r="AH184" s="1">
        <v>32976.542857142857</v>
      </c>
      <c r="AI184" s="1">
        <v>0</v>
      </c>
      <c r="AJ184" s="3">
        <v>0</v>
      </c>
      <c r="AK184" s="1">
        <v>7519.1857142857143</v>
      </c>
      <c r="AL184" s="1">
        <v>1294</v>
      </c>
      <c r="AM184" s="3">
        <v>0.17209310278658593</v>
      </c>
    </row>
    <row r="185" spans="1:39">
      <c r="A185" t="s">
        <v>59</v>
      </c>
      <c r="B185">
        <v>2011</v>
      </c>
      <c r="C185" s="1">
        <v>19135</v>
      </c>
      <c r="D185" s="1">
        <v>9491.6631578947363</v>
      </c>
      <c r="E185" s="2">
        <f>Table2[[#This Row],[Male Total population]]/Table2[[#This Row],[Total population]]</f>
        <v>0.49603674721164026</v>
      </c>
      <c r="F185" s="1">
        <v>9643.3368421052637</v>
      </c>
      <c r="G185" s="2">
        <f>Table2[[#This Row],[Female Total population]]/Table2[[#This Row],[Total population]]</f>
        <v>0.50396325278835974</v>
      </c>
      <c r="H185" s="1">
        <v>189</v>
      </c>
      <c r="I185" s="2">
        <v>9.8771883982231509E-3</v>
      </c>
      <c r="J185" s="1">
        <v>1369.9263157894736</v>
      </c>
      <c r="K185" s="1">
        <v>0</v>
      </c>
      <c r="L185" s="3">
        <v>0</v>
      </c>
      <c r="M185" s="1">
        <v>897.57894736842104</v>
      </c>
      <c r="N185" s="1">
        <v>0</v>
      </c>
      <c r="O185" s="3">
        <v>0</v>
      </c>
      <c r="P185" s="1">
        <v>1288.2315789473685</v>
      </c>
      <c r="Q185" s="1">
        <v>0</v>
      </c>
      <c r="R185" s="3">
        <v>0</v>
      </c>
      <c r="S185" s="1">
        <v>2205.9052631578948</v>
      </c>
      <c r="T185" s="1">
        <v>0</v>
      </c>
      <c r="U185" s="3">
        <v>0</v>
      </c>
      <c r="V185" s="1">
        <v>2736.9157894736841</v>
      </c>
      <c r="W185" s="1">
        <v>0</v>
      </c>
      <c r="X185" s="3">
        <v>0</v>
      </c>
      <c r="Y185" s="1">
        <v>2384.5052631578947</v>
      </c>
      <c r="Z185" s="1">
        <v>0</v>
      </c>
      <c r="AA185" s="3">
        <v>0</v>
      </c>
      <c r="AB185" s="1">
        <v>2525.8421052631579</v>
      </c>
      <c r="AC185" s="1">
        <v>0</v>
      </c>
      <c r="AD185" s="3">
        <v>0</v>
      </c>
      <c r="AE185" s="1">
        <v>2744.4526315789471</v>
      </c>
      <c r="AF185" s="1">
        <v>0</v>
      </c>
      <c r="AG185" s="3">
        <v>0</v>
      </c>
      <c r="AH185" s="1">
        <v>2610.6</v>
      </c>
      <c r="AI185" s="1">
        <v>0</v>
      </c>
      <c r="AJ185" s="3">
        <v>0</v>
      </c>
      <c r="AK185" s="1">
        <v>397.82105263157894</v>
      </c>
      <c r="AL185" s="1">
        <v>189</v>
      </c>
      <c r="AM185" s="3">
        <v>0.47508797925541768</v>
      </c>
    </row>
    <row r="186" spans="1:39">
      <c r="A186" t="s">
        <v>61</v>
      </c>
      <c r="B186">
        <v>2013</v>
      </c>
      <c r="C186" s="1">
        <v>648395.46551724139</v>
      </c>
      <c r="D186" s="1">
        <v>322418</v>
      </c>
      <c r="E186" s="2">
        <f>Table2[[#This Row],[Male Total population]]/Table2[[#This Row],[Total population]]</f>
        <v>0.49725517395899593</v>
      </c>
      <c r="F186" s="1">
        <v>325977.46551724139</v>
      </c>
      <c r="G186" s="2">
        <f>Table2[[#This Row],[Female Total population]]/Table2[[#This Row],[Total population]]</f>
        <v>0.50274482604100412</v>
      </c>
      <c r="H186" s="1">
        <v>6387</v>
      </c>
      <c r="I186" s="2">
        <v>9.8504698747467791E-3</v>
      </c>
      <c r="J186" s="1">
        <v>43484.84482758621</v>
      </c>
      <c r="K186" s="1">
        <v>0</v>
      </c>
      <c r="L186" s="3">
        <v>0</v>
      </c>
      <c r="M186" s="1">
        <v>24016.568965517243</v>
      </c>
      <c r="N186" s="1">
        <v>1602</v>
      </c>
      <c r="O186" s="3">
        <v>6.6703949356801795E-2</v>
      </c>
      <c r="P186" s="1">
        <v>41775.672413793101</v>
      </c>
      <c r="Q186" s="1">
        <v>828</v>
      </c>
      <c r="R186" s="3">
        <v>1.9820147759647279E-2</v>
      </c>
      <c r="S186" s="1">
        <v>72021.413793103449</v>
      </c>
      <c r="T186" s="1">
        <v>501</v>
      </c>
      <c r="U186" s="3">
        <v>6.9562644443391117E-3</v>
      </c>
      <c r="V186" s="1">
        <v>90196.672413793101</v>
      </c>
      <c r="W186" s="1">
        <v>159</v>
      </c>
      <c r="X186" s="3">
        <v>1.7628144780170996E-3</v>
      </c>
      <c r="Y186" s="1">
        <v>89100.775862068971</v>
      </c>
      <c r="Z186" s="1">
        <v>22</v>
      </c>
      <c r="AA186" s="3">
        <v>2.4691143019962863E-4</v>
      </c>
      <c r="AB186" s="1">
        <v>93402.017241379304</v>
      </c>
      <c r="AC186" s="1">
        <v>11</v>
      </c>
      <c r="AD186" s="3">
        <v>1.1777047568011989E-4</v>
      </c>
      <c r="AE186" s="1">
        <v>96509.275862068971</v>
      </c>
      <c r="AF186" s="1">
        <v>0</v>
      </c>
      <c r="AG186" s="3">
        <v>0</v>
      </c>
      <c r="AH186" s="1">
        <v>87551.706896551725</v>
      </c>
      <c r="AI186" s="1">
        <v>0</v>
      </c>
      <c r="AJ186" s="3">
        <v>0</v>
      </c>
      <c r="AK186" s="1">
        <v>10819.448275862069</v>
      </c>
      <c r="AL186" s="1">
        <v>3264</v>
      </c>
      <c r="AM186" s="3">
        <v>0.3016789689065667</v>
      </c>
    </row>
    <row r="187" spans="1:39">
      <c r="A187" t="s">
        <v>60</v>
      </c>
      <c r="B187">
        <v>2009</v>
      </c>
      <c r="C187" s="1">
        <v>68262.676923076928</v>
      </c>
      <c r="D187" s="1">
        <v>33202.523076923077</v>
      </c>
      <c r="E187" s="2">
        <f>Table2[[#This Row],[Male Total population]]/Table2[[#This Row],[Total population]]</f>
        <v>0.48639351067843356</v>
      </c>
      <c r="F187" s="1">
        <v>35060.153846153844</v>
      </c>
      <c r="G187" s="2">
        <f>Table2[[#This Row],[Female Total population]]/Table2[[#This Row],[Total population]]</f>
        <v>0.51360648932156638</v>
      </c>
      <c r="H187" s="1">
        <v>661</v>
      </c>
      <c r="I187" s="2">
        <v>9.6831831067050039E-3</v>
      </c>
      <c r="J187" s="1">
        <v>4797.2153846153842</v>
      </c>
      <c r="K187" s="1">
        <v>0</v>
      </c>
      <c r="L187" s="3">
        <v>0</v>
      </c>
      <c r="M187" s="1">
        <v>2835.7692307692309</v>
      </c>
      <c r="N187" s="1">
        <v>243</v>
      </c>
      <c r="O187" s="3">
        <v>8.5691034856910347E-2</v>
      </c>
      <c r="P187" s="1">
        <v>4432.4307692307693</v>
      </c>
      <c r="Q187" s="1">
        <v>73</v>
      </c>
      <c r="R187" s="3">
        <v>1.6469518375053799E-2</v>
      </c>
      <c r="S187" s="1">
        <v>7349.4461538461537</v>
      </c>
      <c r="T187" s="1">
        <v>0</v>
      </c>
      <c r="U187" s="3">
        <v>0</v>
      </c>
      <c r="V187" s="1">
        <v>9817.8461538461543</v>
      </c>
      <c r="W187" s="1">
        <v>0</v>
      </c>
      <c r="X187" s="3">
        <v>0</v>
      </c>
      <c r="Y187" s="1">
        <v>9096.8461538461543</v>
      </c>
      <c r="Z187" s="1">
        <v>0</v>
      </c>
      <c r="AA187" s="3">
        <v>0</v>
      </c>
      <c r="AB187" s="1">
        <v>9039.0615384615376</v>
      </c>
      <c r="AC187" s="1">
        <v>0</v>
      </c>
      <c r="AD187" s="3">
        <v>0</v>
      </c>
      <c r="AE187" s="1">
        <v>10477.123076923077</v>
      </c>
      <c r="AF187" s="1">
        <v>0</v>
      </c>
      <c r="AG187" s="3">
        <v>0</v>
      </c>
      <c r="AH187" s="1">
        <v>9425.8307692307699</v>
      </c>
      <c r="AI187" s="1">
        <v>0</v>
      </c>
      <c r="AJ187" s="3">
        <v>0</v>
      </c>
      <c r="AK187" s="1">
        <v>1016.8461538461538</v>
      </c>
      <c r="AL187" s="1">
        <v>345</v>
      </c>
      <c r="AM187" s="3">
        <v>0.33928436341629475</v>
      </c>
    </row>
    <row r="188" spans="1:39">
      <c r="A188" t="s">
        <v>61</v>
      </c>
      <c r="B188">
        <v>2011</v>
      </c>
      <c r="C188" s="1">
        <v>626894</v>
      </c>
      <c r="D188" s="1">
        <v>311795.6101694915</v>
      </c>
      <c r="E188" s="2">
        <f>Table2[[#This Row],[Male Total population]]/Table2[[#This Row],[Total population]]</f>
        <v>0.49736575907488584</v>
      </c>
      <c r="F188" s="1">
        <v>315098.3898305085</v>
      </c>
      <c r="G188" s="2">
        <f>Table2[[#This Row],[Female Total population]]/Table2[[#This Row],[Total population]]</f>
        <v>0.50263424092511411</v>
      </c>
      <c r="H188" s="1">
        <v>6046</v>
      </c>
      <c r="I188" s="2">
        <v>9.6443736899699158E-3</v>
      </c>
      <c r="J188" s="1">
        <v>43236.745762711864</v>
      </c>
      <c r="K188" s="1">
        <v>0</v>
      </c>
      <c r="L188" s="3">
        <v>0</v>
      </c>
      <c r="M188" s="1">
        <v>23414.067796610168</v>
      </c>
      <c r="N188" s="1">
        <v>1617</v>
      </c>
      <c r="O188" s="3">
        <v>6.9061045438422508E-2</v>
      </c>
      <c r="P188" s="1">
        <v>37653.423728813563</v>
      </c>
      <c r="Q188" s="1">
        <v>671</v>
      </c>
      <c r="R188" s="3">
        <v>1.7820424640071445E-2</v>
      </c>
      <c r="S188" s="1">
        <v>66332.559322033892</v>
      </c>
      <c r="T188" s="1">
        <v>444</v>
      </c>
      <c r="U188" s="3">
        <v>6.6935454403990579E-3</v>
      </c>
      <c r="V188" s="1">
        <v>88188.796610169491</v>
      </c>
      <c r="W188" s="1">
        <v>211</v>
      </c>
      <c r="X188" s="3">
        <v>2.3925941628697598E-3</v>
      </c>
      <c r="Y188" s="1">
        <v>88846.525423728817</v>
      </c>
      <c r="Z188" s="1">
        <v>40</v>
      </c>
      <c r="AA188" s="3">
        <v>4.5021456730278547E-4</v>
      </c>
      <c r="AB188" s="1">
        <v>89627.593220338982</v>
      </c>
      <c r="AC188" s="1">
        <v>13</v>
      </c>
      <c r="AD188" s="3">
        <v>1.450446177667743E-4</v>
      </c>
      <c r="AE188" s="1">
        <v>94219.322033898308</v>
      </c>
      <c r="AF188" s="1">
        <v>0</v>
      </c>
      <c r="AG188" s="3">
        <v>0</v>
      </c>
      <c r="AH188" s="1">
        <v>86140.593220338982</v>
      </c>
      <c r="AI188" s="1">
        <v>0</v>
      </c>
      <c r="AJ188" s="3">
        <v>0</v>
      </c>
      <c r="AK188" s="1">
        <v>9870.0677966101703</v>
      </c>
      <c r="AL188" s="1">
        <v>3050</v>
      </c>
      <c r="AM188" s="3">
        <v>0.30901510129925436</v>
      </c>
    </row>
    <row r="189" spans="1:39">
      <c r="A189" t="s">
        <v>61</v>
      </c>
      <c r="B189">
        <v>2017</v>
      </c>
      <c r="C189" s="1">
        <v>646001.98333333328</v>
      </c>
      <c r="D189" s="1">
        <v>320915.76666666666</v>
      </c>
      <c r="E189" s="2">
        <f>Table2[[#This Row],[Male Total population]]/Table2[[#This Row],[Total population]]</f>
        <v>0.49677210743341632</v>
      </c>
      <c r="F189" s="1">
        <v>325086.21666666667</v>
      </c>
      <c r="G189" s="2">
        <f>Table2[[#This Row],[Female Total population]]/Table2[[#This Row],[Total population]]</f>
        <v>0.50322789256658373</v>
      </c>
      <c r="H189" s="1">
        <v>6197</v>
      </c>
      <c r="I189" s="2">
        <v>9.5928498052340865E-3</v>
      </c>
      <c r="J189" s="1">
        <v>41351.76666666667</v>
      </c>
      <c r="K189" s="1">
        <v>0</v>
      </c>
      <c r="L189" s="3">
        <v>0</v>
      </c>
      <c r="M189" s="1">
        <v>24975.233333333334</v>
      </c>
      <c r="N189" s="1">
        <v>1595</v>
      </c>
      <c r="O189" s="3">
        <v>6.3863267210049424E-2</v>
      </c>
      <c r="P189" s="1">
        <v>48849.716666666667</v>
      </c>
      <c r="Q189" s="1">
        <v>930</v>
      </c>
      <c r="R189" s="3">
        <v>1.9037981455368388E-2</v>
      </c>
      <c r="S189" s="1">
        <v>76231</v>
      </c>
      <c r="T189" s="1">
        <v>503</v>
      </c>
      <c r="U189" s="3">
        <v>6.5983654943526909E-3</v>
      </c>
      <c r="V189" s="1">
        <v>86321.366666666669</v>
      </c>
      <c r="W189" s="1">
        <v>158</v>
      </c>
      <c r="X189" s="3">
        <v>1.8303695377081225E-3</v>
      </c>
      <c r="Y189" s="1">
        <v>85958.7</v>
      </c>
      <c r="Z189" s="1">
        <v>26</v>
      </c>
      <c r="AA189" s="3">
        <v>3.0247083773951908E-4</v>
      </c>
      <c r="AB189" s="1">
        <v>96547.75</v>
      </c>
      <c r="AC189" s="1">
        <v>0</v>
      </c>
      <c r="AD189" s="3">
        <v>0</v>
      </c>
      <c r="AE189" s="1">
        <v>90186.75</v>
      </c>
      <c r="AF189" s="1">
        <v>0</v>
      </c>
      <c r="AG189" s="3">
        <v>0</v>
      </c>
      <c r="AH189" s="1">
        <v>84153.5</v>
      </c>
      <c r="AI189" s="1">
        <v>0</v>
      </c>
      <c r="AJ189" s="3">
        <v>0</v>
      </c>
      <c r="AK189" s="1">
        <v>11426.2</v>
      </c>
      <c r="AL189" s="1">
        <v>2985</v>
      </c>
      <c r="AM189" s="3">
        <v>0.26124170765433824</v>
      </c>
    </row>
    <row r="190" spans="1:39">
      <c r="A190" t="s">
        <v>59</v>
      </c>
      <c r="B190">
        <v>2015</v>
      </c>
      <c r="C190" s="1">
        <v>21687.91011235955</v>
      </c>
      <c r="D190" s="1">
        <v>10787.325842696629</v>
      </c>
      <c r="E190" s="2">
        <f>Table2[[#This Row],[Male Total population]]/Table2[[#This Row],[Total population]]</f>
        <v>0.49738890408574343</v>
      </c>
      <c r="F190" s="1">
        <v>10900.584269662921</v>
      </c>
      <c r="G190" s="2">
        <f>Table2[[#This Row],[Female Total population]]/Table2[[#This Row],[Total population]]</f>
        <v>0.50261109591425657</v>
      </c>
      <c r="H190" s="1">
        <v>208</v>
      </c>
      <c r="I190" s="2">
        <v>9.5905967390313256E-3</v>
      </c>
      <c r="J190" s="1">
        <v>1470.8651685393259</v>
      </c>
      <c r="K190" s="1">
        <v>0</v>
      </c>
      <c r="L190" s="3">
        <v>0</v>
      </c>
      <c r="M190" s="1">
        <v>968.42696629213481</v>
      </c>
      <c r="N190" s="1">
        <v>25</v>
      </c>
      <c r="O190" s="3">
        <v>2.5815059751711337E-2</v>
      </c>
      <c r="P190" s="1">
        <v>1694.9775280898875</v>
      </c>
      <c r="Q190" s="1">
        <v>0</v>
      </c>
      <c r="R190" s="3">
        <v>0</v>
      </c>
      <c r="S190" s="1">
        <v>2697</v>
      </c>
      <c r="T190" s="1">
        <v>0</v>
      </c>
      <c r="U190" s="3">
        <v>0</v>
      </c>
      <c r="V190" s="1">
        <v>2841.2022471910113</v>
      </c>
      <c r="W190" s="1">
        <v>0</v>
      </c>
      <c r="X190" s="3">
        <v>0</v>
      </c>
      <c r="Y190" s="1">
        <v>2631.9213483146068</v>
      </c>
      <c r="Z190" s="1">
        <v>0</v>
      </c>
      <c r="AA190" s="3">
        <v>0</v>
      </c>
      <c r="AB190" s="1">
        <v>2898.4157303370785</v>
      </c>
      <c r="AC190" s="1">
        <v>0</v>
      </c>
      <c r="AD190" s="3">
        <v>0</v>
      </c>
      <c r="AE190" s="1">
        <v>3066.4606741573034</v>
      </c>
      <c r="AF190" s="1">
        <v>0</v>
      </c>
      <c r="AG190" s="3">
        <v>0</v>
      </c>
      <c r="AH190" s="1">
        <v>2964.3483146067415</v>
      </c>
      <c r="AI190" s="1">
        <v>0</v>
      </c>
      <c r="AJ190" s="3">
        <v>0</v>
      </c>
      <c r="AK190" s="1">
        <v>451.34831460674155</v>
      </c>
      <c r="AL190" s="1">
        <v>183</v>
      </c>
      <c r="AM190" s="3">
        <v>0.40545182972367438</v>
      </c>
    </row>
    <row r="191" spans="1:39">
      <c r="A191" t="s">
        <v>60</v>
      </c>
      <c r="B191">
        <v>2011</v>
      </c>
      <c r="C191" s="1">
        <v>68779.560606060608</v>
      </c>
      <c r="D191" s="1">
        <v>33628.5</v>
      </c>
      <c r="E191" s="2">
        <f>Table2[[#This Row],[Male Total population]]/Table2[[#This Row],[Total population]]</f>
        <v>0.48893159106684925</v>
      </c>
      <c r="F191" s="1">
        <v>35151.060606060608</v>
      </c>
      <c r="G191" s="2">
        <f>Table2[[#This Row],[Female Total population]]/Table2[[#This Row],[Total population]]</f>
        <v>0.51106840893315075</v>
      </c>
      <c r="H191" s="1">
        <v>656</v>
      </c>
      <c r="I191" s="2">
        <v>9.537717226157965E-3</v>
      </c>
      <c r="J191" s="1">
        <v>4766.090909090909</v>
      </c>
      <c r="K191" s="1">
        <v>0</v>
      </c>
      <c r="L191" s="3">
        <v>0</v>
      </c>
      <c r="M191" s="1">
        <v>2758.2272727272725</v>
      </c>
      <c r="N191" s="1">
        <v>242</v>
      </c>
      <c r="O191" s="3">
        <v>8.7737512565712508E-2</v>
      </c>
      <c r="P191" s="1">
        <v>4694.984848484848</v>
      </c>
      <c r="Q191" s="1">
        <v>35</v>
      </c>
      <c r="R191" s="3">
        <v>7.4547631418438124E-3</v>
      </c>
      <c r="S191" s="1">
        <v>7989</v>
      </c>
      <c r="T191" s="1">
        <v>38</v>
      </c>
      <c r="U191" s="3">
        <v>4.7565402428338963E-3</v>
      </c>
      <c r="V191" s="1">
        <v>9963.3939393939399</v>
      </c>
      <c r="W191" s="1">
        <v>0</v>
      </c>
      <c r="X191" s="3">
        <v>0</v>
      </c>
      <c r="Y191" s="1">
        <v>8773.636363636364</v>
      </c>
      <c r="Z191" s="1">
        <v>0</v>
      </c>
      <c r="AA191" s="3">
        <v>0</v>
      </c>
      <c r="AB191" s="1">
        <v>9288.045454545454</v>
      </c>
      <c r="AC191" s="1">
        <v>0</v>
      </c>
      <c r="AD191" s="3">
        <v>0</v>
      </c>
      <c r="AE191" s="1">
        <v>10187.166666666666</v>
      </c>
      <c r="AF191" s="1">
        <v>0</v>
      </c>
      <c r="AG191" s="3">
        <v>0</v>
      </c>
      <c r="AH191" s="1">
        <v>9357.2727272727279</v>
      </c>
      <c r="AI191" s="1">
        <v>0</v>
      </c>
      <c r="AJ191" s="3">
        <v>0</v>
      </c>
      <c r="AK191" s="1">
        <v>1017.1818181818181</v>
      </c>
      <c r="AL191" s="1">
        <v>341</v>
      </c>
      <c r="AM191" s="3">
        <v>0.33523996782554294</v>
      </c>
    </row>
    <row r="192" spans="1:39">
      <c r="A192" t="s">
        <v>62</v>
      </c>
      <c r="B192">
        <v>2016</v>
      </c>
      <c r="C192" s="1">
        <v>282135.43661971833</v>
      </c>
      <c r="D192" s="1">
        <v>137779.80281690141</v>
      </c>
      <c r="E192" s="2">
        <f>Table2[[#This Row],[Male Total population]]/Table2[[#This Row],[Total population]]</f>
        <v>0.48834632213397061</v>
      </c>
      <c r="F192" s="1">
        <v>144355.63380281691</v>
      </c>
      <c r="G192" s="2">
        <f>Table2[[#This Row],[Female Total population]]/Table2[[#This Row],[Total population]]</f>
        <v>0.51165367786602944</v>
      </c>
      <c r="H192" s="1">
        <v>2672</v>
      </c>
      <c r="I192" s="2">
        <v>9.4706288299456209E-3</v>
      </c>
      <c r="J192" s="1">
        <v>15496.74647887324</v>
      </c>
      <c r="K192" s="1">
        <v>0</v>
      </c>
      <c r="L192" s="3">
        <v>0</v>
      </c>
      <c r="M192" s="1">
        <v>16953.042253521126</v>
      </c>
      <c r="N192" s="1">
        <v>701</v>
      </c>
      <c r="O192" s="3">
        <v>4.134951057851597E-2</v>
      </c>
      <c r="P192" s="1">
        <v>29502.408450704224</v>
      </c>
      <c r="Q192" s="1">
        <v>471</v>
      </c>
      <c r="R192" s="3">
        <v>1.5964798290519132E-2</v>
      </c>
      <c r="S192" s="1">
        <v>36562.25352112676</v>
      </c>
      <c r="T192" s="1">
        <v>274</v>
      </c>
      <c r="U192" s="3">
        <v>7.4940676137939533E-3</v>
      </c>
      <c r="V192" s="1">
        <v>38872.42253521127</v>
      </c>
      <c r="W192" s="1">
        <v>108</v>
      </c>
      <c r="X192" s="3">
        <v>2.7783192545350588E-3</v>
      </c>
      <c r="Y192" s="1">
        <v>34427.957746478874</v>
      </c>
      <c r="Z192" s="1">
        <v>30</v>
      </c>
      <c r="AA192" s="3">
        <v>8.7138482685828952E-4</v>
      </c>
      <c r="AB192" s="1">
        <v>35775.042253521126</v>
      </c>
      <c r="AC192" s="1">
        <v>0</v>
      </c>
      <c r="AD192" s="3">
        <v>0</v>
      </c>
      <c r="AE192" s="1">
        <v>35166.112676056335</v>
      </c>
      <c r="AF192" s="1">
        <v>0</v>
      </c>
      <c r="AG192" s="3">
        <v>0</v>
      </c>
      <c r="AH192" s="1">
        <v>32080.704225352114</v>
      </c>
      <c r="AI192" s="1">
        <v>0</v>
      </c>
      <c r="AJ192" s="3">
        <v>0</v>
      </c>
      <c r="AK192" s="1">
        <v>7288.7323943661968</v>
      </c>
      <c r="AL192" s="1">
        <v>1088</v>
      </c>
      <c r="AM192" s="3">
        <v>0.14927149758454106</v>
      </c>
    </row>
    <row r="193" spans="1:39">
      <c r="A193" t="s">
        <v>58</v>
      </c>
      <c r="B193">
        <v>2011</v>
      </c>
      <c r="C193" s="1">
        <v>85155.3125</v>
      </c>
      <c r="D193" s="1">
        <v>42220.90625</v>
      </c>
      <c r="E193" s="2">
        <f>Table2[[#This Row],[Male Total population]]/Table2[[#This Row],[Total population]]</f>
        <v>0.49581059607995687</v>
      </c>
      <c r="F193" s="1">
        <v>42934.40625</v>
      </c>
      <c r="G193" s="2">
        <f>Table2[[#This Row],[Female Total population]]/Table2[[#This Row],[Total population]]</f>
        <v>0.50418940392004319</v>
      </c>
      <c r="H193" s="1">
        <v>806</v>
      </c>
      <c r="I193" s="2">
        <v>9.4650583309174047E-3</v>
      </c>
      <c r="J193" s="1">
        <v>5358.859375</v>
      </c>
      <c r="K193" s="1">
        <v>0</v>
      </c>
      <c r="L193" s="3">
        <v>0</v>
      </c>
      <c r="M193" s="1">
        <v>3929.640625</v>
      </c>
      <c r="N193" s="1">
        <v>241</v>
      </c>
      <c r="O193" s="3">
        <v>6.1328763364970555E-2</v>
      </c>
      <c r="P193" s="1">
        <v>5825.46875</v>
      </c>
      <c r="Q193" s="1">
        <v>33</v>
      </c>
      <c r="R193" s="3">
        <v>5.6647801947268192E-3</v>
      </c>
      <c r="S193" s="1">
        <v>10172.78125</v>
      </c>
      <c r="T193" s="1">
        <v>0</v>
      </c>
      <c r="U193" s="3">
        <v>0</v>
      </c>
      <c r="V193" s="1">
        <v>13004.28125</v>
      </c>
      <c r="W193" s="1">
        <v>0</v>
      </c>
      <c r="X193" s="3">
        <v>0</v>
      </c>
      <c r="Y193" s="1">
        <v>11207.984375</v>
      </c>
      <c r="Z193" s="1">
        <v>0</v>
      </c>
      <c r="AA193" s="3">
        <v>0</v>
      </c>
      <c r="AB193" s="1">
        <v>10734.59375</v>
      </c>
      <c r="AC193" s="1">
        <v>0</v>
      </c>
      <c r="AD193" s="3">
        <v>0</v>
      </c>
      <c r="AE193" s="1">
        <v>12030.375</v>
      </c>
      <c r="AF193" s="1">
        <v>0</v>
      </c>
      <c r="AG193" s="3">
        <v>0</v>
      </c>
      <c r="AH193" s="1">
        <v>11195.109375</v>
      </c>
      <c r="AI193" s="1">
        <v>0</v>
      </c>
      <c r="AJ193" s="3">
        <v>0</v>
      </c>
      <c r="AK193" s="1">
        <v>1713.609375</v>
      </c>
      <c r="AL193" s="1">
        <v>532</v>
      </c>
      <c r="AM193" s="3">
        <v>0.31045581785522153</v>
      </c>
    </row>
    <row r="194" spans="1:39">
      <c r="A194" t="s">
        <v>62</v>
      </c>
      <c r="B194">
        <v>2013</v>
      </c>
      <c r="C194" s="1">
        <v>268971.61428571428</v>
      </c>
      <c r="D194" s="1">
        <v>131526.38571428572</v>
      </c>
      <c r="E194" s="2">
        <f>Table2[[#This Row],[Male Total population]]/Table2[[#This Row],[Total population]]</f>
        <v>0.48899727230908541</v>
      </c>
      <c r="F194" s="1">
        <v>137445.22857142857</v>
      </c>
      <c r="G194" s="2">
        <f>Table2[[#This Row],[Female Total population]]/Table2[[#This Row],[Total population]]</f>
        <v>0.51100272769091459</v>
      </c>
      <c r="H194" s="1">
        <v>2542</v>
      </c>
      <c r="I194" s="2">
        <v>9.4508114053246089E-3</v>
      </c>
      <c r="J194" s="1">
        <v>15187.071428571429</v>
      </c>
      <c r="K194" s="1">
        <v>0</v>
      </c>
      <c r="L194" s="3">
        <v>0</v>
      </c>
      <c r="M194" s="1">
        <v>15629.371428571429</v>
      </c>
      <c r="N194" s="1">
        <v>609</v>
      </c>
      <c r="O194" s="3">
        <v>3.8965098678678242E-2</v>
      </c>
      <c r="P194" s="1">
        <v>25434.942857142858</v>
      </c>
      <c r="Q194" s="1">
        <v>374</v>
      </c>
      <c r="R194" s="3">
        <v>1.4704180862547923E-2</v>
      </c>
      <c r="S194" s="1">
        <v>33870.800000000003</v>
      </c>
      <c r="T194" s="1">
        <v>278</v>
      </c>
      <c r="U194" s="3">
        <v>8.2076596950765839E-3</v>
      </c>
      <c r="V194" s="1">
        <v>38620.314285714288</v>
      </c>
      <c r="W194" s="1">
        <v>115</v>
      </c>
      <c r="X194" s="3">
        <v>2.9777075129225105E-3</v>
      </c>
      <c r="Y194" s="1">
        <v>34157.971428571429</v>
      </c>
      <c r="Z194" s="1">
        <v>13</v>
      </c>
      <c r="AA194" s="3">
        <v>3.8058466168532925E-4</v>
      </c>
      <c r="AB194" s="1">
        <v>33177.214285714283</v>
      </c>
      <c r="AC194" s="1">
        <v>0</v>
      </c>
      <c r="AD194" s="3">
        <v>0</v>
      </c>
      <c r="AE194" s="1">
        <v>35015.685714285712</v>
      </c>
      <c r="AF194" s="1">
        <v>0</v>
      </c>
      <c r="AG194" s="3">
        <v>0</v>
      </c>
      <c r="AH194" s="1">
        <v>31311.1</v>
      </c>
      <c r="AI194" s="1">
        <v>0</v>
      </c>
      <c r="AJ194" s="3">
        <v>0</v>
      </c>
      <c r="AK194" s="1">
        <v>6550.9571428571426</v>
      </c>
      <c r="AL194" s="1">
        <v>1153</v>
      </c>
      <c r="AM194" s="3">
        <v>0.17600481499977103</v>
      </c>
    </row>
    <row r="195" spans="1:39">
      <c r="A195" t="s">
        <v>59</v>
      </c>
      <c r="B195">
        <v>2014</v>
      </c>
      <c r="C195" s="1">
        <v>19944.806451612902</v>
      </c>
      <c r="D195" s="1">
        <v>9934.5053763440865</v>
      </c>
      <c r="E195" s="2">
        <f>Table2[[#This Row],[Male Total population]]/Table2[[#This Row],[Total population]]</f>
        <v>0.4980998637638171</v>
      </c>
      <c r="F195" s="1">
        <v>10010.301075268817</v>
      </c>
      <c r="G195" s="2">
        <f>Table2[[#This Row],[Female Total population]]/Table2[[#This Row],[Total population]]</f>
        <v>0.50190013623618301</v>
      </c>
      <c r="H195" s="1">
        <v>187</v>
      </c>
      <c r="I195" s="2">
        <v>9.375874388837583E-3</v>
      </c>
      <c r="J195" s="1">
        <v>1387.9032258064517</v>
      </c>
      <c r="K195" s="1">
        <v>0</v>
      </c>
      <c r="L195" s="3">
        <v>0</v>
      </c>
      <c r="M195" s="1">
        <v>916.49462365591398</v>
      </c>
      <c r="N195" s="1">
        <v>36</v>
      </c>
      <c r="O195" s="3">
        <v>3.9280099490813528E-2</v>
      </c>
      <c r="P195" s="1">
        <v>1474.4623655913979</v>
      </c>
      <c r="Q195" s="1">
        <v>0</v>
      </c>
      <c r="R195" s="3">
        <v>0</v>
      </c>
      <c r="S195" s="1">
        <v>2476.6666666666665</v>
      </c>
      <c r="T195" s="1">
        <v>0</v>
      </c>
      <c r="U195" s="3">
        <v>0</v>
      </c>
      <c r="V195" s="1">
        <v>2708.6559139784945</v>
      </c>
      <c r="W195" s="1">
        <v>0</v>
      </c>
      <c r="X195" s="3">
        <v>0</v>
      </c>
      <c r="Y195" s="1">
        <v>2403.2150537634407</v>
      </c>
      <c r="Z195" s="1">
        <v>0</v>
      </c>
      <c r="AA195" s="3">
        <v>0</v>
      </c>
      <c r="AB195" s="1">
        <v>2676.3118279569894</v>
      </c>
      <c r="AC195" s="1">
        <v>0</v>
      </c>
      <c r="AD195" s="3">
        <v>0</v>
      </c>
      <c r="AE195" s="1">
        <v>2761.5268817204301</v>
      </c>
      <c r="AF195" s="1">
        <v>0</v>
      </c>
      <c r="AG195" s="3">
        <v>0</v>
      </c>
      <c r="AH195" s="1">
        <v>2751.7849462365593</v>
      </c>
      <c r="AI195" s="1">
        <v>0</v>
      </c>
      <c r="AJ195" s="3">
        <v>0</v>
      </c>
      <c r="AK195" s="1">
        <v>421.74193548387098</v>
      </c>
      <c r="AL195" s="1">
        <v>151</v>
      </c>
      <c r="AM195" s="3">
        <v>0.35803885574422517</v>
      </c>
    </row>
    <row r="196" spans="1:39">
      <c r="A196" t="s">
        <v>63</v>
      </c>
      <c r="B196">
        <v>2013</v>
      </c>
      <c r="C196" s="1">
        <v>34578.907407407409</v>
      </c>
      <c r="D196" s="1">
        <v>17093.574074074073</v>
      </c>
      <c r="E196" s="2">
        <f>Table2[[#This Row],[Male Total population]]/Table2[[#This Row],[Total population]]</f>
        <v>0.49433528574741287</v>
      </c>
      <c r="F196" s="1">
        <v>17485.333333333332</v>
      </c>
      <c r="G196" s="2">
        <f>Table2[[#This Row],[Female Total population]]/Table2[[#This Row],[Total population]]</f>
        <v>0.50566471425258708</v>
      </c>
      <c r="H196" s="1">
        <v>324</v>
      </c>
      <c r="I196" s="2">
        <v>9.3698738419535355E-3</v>
      </c>
      <c r="J196" s="1">
        <v>1926.5555555555557</v>
      </c>
      <c r="K196" s="1">
        <v>0</v>
      </c>
      <c r="L196" s="3">
        <v>0</v>
      </c>
      <c r="M196" s="1">
        <v>1816.5185185185185</v>
      </c>
      <c r="N196" s="1">
        <v>98</v>
      </c>
      <c r="O196" s="3">
        <v>5.3949353667985159E-2</v>
      </c>
      <c r="P196" s="1">
        <v>3135.8888888888887</v>
      </c>
      <c r="Q196" s="1">
        <v>37</v>
      </c>
      <c r="R196" s="3">
        <v>1.1798887432236119E-2</v>
      </c>
      <c r="S196" s="1">
        <v>4995.9629629629626</v>
      </c>
      <c r="T196" s="1">
        <v>0</v>
      </c>
      <c r="U196" s="3">
        <v>0</v>
      </c>
      <c r="V196" s="1">
        <v>5065.9629629629626</v>
      </c>
      <c r="W196" s="1">
        <v>0</v>
      </c>
      <c r="X196" s="3">
        <v>0</v>
      </c>
      <c r="Y196" s="1">
        <v>4391.4629629629626</v>
      </c>
      <c r="Z196" s="1">
        <v>0</v>
      </c>
      <c r="AA196" s="3">
        <v>0</v>
      </c>
      <c r="AB196" s="1">
        <v>4096.8703703703704</v>
      </c>
      <c r="AC196" s="1">
        <v>0</v>
      </c>
      <c r="AD196" s="3">
        <v>0</v>
      </c>
      <c r="AE196" s="1">
        <v>4441.2407407407409</v>
      </c>
      <c r="AF196" s="1">
        <v>0</v>
      </c>
      <c r="AG196" s="3">
        <v>0</v>
      </c>
      <c r="AH196" s="1">
        <v>4014.1851851851852</v>
      </c>
      <c r="AI196" s="1">
        <v>0</v>
      </c>
      <c r="AJ196" s="3">
        <v>0</v>
      </c>
      <c r="AK196" s="1">
        <v>685.88888888888891</v>
      </c>
      <c r="AL196" s="1">
        <v>189</v>
      </c>
      <c r="AM196" s="3">
        <v>0.27555483557427507</v>
      </c>
    </row>
    <row r="197" spans="1:39">
      <c r="A197" t="s">
        <v>61</v>
      </c>
      <c r="B197">
        <v>2012</v>
      </c>
      <c r="C197" s="1">
        <v>612161.55737704923</v>
      </c>
      <c r="D197" s="1">
        <v>304448.81967213115</v>
      </c>
      <c r="E197" s="2">
        <f>Table2[[#This Row],[Male Total population]]/Table2[[#This Row],[Total population]]</f>
        <v>0.4973341040502674</v>
      </c>
      <c r="F197" s="1">
        <v>307712.73770491802</v>
      </c>
      <c r="G197" s="2">
        <f>Table2[[#This Row],[Female Total population]]/Table2[[#This Row],[Total population]]</f>
        <v>0.50266589594973243</v>
      </c>
      <c r="H197" s="1">
        <v>5682</v>
      </c>
      <c r="I197" s="2">
        <v>9.281863474645274E-3</v>
      </c>
      <c r="J197" s="1">
        <v>41650.180327868853</v>
      </c>
      <c r="K197" s="1">
        <v>0</v>
      </c>
      <c r="L197" s="3">
        <v>0</v>
      </c>
      <c r="M197" s="1">
        <v>22843.803278688523</v>
      </c>
      <c r="N197" s="1">
        <v>1443</v>
      </c>
      <c r="O197" s="3">
        <v>6.3168115326321592E-2</v>
      </c>
      <c r="P197" s="1">
        <v>37823.37704918033</v>
      </c>
      <c r="Q197" s="1">
        <v>738</v>
      </c>
      <c r="R197" s="3">
        <v>1.951174267280275E-2</v>
      </c>
      <c r="S197" s="1">
        <v>66398.688524590165</v>
      </c>
      <c r="T197" s="1">
        <v>412</v>
      </c>
      <c r="U197" s="3">
        <v>6.2049418317565034E-3</v>
      </c>
      <c r="V197" s="1">
        <v>85612.081967213118</v>
      </c>
      <c r="W197" s="1">
        <v>151</v>
      </c>
      <c r="X197" s="3">
        <v>1.7637697452309185E-3</v>
      </c>
      <c r="Y197" s="1">
        <v>85273.344262295082</v>
      </c>
      <c r="Z197" s="1">
        <v>0</v>
      </c>
      <c r="AA197" s="3">
        <v>0</v>
      </c>
      <c r="AB197" s="1">
        <v>87605</v>
      </c>
      <c r="AC197" s="1">
        <v>0</v>
      </c>
      <c r="AD197" s="3">
        <v>0</v>
      </c>
      <c r="AE197" s="1">
        <v>91700.672131147541</v>
      </c>
      <c r="AF197" s="1">
        <v>0</v>
      </c>
      <c r="AG197" s="3">
        <v>0</v>
      </c>
      <c r="AH197" s="1">
        <v>83371.721311475412</v>
      </c>
      <c r="AI197" s="1">
        <v>0</v>
      </c>
      <c r="AJ197" s="3">
        <v>0</v>
      </c>
      <c r="AK197" s="1">
        <v>10075.836065573771</v>
      </c>
      <c r="AL197" s="1">
        <v>2938</v>
      </c>
      <c r="AM197" s="3">
        <v>0.29158870597729353</v>
      </c>
    </row>
    <row r="198" spans="1:39">
      <c r="A198" t="s">
        <v>63</v>
      </c>
      <c r="B198">
        <v>2017</v>
      </c>
      <c r="C198" s="1">
        <v>31743.196428571428</v>
      </c>
      <c r="D198" s="1">
        <v>15731.767857142857</v>
      </c>
      <c r="E198" s="2">
        <f>Table2[[#This Row],[Male Total population]]/Table2[[#This Row],[Total population]]</f>
        <v>0.4955949503240008</v>
      </c>
      <c r="F198" s="1">
        <v>16011.428571428571</v>
      </c>
      <c r="G198" s="2">
        <f>Table2[[#This Row],[Female Total population]]/Table2[[#This Row],[Total population]]</f>
        <v>0.5044050496759992</v>
      </c>
      <c r="H198" s="1">
        <v>294</v>
      </c>
      <c r="I198" s="2">
        <v>9.2618271969415276E-3</v>
      </c>
      <c r="J198" s="1">
        <v>1748.5535714285713</v>
      </c>
      <c r="K198" s="1">
        <v>0</v>
      </c>
      <c r="L198" s="3">
        <v>0</v>
      </c>
      <c r="M198" s="1">
        <v>1748.625</v>
      </c>
      <c r="N198" s="1">
        <v>101</v>
      </c>
      <c r="O198" s="3">
        <v>5.7759668310815644E-2</v>
      </c>
      <c r="P198" s="1">
        <v>3356.8928571428573</v>
      </c>
      <c r="Q198" s="1">
        <v>33</v>
      </c>
      <c r="R198" s="3">
        <v>9.8305192939899776E-3</v>
      </c>
      <c r="S198" s="1">
        <v>4601.6428571428569</v>
      </c>
      <c r="T198" s="1">
        <v>0</v>
      </c>
      <c r="U198" s="3">
        <v>0</v>
      </c>
      <c r="V198" s="1">
        <v>4247.5535714285716</v>
      </c>
      <c r="W198" s="1">
        <v>0</v>
      </c>
      <c r="X198" s="3">
        <v>0</v>
      </c>
      <c r="Y198" s="1">
        <v>3835.5357142857142</v>
      </c>
      <c r="Z198" s="1">
        <v>0</v>
      </c>
      <c r="AA198" s="3">
        <v>0</v>
      </c>
      <c r="AB198" s="1">
        <v>3812</v>
      </c>
      <c r="AC198" s="1">
        <v>0</v>
      </c>
      <c r="AD198" s="3">
        <v>0</v>
      </c>
      <c r="AE198" s="1">
        <v>4011.0357142857142</v>
      </c>
      <c r="AF198" s="1">
        <v>0</v>
      </c>
      <c r="AG198" s="3">
        <v>0</v>
      </c>
      <c r="AH198" s="1">
        <v>3710.125</v>
      </c>
      <c r="AI198" s="1">
        <v>0</v>
      </c>
      <c r="AJ198" s="3">
        <v>0</v>
      </c>
      <c r="AK198" s="1">
        <v>671.23214285714289</v>
      </c>
      <c r="AL198" s="1">
        <v>160</v>
      </c>
      <c r="AM198" s="3">
        <v>0.23836760754476041</v>
      </c>
    </row>
    <row r="199" spans="1:39">
      <c r="A199" t="s">
        <v>63</v>
      </c>
      <c r="B199">
        <v>2015</v>
      </c>
      <c r="C199" s="1">
        <v>37254.400000000001</v>
      </c>
      <c r="D199" s="1">
        <v>18403.711111111112</v>
      </c>
      <c r="E199" s="2">
        <f>Table2[[#This Row],[Male Total population]]/Table2[[#This Row],[Total population]]</f>
        <v>0.49400100689075949</v>
      </c>
      <c r="F199" s="1">
        <v>18850.68888888889</v>
      </c>
      <c r="G199" s="2">
        <f>Table2[[#This Row],[Female Total population]]/Table2[[#This Row],[Total population]]</f>
        <v>0.50599899310924046</v>
      </c>
      <c r="H199" s="1">
        <v>345</v>
      </c>
      <c r="I199" s="2">
        <v>9.2606510908778555E-3</v>
      </c>
      <c r="J199" s="1">
        <v>2111.1777777777779</v>
      </c>
      <c r="K199" s="1">
        <v>0</v>
      </c>
      <c r="L199" s="3">
        <v>0</v>
      </c>
      <c r="M199" s="1">
        <v>1941.1333333333334</v>
      </c>
      <c r="N199" s="1">
        <v>93</v>
      </c>
      <c r="O199" s="3">
        <v>4.7910155579214887E-2</v>
      </c>
      <c r="P199" s="1">
        <v>3585.7333333333331</v>
      </c>
      <c r="Q199" s="1">
        <v>45</v>
      </c>
      <c r="R199" s="3">
        <v>1.2549734131558399E-2</v>
      </c>
      <c r="S199" s="1">
        <v>5347.3777777777777</v>
      </c>
      <c r="T199" s="1">
        <v>0</v>
      </c>
      <c r="U199" s="3">
        <v>0</v>
      </c>
      <c r="V199" s="1">
        <v>5147.4222222222224</v>
      </c>
      <c r="W199" s="1">
        <v>0</v>
      </c>
      <c r="X199" s="3">
        <v>0</v>
      </c>
      <c r="Y199" s="1">
        <v>4615.666666666667</v>
      </c>
      <c r="Z199" s="1">
        <v>0</v>
      </c>
      <c r="AA199" s="3">
        <v>0</v>
      </c>
      <c r="AB199" s="1">
        <v>4455.8888888888887</v>
      </c>
      <c r="AC199" s="1">
        <v>0</v>
      </c>
      <c r="AD199" s="3">
        <v>0</v>
      </c>
      <c r="AE199" s="1">
        <v>4908.9777777777781</v>
      </c>
      <c r="AF199" s="1">
        <v>0</v>
      </c>
      <c r="AG199" s="3">
        <v>0</v>
      </c>
      <c r="AH199" s="1">
        <v>4352.5333333333338</v>
      </c>
      <c r="AI199" s="1">
        <v>0</v>
      </c>
      <c r="AJ199" s="3">
        <v>0</v>
      </c>
      <c r="AK199" s="1">
        <v>807.95555555555552</v>
      </c>
      <c r="AL199" s="1">
        <v>207</v>
      </c>
      <c r="AM199" s="3">
        <v>0.25620221134275811</v>
      </c>
    </row>
    <row r="200" spans="1:39">
      <c r="A200" t="s">
        <v>61</v>
      </c>
      <c r="B200">
        <v>2014</v>
      </c>
      <c r="C200" s="1">
        <v>645884.01694915257</v>
      </c>
      <c r="D200" s="1">
        <v>320841.88135593222</v>
      </c>
      <c r="E200" s="2">
        <f>Table2[[#This Row],[Male Total population]]/Table2[[#This Row],[Total population]]</f>
        <v>0.49674844544293872</v>
      </c>
      <c r="F200" s="1">
        <v>325042.13559322036</v>
      </c>
      <c r="G200" s="2">
        <f>Table2[[#This Row],[Female Total population]]/Table2[[#This Row],[Total population]]</f>
        <v>0.50325155455706128</v>
      </c>
      <c r="H200" s="1">
        <v>5836</v>
      </c>
      <c r="I200" s="2">
        <v>9.0356779961307532E-3</v>
      </c>
      <c r="J200" s="1">
        <v>42894.830508474573</v>
      </c>
      <c r="K200" s="1">
        <v>0</v>
      </c>
      <c r="L200" s="3">
        <v>0</v>
      </c>
      <c r="M200" s="1">
        <v>24018.016949152541</v>
      </c>
      <c r="N200" s="1">
        <v>1450</v>
      </c>
      <c r="O200" s="3">
        <v>6.0371345522393857E-2</v>
      </c>
      <c r="P200" s="1">
        <v>43252.728813559319</v>
      </c>
      <c r="Q200" s="1">
        <v>800</v>
      </c>
      <c r="R200" s="3">
        <v>1.8495942844401706E-2</v>
      </c>
      <c r="S200" s="1">
        <v>73132.322033898308</v>
      </c>
      <c r="T200" s="1">
        <v>589</v>
      </c>
      <c r="U200" s="3">
        <v>8.0538944152079104E-3</v>
      </c>
      <c r="V200" s="1">
        <v>88956.254237288129</v>
      </c>
      <c r="W200" s="1">
        <v>248</v>
      </c>
      <c r="X200" s="3">
        <v>2.7878871713557934E-3</v>
      </c>
      <c r="Y200" s="1">
        <v>87733.220338983054</v>
      </c>
      <c r="Z200" s="1">
        <v>84</v>
      </c>
      <c r="AA200" s="3">
        <v>9.5744804163623923E-4</v>
      </c>
      <c r="AB200" s="1">
        <v>93582.576271186437</v>
      </c>
      <c r="AC200" s="1">
        <v>27</v>
      </c>
      <c r="AD200" s="3">
        <v>2.8851524584831451E-4</v>
      </c>
      <c r="AE200" s="1">
        <v>94994.016949152545</v>
      </c>
      <c r="AF200" s="1">
        <v>0</v>
      </c>
      <c r="AG200" s="3">
        <v>0</v>
      </c>
      <c r="AH200" s="1">
        <v>86170.203389830509</v>
      </c>
      <c r="AI200" s="1">
        <v>0</v>
      </c>
      <c r="AJ200" s="3">
        <v>0</v>
      </c>
      <c r="AK200" s="1">
        <v>11063.016949152543</v>
      </c>
      <c r="AL200" s="1">
        <v>2638</v>
      </c>
      <c r="AM200" s="3">
        <v>0.23845213399967519</v>
      </c>
    </row>
    <row r="201" spans="1:39">
      <c r="A201" t="s">
        <v>61</v>
      </c>
      <c r="B201">
        <v>2010</v>
      </c>
      <c r="C201" s="1">
        <v>638398.05263157899</v>
      </c>
      <c r="D201" s="1">
        <v>317554.80701754388</v>
      </c>
      <c r="E201" s="2">
        <f>Table2[[#This Row],[Male Total population]]/Table2[[#This Row],[Total population]]</f>
        <v>0.49742446066138846</v>
      </c>
      <c r="F201" s="1">
        <v>320843.24561403511</v>
      </c>
      <c r="G201" s="2">
        <f>Table2[[#This Row],[Female Total population]]/Table2[[#This Row],[Total population]]</f>
        <v>0.50257553933861154</v>
      </c>
      <c r="H201" s="1">
        <v>5732</v>
      </c>
      <c r="I201" s="2">
        <v>8.9787241304571316E-3</v>
      </c>
      <c r="J201" s="1">
        <v>44485.315789473687</v>
      </c>
      <c r="K201" s="1">
        <v>0</v>
      </c>
      <c r="L201" s="3">
        <v>0</v>
      </c>
      <c r="M201" s="1">
        <v>23719.228070175439</v>
      </c>
      <c r="N201" s="1">
        <v>1579</v>
      </c>
      <c r="O201" s="3">
        <v>6.6570463226222565E-2</v>
      </c>
      <c r="P201" s="1">
        <v>37075.508771929824</v>
      </c>
      <c r="Q201" s="1">
        <v>695</v>
      </c>
      <c r="R201" s="3">
        <v>1.8745528329099835E-2</v>
      </c>
      <c r="S201" s="1">
        <v>65451.052631578947</v>
      </c>
      <c r="T201" s="1">
        <v>351</v>
      </c>
      <c r="U201" s="3">
        <v>5.3627861720691233E-3</v>
      </c>
      <c r="V201" s="1">
        <v>89550.421052631573</v>
      </c>
      <c r="W201" s="1">
        <v>125</v>
      </c>
      <c r="X201" s="3">
        <v>1.3958616668762909E-3</v>
      </c>
      <c r="Y201" s="1">
        <v>92050.052631578947</v>
      </c>
      <c r="Z201" s="1">
        <v>27</v>
      </c>
      <c r="AA201" s="3">
        <v>2.9331868074062683E-4</v>
      </c>
      <c r="AB201" s="1">
        <v>91478.15789473684</v>
      </c>
      <c r="AC201" s="1">
        <v>0</v>
      </c>
      <c r="AD201" s="3">
        <v>0</v>
      </c>
      <c r="AE201" s="1">
        <v>96119.140350877191</v>
      </c>
      <c r="AF201" s="1">
        <v>0</v>
      </c>
      <c r="AG201" s="3">
        <v>0</v>
      </c>
      <c r="AH201" s="1">
        <v>88937.508771929832</v>
      </c>
      <c r="AI201" s="1">
        <v>0</v>
      </c>
      <c r="AJ201" s="3">
        <v>0</v>
      </c>
      <c r="AK201" s="1">
        <v>9747.0350877192977</v>
      </c>
      <c r="AL201" s="1">
        <v>2955</v>
      </c>
      <c r="AM201" s="3">
        <v>0.30316911485453968</v>
      </c>
    </row>
    <row r="202" spans="1:39">
      <c r="A202" t="s">
        <v>64</v>
      </c>
      <c r="B202">
        <v>2015</v>
      </c>
      <c r="C202" s="1">
        <v>63417.802325581397</v>
      </c>
      <c r="D202" s="1">
        <v>31484.593023255813</v>
      </c>
      <c r="E202" s="2">
        <f>Table2[[#This Row],[Male Total population]]/Table2[[#This Row],[Total population]]</f>
        <v>0.49646300989139758</v>
      </c>
      <c r="F202" s="1">
        <v>31933.20930232558</v>
      </c>
      <c r="G202" s="2">
        <f>Table2[[#This Row],[Female Total population]]/Table2[[#This Row],[Total population]]</f>
        <v>0.50353699010860242</v>
      </c>
      <c r="H202" s="1">
        <v>562</v>
      </c>
      <c r="I202" s="2">
        <v>8.8618649557539314E-3</v>
      </c>
      <c r="J202" s="1">
        <v>4083.7441860465115</v>
      </c>
      <c r="K202" s="1">
        <v>0</v>
      </c>
      <c r="L202" s="3">
        <v>0</v>
      </c>
      <c r="M202" s="1">
        <v>2687.453488372093</v>
      </c>
      <c r="N202" s="1">
        <v>116</v>
      </c>
      <c r="O202" s="3">
        <v>4.3163537714011276E-2</v>
      </c>
      <c r="P202" s="1">
        <v>4818.0697674418607</v>
      </c>
      <c r="Q202" s="1">
        <v>31</v>
      </c>
      <c r="R202" s="3">
        <v>6.4341118946601213E-3</v>
      </c>
      <c r="S202" s="1">
        <v>8136.1395348837214</v>
      </c>
      <c r="T202" s="1">
        <v>0</v>
      </c>
      <c r="U202" s="3">
        <v>0</v>
      </c>
      <c r="V202" s="1">
        <v>9058.1279069767443</v>
      </c>
      <c r="W202" s="1">
        <v>0</v>
      </c>
      <c r="X202" s="3">
        <v>0</v>
      </c>
      <c r="Y202" s="1">
        <v>7890.1744186046508</v>
      </c>
      <c r="Z202" s="1">
        <v>0</v>
      </c>
      <c r="AA202" s="3">
        <v>0</v>
      </c>
      <c r="AB202" s="1">
        <v>8687.6395348837214</v>
      </c>
      <c r="AC202" s="1">
        <v>0</v>
      </c>
      <c r="AD202" s="3">
        <v>0</v>
      </c>
      <c r="AE202" s="1">
        <v>8384.8255813953492</v>
      </c>
      <c r="AF202" s="1">
        <v>0</v>
      </c>
      <c r="AG202" s="3">
        <v>0</v>
      </c>
      <c r="AH202" s="1">
        <v>8384.5465116279065</v>
      </c>
      <c r="AI202" s="1">
        <v>0</v>
      </c>
      <c r="AJ202" s="3">
        <v>0</v>
      </c>
      <c r="AK202" s="1">
        <v>1275.046511627907</v>
      </c>
      <c r="AL202" s="1">
        <v>415</v>
      </c>
      <c r="AM202" s="3">
        <v>0.32547832272420524</v>
      </c>
    </row>
    <row r="203" spans="1:39">
      <c r="A203" t="s">
        <v>58</v>
      </c>
      <c r="B203">
        <v>2010</v>
      </c>
      <c r="C203" s="1">
        <v>82342.911764705888</v>
      </c>
      <c r="D203" s="1">
        <v>40823.48529411765</v>
      </c>
      <c r="E203" s="2">
        <f>Table2[[#This Row],[Male Total population]]/Table2[[#This Row],[Total population]]</f>
        <v>0.49577412820632799</v>
      </c>
      <c r="F203" s="1">
        <v>41519.426470588238</v>
      </c>
      <c r="G203" s="2">
        <f>Table2[[#This Row],[Female Total population]]/Table2[[#This Row],[Total population]]</f>
        <v>0.50422587179367206</v>
      </c>
      <c r="H203" s="1">
        <v>726</v>
      </c>
      <c r="I203" s="2">
        <v>8.816788044543996E-3</v>
      </c>
      <c r="J203" s="1">
        <v>5188.7352941176468</v>
      </c>
      <c r="K203" s="1">
        <v>0</v>
      </c>
      <c r="L203" s="3">
        <v>0</v>
      </c>
      <c r="M203" s="1">
        <v>3823.2205882352941</v>
      </c>
      <c r="N203" s="1">
        <v>225</v>
      </c>
      <c r="O203" s="3">
        <v>5.8850907188657542E-2</v>
      </c>
      <c r="P203" s="1">
        <v>5514.0294117647063</v>
      </c>
      <c r="Q203" s="1">
        <v>0</v>
      </c>
      <c r="R203" s="3">
        <v>0</v>
      </c>
      <c r="S203" s="1">
        <v>9518.3529411764703</v>
      </c>
      <c r="T203" s="1">
        <v>0</v>
      </c>
      <c r="U203" s="3">
        <v>0</v>
      </c>
      <c r="V203" s="1">
        <v>12676.514705882353</v>
      </c>
      <c r="W203" s="1">
        <v>0</v>
      </c>
      <c r="X203" s="3">
        <v>0</v>
      </c>
      <c r="Y203" s="1">
        <v>11157.029411764706</v>
      </c>
      <c r="Z203" s="1">
        <v>0</v>
      </c>
      <c r="AA203" s="3">
        <v>0</v>
      </c>
      <c r="AB203" s="1">
        <v>10252.411764705883</v>
      </c>
      <c r="AC203" s="1">
        <v>0</v>
      </c>
      <c r="AD203" s="3">
        <v>0</v>
      </c>
      <c r="AE203" s="1">
        <v>11702.558823529413</v>
      </c>
      <c r="AF203" s="1">
        <v>0</v>
      </c>
      <c r="AG203" s="3">
        <v>0</v>
      </c>
      <c r="AH203" s="1">
        <v>10901.911764705883</v>
      </c>
      <c r="AI203" s="1">
        <v>0</v>
      </c>
      <c r="AJ203" s="3">
        <v>0</v>
      </c>
      <c r="AK203" s="1">
        <v>1627.7352941176471</v>
      </c>
      <c r="AL203" s="1">
        <v>501</v>
      </c>
      <c r="AM203" s="3">
        <v>0.30778960302115893</v>
      </c>
    </row>
    <row r="204" spans="1:39">
      <c r="A204" t="s">
        <v>64</v>
      </c>
      <c r="B204">
        <v>2013</v>
      </c>
      <c r="C204" s="1">
        <v>65020.704545454544</v>
      </c>
      <c r="D204" s="1">
        <v>32231.295454545456</v>
      </c>
      <c r="E204" s="2">
        <f>Table2[[#This Row],[Male Total population]]/Table2[[#This Row],[Total population]]</f>
        <v>0.49570818525987004</v>
      </c>
      <c r="F204" s="1">
        <v>32789.409090909088</v>
      </c>
      <c r="G204" s="2">
        <f>Table2[[#This Row],[Female Total population]]/Table2[[#This Row],[Total population]]</f>
        <v>0.50429181474012996</v>
      </c>
      <c r="H204" s="1">
        <v>567</v>
      </c>
      <c r="I204" s="2">
        <v>8.7202992333560887E-3</v>
      </c>
      <c r="J204" s="1">
        <v>4214</v>
      </c>
      <c r="K204" s="1">
        <v>0</v>
      </c>
      <c r="L204" s="3">
        <v>0</v>
      </c>
      <c r="M204" s="1">
        <v>2910.3977272727275</v>
      </c>
      <c r="N204" s="1">
        <v>119</v>
      </c>
      <c r="O204" s="3">
        <v>4.0887882396579658E-2</v>
      </c>
      <c r="P204" s="1">
        <v>4812.897727272727</v>
      </c>
      <c r="Q204" s="1">
        <v>28</v>
      </c>
      <c r="R204" s="3">
        <v>5.8177010164449225E-3</v>
      </c>
      <c r="S204" s="1">
        <v>8060.590909090909</v>
      </c>
      <c r="T204" s="1">
        <v>0</v>
      </c>
      <c r="U204" s="3">
        <v>0</v>
      </c>
      <c r="V204" s="1">
        <v>9615.2159090909099</v>
      </c>
      <c r="W204" s="1">
        <v>0</v>
      </c>
      <c r="X204" s="3">
        <v>0</v>
      </c>
      <c r="Y204" s="1">
        <v>8180.568181818182</v>
      </c>
      <c r="Z204" s="1">
        <v>0</v>
      </c>
      <c r="AA204" s="3">
        <v>0</v>
      </c>
      <c r="AB204" s="1">
        <v>8686.2159090909099</v>
      </c>
      <c r="AC204" s="1">
        <v>0</v>
      </c>
      <c r="AD204" s="3">
        <v>0</v>
      </c>
      <c r="AE204" s="1">
        <v>8688.511363636364</v>
      </c>
      <c r="AF204" s="1">
        <v>0</v>
      </c>
      <c r="AG204" s="3">
        <v>0</v>
      </c>
      <c r="AH204" s="1">
        <v>8568.579545454546</v>
      </c>
      <c r="AI204" s="1">
        <v>0</v>
      </c>
      <c r="AJ204" s="3">
        <v>0</v>
      </c>
      <c r="AK204" s="1">
        <v>1315.1477272727273</v>
      </c>
      <c r="AL204" s="1">
        <v>420</v>
      </c>
      <c r="AM204" s="3">
        <v>0.31935575851312936</v>
      </c>
    </row>
    <row r="205" spans="1:39">
      <c r="A205" t="s">
        <v>58</v>
      </c>
      <c r="B205">
        <v>2016</v>
      </c>
      <c r="C205" s="1">
        <v>81339.657142857148</v>
      </c>
      <c r="D205" s="1">
        <v>40375.62857142857</v>
      </c>
      <c r="E205" s="2">
        <f>Table2[[#This Row],[Male Total population]]/Table2[[#This Row],[Total population]]</f>
        <v>0.49638306810805338</v>
      </c>
      <c r="F205" s="1">
        <v>40964.028571428571</v>
      </c>
      <c r="G205" s="2">
        <f>Table2[[#This Row],[Female Total population]]/Table2[[#This Row],[Total population]]</f>
        <v>0.50361693189194656</v>
      </c>
      <c r="H205" s="1">
        <v>709</v>
      </c>
      <c r="I205" s="2">
        <v>8.7165353888175433E-3</v>
      </c>
      <c r="J205" s="1">
        <v>4845.2857142857147</v>
      </c>
      <c r="K205" s="1">
        <v>0</v>
      </c>
      <c r="L205" s="3">
        <v>0</v>
      </c>
      <c r="M205" s="1">
        <v>3675</v>
      </c>
      <c r="N205" s="1">
        <v>158</v>
      </c>
      <c r="O205" s="3">
        <v>4.2993197278911564E-2</v>
      </c>
      <c r="P205" s="1">
        <v>6781.0142857142855</v>
      </c>
      <c r="Q205" s="1">
        <v>45</v>
      </c>
      <c r="R205" s="3">
        <v>6.6361753719944971E-3</v>
      </c>
      <c r="S205" s="1">
        <v>10935.071428571429</v>
      </c>
      <c r="T205" s="1">
        <v>35</v>
      </c>
      <c r="U205" s="3">
        <v>3.2007106884140804E-3</v>
      </c>
      <c r="V205" s="1">
        <v>11487.2</v>
      </c>
      <c r="W205" s="1">
        <v>0</v>
      </c>
      <c r="X205" s="3">
        <v>0</v>
      </c>
      <c r="Y205" s="1">
        <v>9829.5142857142855</v>
      </c>
      <c r="Z205" s="1">
        <v>0</v>
      </c>
      <c r="AA205" s="3">
        <v>0</v>
      </c>
      <c r="AB205" s="1">
        <v>10357.428571428571</v>
      </c>
      <c r="AC205" s="1">
        <v>0</v>
      </c>
      <c r="AD205" s="3">
        <v>0</v>
      </c>
      <c r="AE205" s="1">
        <v>11219.5</v>
      </c>
      <c r="AF205" s="1">
        <v>0</v>
      </c>
      <c r="AG205" s="3">
        <v>0</v>
      </c>
      <c r="AH205" s="1">
        <v>10448.257142857143</v>
      </c>
      <c r="AI205" s="1">
        <v>0</v>
      </c>
      <c r="AJ205" s="3">
        <v>0</v>
      </c>
      <c r="AK205" s="1">
        <v>1757.5714285714287</v>
      </c>
      <c r="AL205" s="1">
        <v>471</v>
      </c>
      <c r="AM205" s="3">
        <v>0.26798341867837111</v>
      </c>
    </row>
    <row r="206" spans="1:39">
      <c r="A206" t="s">
        <v>62</v>
      </c>
      <c r="B206">
        <v>2015</v>
      </c>
      <c r="C206" s="1">
        <v>293304.33333333331</v>
      </c>
      <c r="D206" s="1">
        <v>143270.63636363635</v>
      </c>
      <c r="E206" s="2">
        <f>Table2[[#This Row],[Male Total population]]/Table2[[#This Row],[Total population]]</f>
        <v>0.48847091597795361</v>
      </c>
      <c r="F206" s="1">
        <v>150033.69696969696</v>
      </c>
      <c r="G206" s="2">
        <f>Table2[[#This Row],[Female Total population]]/Table2[[#This Row],[Total population]]</f>
        <v>0.51152908402204644</v>
      </c>
      <c r="H206" s="1">
        <v>2551</v>
      </c>
      <c r="I206" s="2">
        <v>8.6974507707011945E-3</v>
      </c>
      <c r="J206" s="1">
        <v>16135.939393939394</v>
      </c>
      <c r="K206" s="1">
        <v>0</v>
      </c>
      <c r="L206" s="3">
        <v>0</v>
      </c>
      <c r="M206" s="1">
        <v>17540.954545454544</v>
      </c>
      <c r="N206" s="1">
        <v>733</v>
      </c>
      <c r="O206" s="3">
        <v>4.1787919699612076E-2</v>
      </c>
      <c r="P206" s="1">
        <v>29724.757575757576</v>
      </c>
      <c r="Q206" s="1">
        <v>441</v>
      </c>
      <c r="R206" s="3">
        <v>1.4836117632786463E-2</v>
      </c>
      <c r="S206" s="1">
        <v>37852.409090909088</v>
      </c>
      <c r="T206" s="1">
        <v>224</v>
      </c>
      <c r="U206" s="3">
        <v>5.917721100974719E-3</v>
      </c>
      <c r="V206" s="1">
        <v>41049.606060606064</v>
      </c>
      <c r="W206" s="1">
        <v>56</v>
      </c>
      <c r="X206" s="3">
        <v>1.3642031038573433E-3</v>
      </c>
      <c r="Y206" s="1">
        <v>36187.28787878788</v>
      </c>
      <c r="Z206" s="1">
        <v>0</v>
      </c>
      <c r="AA206" s="3">
        <v>0</v>
      </c>
      <c r="AB206" s="1">
        <v>36767.015151515152</v>
      </c>
      <c r="AC206" s="1">
        <v>0</v>
      </c>
      <c r="AD206" s="3">
        <v>0</v>
      </c>
      <c r="AE206" s="1">
        <v>37105.07575757576</v>
      </c>
      <c r="AF206" s="1">
        <v>0</v>
      </c>
      <c r="AG206" s="3">
        <v>0</v>
      </c>
      <c r="AH206" s="1">
        <v>33490.13636363636</v>
      </c>
      <c r="AI206" s="1">
        <v>0</v>
      </c>
      <c r="AJ206" s="3">
        <v>0</v>
      </c>
      <c r="AK206" s="1">
        <v>7500.121212121212</v>
      </c>
      <c r="AL206" s="1">
        <v>1097</v>
      </c>
      <c r="AM206" s="3">
        <v>0.14626430279914668</v>
      </c>
    </row>
    <row r="207" spans="1:39">
      <c r="A207" t="s">
        <v>61</v>
      </c>
      <c r="B207">
        <v>2016</v>
      </c>
      <c r="C207" s="1">
        <v>669678.3448275862</v>
      </c>
      <c r="D207" s="1">
        <v>332531.70689655171</v>
      </c>
      <c r="E207" s="2">
        <f>Table2[[#This Row],[Male Total population]]/Table2[[#This Row],[Total population]]</f>
        <v>0.49655436742868631</v>
      </c>
      <c r="F207" s="1">
        <v>337146.63793103449</v>
      </c>
      <c r="G207" s="2">
        <f>Table2[[#This Row],[Female Total population]]/Table2[[#This Row],[Total population]]</f>
        <v>0.50344563257131369</v>
      </c>
      <c r="H207" s="1">
        <v>5818</v>
      </c>
      <c r="I207" s="2">
        <v>8.6877529263662961E-3</v>
      </c>
      <c r="J207" s="1">
        <v>43251.431034482761</v>
      </c>
      <c r="K207" s="1">
        <v>0</v>
      </c>
      <c r="L207" s="3">
        <v>0</v>
      </c>
      <c r="M207" s="1">
        <v>25681.620689655174</v>
      </c>
      <c r="N207" s="1">
        <v>1439</v>
      </c>
      <c r="O207" s="3">
        <v>5.603228929316148E-2</v>
      </c>
      <c r="P207" s="1">
        <v>48925.896551724138</v>
      </c>
      <c r="Q207" s="1">
        <v>921</v>
      </c>
      <c r="R207" s="3">
        <v>1.8824386774932676E-2</v>
      </c>
      <c r="S207" s="1">
        <v>78109.172413793101</v>
      </c>
      <c r="T207" s="1">
        <v>511</v>
      </c>
      <c r="U207" s="3">
        <v>6.542125389485804E-3</v>
      </c>
      <c r="V207" s="1">
        <v>90233.862068965522</v>
      </c>
      <c r="W207" s="1">
        <v>173</v>
      </c>
      <c r="X207" s="3">
        <v>1.9172403356488999E-3</v>
      </c>
      <c r="Y207" s="1">
        <v>89370.758620689652</v>
      </c>
      <c r="Z207" s="1">
        <v>49</v>
      </c>
      <c r="AA207" s="3">
        <v>5.4827776731724328E-4</v>
      </c>
      <c r="AB207" s="1">
        <v>98844.827586206899</v>
      </c>
      <c r="AC207" s="1">
        <v>0</v>
      </c>
      <c r="AD207" s="3">
        <v>0</v>
      </c>
      <c r="AE207" s="1">
        <v>95717.137931034478</v>
      </c>
      <c r="AF207" s="1">
        <v>0</v>
      </c>
      <c r="AG207" s="3">
        <v>0</v>
      </c>
      <c r="AH207" s="1">
        <v>87905.896551724145</v>
      </c>
      <c r="AI207" s="1">
        <v>0</v>
      </c>
      <c r="AJ207" s="3">
        <v>0</v>
      </c>
      <c r="AK207" s="1">
        <v>11713.224137931034</v>
      </c>
      <c r="AL207" s="1">
        <v>2725</v>
      </c>
      <c r="AM207" s="3">
        <v>0.23264303388301169</v>
      </c>
    </row>
    <row r="208" spans="1:39">
      <c r="A208" t="s">
        <v>60</v>
      </c>
      <c r="B208">
        <v>2012</v>
      </c>
      <c r="C208" s="1">
        <v>71552.863636363632</v>
      </c>
      <c r="D208" s="1">
        <v>35015.045454545456</v>
      </c>
      <c r="E208" s="2">
        <f>Table2[[#This Row],[Male Total population]]/Table2[[#This Row],[Total population]]</f>
        <v>0.48935910703021229</v>
      </c>
      <c r="F208" s="1">
        <v>36537.818181818184</v>
      </c>
      <c r="G208" s="2">
        <f>Table2[[#This Row],[Female Total population]]/Table2[[#This Row],[Total population]]</f>
        <v>0.51064089296978776</v>
      </c>
      <c r="H208" s="1">
        <v>612</v>
      </c>
      <c r="I208" s="2">
        <v>8.5531167992132975E-3</v>
      </c>
      <c r="J208" s="1">
        <v>4900.863636363636</v>
      </c>
      <c r="K208" s="1">
        <v>0</v>
      </c>
      <c r="L208" s="3">
        <v>0</v>
      </c>
      <c r="M208" s="1">
        <v>2854.712121212121</v>
      </c>
      <c r="N208" s="1">
        <v>209</v>
      </c>
      <c r="O208" s="3">
        <v>7.3212285906873814E-2</v>
      </c>
      <c r="P208" s="1">
        <v>5013.742424242424</v>
      </c>
      <c r="Q208" s="1">
        <v>78</v>
      </c>
      <c r="R208" s="3">
        <v>1.5557241158391936E-2</v>
      </c>
      <c r="S208" s="1">
        <v>8528.80303030303</v>
      </c>
      <c r="T208" s="1">
        <v>12</v>
      </c>
      <c r="U208" s="3">
        <v>1.4069969674951723E-3</v>
      </c>
      <c r="V208" s="1">
        <v>10274.833333333334</v>
      </c>
      <c r="W208" s="1">
        <v>0</v>
      </c>
      <c r="X208" s="3">
        <v>0</v>
      </c>
      <c r="Y208" s="1">
        <v>9031.2272727272721</v>
      </c>
      <c r="Z208" s="1">
        <v>0</v>
      </c>
      <c r="AA208" s="3">
        <v>0</v>
      </c>
      <c r="AB208" s="1">
        <v>9754.3939393939399</v>
      </c>
      <c r="AC208" s="1">
        <v>0</v>
      </c>
      <c r="AD208" s="3">
        <v>0</v>
      </c>
      <c r="AE208" s="1">
        <v>10430.166666666666</v>
      </c>
      <c r="AF208" s="1">
        <v>0</v>
      </c>
      <c r="AG208" s="3">
        <v>0</v>
      </c>
      <c r="AH208" s="1">
        <v>9701.2121212121219</v>
      </c>
      <c r="AI208" s="1">
        <v>0</v>
      </c>
      <c r="AJ208" s="3">
        <v>0</v>
      </c>
      <c r="AK208" s="1">
        <v>1071.1060606060605</v>
      </c>
      <c r="AL208" s="1">
        <v>313</v>
      </c>
      <c r="AM208" s="3">
        <v>0.29222129489482696</v>
      </c>
    </row>
    <row r="209" spans="1:39">
      <c r="A209" t="s">
        <v>57</v>
      </c>
      <c r="B209">
        <v>2017</v>
      </c>
      <c r="C209" s="1">
        <v>52624.223684210527</v>
      </c>
      <c r="D209" s="1">
        <v>26093.355263157893</v>
      </c>
      <c r="E209" s="2">
        <f>Table2[[#This Row],[Male Total population]]/Table2[[#This Row],[Total population]]</f>
        <v>0.49584304406540813</v>
      </c>
      <c r="F209" s="1">
        <v>26530.86842105263</v>
      </c>
      <c r="G209" s="2">
        <f>Table2[[#This Row],[Female Total population]]/Table2[[#This Row],[Total population]]</f>
        <v>0.50415695593459187</v>
      </c>
      <c r="H209" s="1">
        <v>448</v>
      </c>
      <c r="I209" s="2">
        <v>8.5131897182631269E-3</v>
      </c>
      <c r="J209" s="1">
        <v>3536.9605263157896</v>
      </c>
      <c r="K209" s="1">
        <v>0</v>
      </c>
      <c r="L209" s="3">
        <v>0</v>
      </c>
      <c r="M209" s="1">
        <v>2335.1578947368421</v>
      </c>
      <c r="N209" s="1">
        <v>136</v>
      </c>
      <c r="O209" s="3">
        <v>5.8240173097728096E-2</v>
      </c>
      <c r="P209" s="1">
        <v>4486.894736842105</v>
      </c>
      <c r="Q209" s="1">
        <v>86</v>
      </c>
      <c r="R209" s="3">
        <v>1.9166930593189524E-2</v>
      </c>
      <c r="S209" s="1">
        <v>6570.4605263157891</v>
      </c>
      <c r="T209" s="1">
        <v>20</v>
      </c>
      <c r="U209" s="3">
        <v>3.0439266653983642E-3</v>
      </c>
      <c r="V209" s="1">
        <v>6581.394736842105</v>
      </c>
      <c r="W209" s="1">
        <v>0</v>
      </c>
      <c r="X209" s="3">
        <v>0</v>
      </c>
      <c r="Y209" s="1">
        <v>6477.4868421052633</v>
      </c>
      <c r="Z209" s="1">
        <v>0</v>
      </c>
      <c r="AA209" s="3">
        <v>0</v>
      </c>
      <c r="AB209" s="1">
        <v>7224.4605263157891</v>
      </c>
      <c r="AC209" s="1">
        <v>0</v>
      </c>
      <c r="AD209" s="3">
        <v>0</v>
      </c>
      <c r="AE209" s="1">
        <v>7323.4736842105267</v>
      </c>
      <c r="AF209" s="1">
        <v>0</v>
      </c>
      <c r="AG209" s="3">
        <v>0</v>
      </c>
      <c r="AH209" s="1">
        <v>7196.1842105263158</v>
      </c>
      <c r="AI209" s="1">
        <v>0</v>
      </c>
      <c r="AJ209" s="3">
        <v>0</v>
      </c>
      <c r="AK209" s="1">
        <v>891.75</v>
      </c>
      <c r="AL209" s="1">
        <v>206</v>
      </c>
      <c r="AM209" s="3">
        <v>0.23100644799551442</v>
      </c>
    </row>
    <row r="210" spans="1:39">
      <c r="A210" t="s">
        <v>63</v>
      </c>
      <c r="B210">
        <v>2014</v>
      </c>
      <c r="C210" s="1">
        <v>33716.15789473684</v>
      </c>
      <c r="D210" s="1">
        <v>16665.894736842107</v>
      </c>
      <c r="E210" s="2">
        <f>Table2[[#This Row],[Male Total population]]/Table2[[#This Row],[Total population]]</f>
        <v>0.49429993740311928</v>
      </c>
      <c r="F210" s="1">
        <v>17050.263157894737</v>
      </c>
      <c r="G210" s="2">
        <f>Table2[[#This Row],[Female Total population]]/Table2[[#This Row],[Total population]]</f>
        <v>0.50570006259688083</v>
      </c>
      <c r="H210" s="1">
        <v>286</v>
      </c>
      <c r="I210" s="2">
        <v>8.4825798032178868E-3</v>
      </c>
      <c r="J210" s="1">
        <v>1905.4035087719299</v>
      </c>
      <c r="K210" s="1">
        <v>0</v>
      </c>
      <c r="L210" s="3">
        <v>0</v>
      </c>
      <c r="M210" s="1">
        <v>1789.1929824561403</v>
      </c>
      <c r="N210" s="1">
        <v>52</v>
      </c>
      <c r="O210" s="3">
        <v>2.9063382491371196E-2</v>
      </c>
      <c r="P210" s="1">
        <v>3203.2105263157896</v>
      </c>
      <c r="Q210" s="1">
        <v>32</v>
      </c>
      <c r="R210" s="3">
        <v>9.9899771610719498E-3</v>
      </c>
      <c r="S210" s="1">
        <v>4927.4736842105267</v>
      </c>
      <c r="T210" s="1">
        <v>23</v>
      </c>
      <c r="U210" s="3">
        <v>4.6677063083463283E-3</v>
      </c>
      <c r="V210" s="1">
        <v>4757.9298245614036</v>
      </c>
      <c r="W210" s="1">
        <v>0</v>
      </c>
      <c r="X210" s="3">
        <v>0</v>
      </c>
      <c r="Y210" s="1">
        <v>4200.2456140350878</v>
      </c>
      <c r="Z210" s="1">
        <v>0</v>
      </c>
      <c r="AA210" s="3">
        <v>0</v>
      </c>
      <c r="AB210" s="1">
        <v>4006.8245614035086</v>
      </c>
      <c r="AC210" s="1">
        <v>0</v>
      </c>
      <c r="AD210" s="3">
        <v>0</v>
      </c>
      <c r="AE210" s="1">
        <v>4305.9649122807014</v>
      </c>
      <c r="AF210" s="1">
        <v>0</v>
      </c>
      <c r="AG210" s="3">
        <v>0</v>
      </c>
      <c r="AH210" s="1">
        <v>3917.7894736842104</v>
      </c>
      <c r="AI210" s="1">
        <v>0</v>
      </c>
      <c r="AJ210" s="3">
        <v>0</v>
      </c>
      <c r="AK210" s="1">
        <v>704.78947368421052</v>
      </c>
      <c r="AL210" s="1">
        <v>179</v>
      </c>
      <c r="AM210" s="3">
        <v>0.25397655141512959</v>
      </c>
    </row>
    <row r="211" spans="1:39">
      <c r="A211" t="s">
        <v>63</v>
      </c>
      <c r="B211">
        <v>2009</v>
      </c>
      <c r="C211" s="1">
        <v>34075.711538461539</v>
      </c>
      <c r="D211" s="1">
        <v>16666.884615384617</v>
      </c>
      <c r="E211" s="2">
        <f>Table2[[#This Row],[Male Total population]]/Table2[[#This Row],[Total population]]</f>
        <v>0.48911332626385706</v>
      </c>
      <c r="F211" s="1">
        <v>17408.826923076922</v>
      </c>
      <c r="G211" s="2">
        <f>Table2[[#This Row],[Female Total population]]/Table2[[#This Row],[Total population]]</f>
        <v>0.51088667373614294</v>
      </c>
      <c r="H211" s="1">
        <v>288</v>
      </c>
      <c r="I211" s="2">
        <v>8.4517677547226566E-3</v>
      </c>
      <c r="J211" s="1">
        <v>1982.3461538461538</v>
      </c>
      <c r="K211" s="1">
        <v>0</v>
      </c>
      <c r="L211" s="3">
        <v>0</v>
      </c>
      <c r="M211" s="1">
        <v>1862.0961538461538</v>
      </c>
      <c r="N211" s="1">
        <v>94</v>
      </c>
      <c r="O211" s="3">
        <v>5.0480744405085251E-2</v>
      </c>
      <c r="P211" s="1">
        <v>2766.5576923076924</v>
      </c>
      <c r="Q211" s="1">
        <v>10</v>
      </c>
      <c r="R211" s="3">
        <v>3.6146002043639346E-3</v>
      </c>
      <c r="S211" s="1">
        <v>4390.8653846153848</v>
      </c>
      <c r="T211" s="1">
        <v>0</v>
      </c>
      <c r="U211" s="3">
        <v>0</v>
      </c>
      <c r="V211" s="1">
        <v>5165.8461538461543</v>
      </c>
      <c r="W211" s="1">
        <v>10</v>
      </c>
      <c r="X211" s="3">
        <v>1.9357912919173268E-3</v>
      </c>
      <c r="Y211" s="1">
        <v>4550.6730769230771</v>
      </c>
      <c r="Z211" s="1">
        <v>0</v>
      </c>
      <c r="AA211" s="3">
        <v>0</v>
      </c>
      <c r="AB211" s="1">
        <v>4178.9230769230771</v>
      </c>
      <c r="AC211" s="1">
        <v>0</v>
      </c>
      <c r="AD211" s="3">
        <v>0</v>
      </c>
      <c r="AE211" s="1">
        <v>4535.1730769230771</v>
      </c>
      <c r="AF211" s="1">
        <v>0</v>
      </c>
      <c r="AG211" s="3">
        <v>0</v>
      </c>
      <c r="AH211" s="1">
        <v>3984.0384615384614</v>
      </c>
      <c r="AI211" s="1">
        <v>0</v>
      </c>
      <c r="AJ211" s="3">
        <v>0</v>
      </c>
      <c r="AK211" s="1">
        <v>674.65384615384619</v>
      </c>
      <c r="AL211" s="1">
        <v>174</v>
      </c>
      <c r="AM211" s="3">
        <v>0.25791003933641182</v>
      </c>
    </row>
    <row r="212" spans="1:39">
      <c r="A212" t="s">
        <v>62</v>
      </c>
      <c r="B212">
        <v>2014</v>
      </c>
      <c r="C212" s="1">
        <v>309712.51612903224</v>
      </c>
      <c r="D212" s="1">
        <v>151240.04838709679</v>
      </c>
      <c r="E212" s="2">
        <f>Table2[[#This Row],[Male Total population]]/Table2[[#This Row],[Total population]]</f>
        <v>0.48832397953231976</v>
      </c>
      <c r="F212" s="1">
        <v>158472.46774193548</v>
      </c>
      <c r="G212" s="2">
        <f>Table2[[#This Row],[Female Total population]]/Table2[[#This Row],[Total population]]</f>
        <v>0.51167602046768035</v>
      </c>
      <c r="H212" s="1">
        <v>2594</v>
      </c>
      <c r="I212" s="2">
        <v>8.3755091089676506E-3</v>
      </c>
      <c r="J212" s="1">
        <v>17269.919354838708</v>
      </c>
      <c r="K212" s="1">
        <v>0</v>
      </c>
      <c r="L212" s="3">
        <v>0</v>
      </c>
      <c r="M212" s="1">
        <v>18132.790322580644</v>
      </c>
      <c r="N212" s="1">
        <v>671</v>
      </c>
      <c r="O212" s="3">
        <v>3.7004784595364132E-2</v>
      </c>
      <c r="P212" s="1">
        <v>30181.193548387098</v>
      </c>
      <c r="Q212" s="1">
        <v>388</v>
      </c>
      <c r="R212" s="3">
        <v>1.2855687744023462E-2</v>
      </c>
      <c r="S212" s="1">
        <v>39458.177419354841</v>
      </c>
      <c r="T212" s="1">
        <v>277</v>
      </c>
      <c r="U212" s="3">
        <v>7.020091096861642E-3</v>
      </c>
      <c r="V212" s="1">
        <v>43968.387096774197</v>
      </c>
      <c r="W212" s="1">
        <v>139</v>
      </c>
      <c r="X212" s="3">
        <v>3.1613622690789566E-3</v>
      </c>
      <c r="Y212" s="1">
        <v>38708.612903225803</v>
      </c>
      <c r="Z212" s="1">
        <v>22</v>
      </c>
      <c r="AA212" s="3">
        <v>5.68348962929814E-4</v>
      </c>
      <c r="AB212" s="1">
        <v>38585.370967741932</v>
      </c>
      <c r="AC212" s="1">
        <v>13</v>
      </c>
      <c r="AD212" s="3">
        <v>3.3691525243772401E-4</v>
      </c>
      <c r="AE212" s="1">
        <v>39915.193548387098</v>
      </c>
      <c r="AF212" s="1">
        <v>0</v>
      </c>
      <c r="AG212" s="3">
        <v>0</v>
      </c>
      <c r="AH212" s="1">
        <v>35824.56451612903</v>
      </c>
      <c r="AI212" s="1">
        <v>0</v>
      </c>
      <c r="AJ212" s="3">
        <v>0</v>
      </c>
      <c r="AK212" s="1">
        <v>7691.0483870967746</v>
      </c>
      <c r="AL212" s="1">
        <v>1084</v>
      </c>
      <c r="AM212" s="3">
        <v>0.14094307374513732</v>
      </c>
    </row>
    <row r="213" spans="1:39">
      <c r="A213" t="s">
        <v>65</v>
      </c>
      <c r="B213">
        <v>2015</v>
      </c>
      <c r="C213" s="1">
        <v>9814.567164179105</v>
      </c>
      <c r="D213" s="1">
        <v>4969.8208955223881</v>
      </c>
      <c r="E213" s="2">
        <f>Table2[[#This Row],[Male Total population]]/Table2[[#This Row],[Total population]]</f>
        <v>0.50637188705183889</v>
      </c>
      <c r="F213" s="1">
        <v>4844.746268656716</v>
      </c>
      <c r="G213" s="2">
        <f>Table2[[#This Row],[Female Total population]]/Table2[[#This Row],[Total population]]</f>
        <v>0.49362811294816106</v>
      </c>
      <c r="H213" s="1">
        <v>82</v>
      </c>
      <c r="I213" s="2">
        <v>8.3549277954183231E-3</v>
      </c>
      <c r="J213" s="1">
        <v>674.92537313432831</v>
      </c>
      <c r="K213" s="1">
        <v>0</v>
      </c>
      <c r="L213" s="3">
        <v>0</v>
      </c>
      <c r="M213" s="1">
        <v>495.73134328358208</v>
      </c>
      <c r="N213" s="1">
        <v>0</v>
      </c>
      <c r="O213" s="3">
        <v>0</v>
      </c>
      <c r="P213" s="1">
        <v>801.70149253731347</v>
      </c>
      <c r="Q213" s="1">
        <v>0</v>
      </c>
      <c r="R213" s="3">
        <v>0</v>
      </c>
      <c r="S213" s="1">
        <v>1271.0597014925372</v>
      </c>
      <c r="T213" s="1">
        <v>0</v>
      </c>
      <c r="U213" s="3">
        <v>0</v>
      </c>
      <c r="V213" s="1">
        <v>1258</v>
      </c>
      <c r="W213" s="1">
        <v>0</v>
      </c>
      <c r="X213" s="3">
        <v>0</v>
      </c>
      <c r="Y213" s="1">
        <v>1111.0298507462687</v>
      </c>
      <c r="Z213" s="1">
        <v>0</v>
      </c>
      <c r="AA213" s="3">
        <v>0</v>
      </c>
      <c r="AB213" s="1">
        <v>1239.4477611940299</v>
      </c>
      <c r="AC213" s="1">
        <v>0</v>
      </c>
      <c r="AD213" s="3">
        <v>0</v>
      </c>
      <c r="AE213" s="1">
        <v>1407.2835820895523</v>
      </c>
      <c r="AF213" s="1">
        <v>0</v>
      </c>
      <c r="AG213" s="3">
        <v>0</v>
      </c>
      <c r="AH213" s="1">
        <v>1331.2238805970148</v>
      </c>
      <c r="AI213" s="1">
        <v>0</v>
      </c>
      <c r="AJ213" s="3">
        <v>0</v>
      </c>
      <c r="AK213" s="1">
        <v>232.49253731343285</v>
      </c>
      <c r="AL213" s="1">
        <v>82</v>
      </c>
      <c r="AM213" s="3">
        <v>0.35269949284201063</v>
      </c>
    </row>
    <row r="214" spans="1:39">
      <c r="A214" t="s">
        <v>60</v>
      </c>
      <c r="B214">
        <v>2015</v>
      </c>
      <c r="C214" s="1">
        <v>68250.253731343284</v>
      </c>
      <c r="D214" s="1">
        <v>33327.328358208957</v>
      </c>
      <c r="E214" s="2">
        <f>Table2[[#This Row],[Male Total population]]/Table2[[#This Row],[Total population]]</f>
        <v>0.4883106880363684</v>
      </c>
      <c r="F214" s="1">
        <v>34922.925373134327</v>
      </c>
      <c r="G214" s="2">
        <f>Table2[[#This Row],[Female Total population]]/Table2[[#This Row],[Total population]]</f>
        <v>0.51168931196363165</v>
      </c>
      <c r="H214" s="1">
        <v>569</v>
      </c>
      <c r="I214" s="2">
        <v>8.3369653428657098E-3</v>
      </c>
      <c r="J214" s="1">
        <v>4568.3880597014922</v>
      </c>
      <c r="K214" s="1">
        <v>0</v>
      </c>
      <c r="L214" s="3">
        <v>0</v>
      </c>
      <c r="M214" s="1">
        <v>2787.7462686567164</v>
      </c>
      <c r="N214" s="1">
        <v>178</v>
      </c>
      <c r="O214" s="3">
        <v>6.3850861178183838E-2</v>
      </c>
      <c r="P214" s="1">
        <v>5293.5074626865671</v>
      </c>
      <c r="Q214" s="1">
        <v>74</v>
      </c>
      <c r="R214" s="3">
        <v>1.3979389000888163E-2</v>
      </c>
      <c r="S214" s="1">
        <v>8618.9701492537315</v>
      </c>
      <c r="T214" s="1">
        <v>26</v>
      </c>
      <c r="U214" s="3">
        <v>3.0166016994792812E-3</v>
      </c>
      <c r="V214" s="1">
        <v>9179.7164179104475</v>
      </c>
      <c r="W214" s="1">
        <v>0</v>
      </c>
      <c r="X214" s="3">
        <v>0</v>
      </c>
      <c r="Y214" s="1">
        <v>8301.6716417910447</v>
      </c>
      <c r="Z214" s="1">
        <v>0</v>
      </c>
      <c r="AA214" s="3">
        <v>0</v>
      </c>
      <c r="AB214" s="1">
        <v>9629.9253731343288</v>
      </c>
      <c r="AC214" s="1">
        <v>0</v>
      </c>
      <c r="AD214" s="3">
        <v>0</v>
      </c>
      <c r="AE214" s="1">
        <v>9639.7313432835817</v>
      </c>
      <c r="AF214" s="1">
        <v>0</v>
      </c>
      <c r="AG214" s="3">
        <v>0</v>
      </c>
      <c r="AH214" s="1">
        <v>9124.7761194029845</v>
      </c>
      <c r="AI214" s="1">
        <v>0</v>
      </c>
      <c r="AJ214" s="3">
        <v>0</v>
      </c>
      <c r="AK214" s="1">
        <v>1080.2686567164178</v>
      </c>
      <c r="AL214" s="1">
        <v>291</v>
      </c>
      <c r="AM214" s="3">
        <v>0.26937743513222251</v>
      </c>
    </row>
    <row r="215" spans="1:39">
      <c r="A215" t="s">
        <v>62</v>
      </c>
      <c r="B215">
        <v>2009</v>
      </c>
      <c r="C215" s="1">
        <v>271976.41791044775</v>
      </c>
      <c r="D215" s="1">
        <v>133630.53731343284</v>
      </c>
      <c r="E215" s="2">
        <f>Table2[[#This Row],[Male Total population]]/Table2[[#This Row],[Total population]]</f>
        <v>0.49133133798913647</v>
      </c>
      <c r="F215" s="1">
        <v>138345.88059701491</v>
      </c>
      <c r="G215" s="2">
        <f>Table2[[#This Row],[Female Total population]]/Table2[[#This Row],[Total population]]</f>
        <v>0.50866866201086347</v>
      </c>
      <c r="H215" s="1">
        <v>2254</v>
      </c>
      <c r="I215" s="2">
        <v>8.2874832212186961E-3</v>
      </c>
      <c r="J215" s="1">
        <v>17099.731343283584</v>
      </c>
      <c r="K215" s="1">
        <v>0</v>
      </c>
      <c r="L215" s="3">
        <v>0</v>
      </c>
      <c r="M215" s="1">
        <v>17389.86567164179</v>
      </c>
      <c r="N215" s="1">
        <v>604</v>
      </c>
      <c r="O215" s="3">
        <v>3.4732873238058536E-2</v>
      </c>
      <c r="P215" s="1">
        <v>22075.328358208953</v>
      </c>
      <c r="Q215" s="1">
        <v>284</v>
      </c>
      <c r="R215" s="3">
        <v>1.286504079992049E-2</v>
      </c>
      <c r="S215" s="1">
        <v>31227.044776119405</v>
      </c>
      <c r="T215" s="1">
        <v>201</v>
      </c>
      <c r="U215" s="3">
        <v>6.4367282091872136E-3</v>
      </c>
      <c r="V215" s="1">
        <v>38214.776119402988</v>
      </c>
      <c r="W215" s="1">
        <v>150</v>
      </c>
      <c r="X215" s="3">
        <v>3.9251832728607744E-3</v>
      </c>
      <c r="Y215" s="1">
        <v>37587.313432835821</v>
      </c>
      <c r="Z215" s="1">
        <v>22</v>
      </c>
      <c r="AA215" s="3">
        <v>5.8530386959715689E-4</v>
      </c>
      <c r="AB215" s="1">
        <v>34182.910447761191</v>
      </c>
      <c r="AC215" s="1">
        <v>20</v>
      </c>
      <c r="AD215" s="3">
        <v>5.8508768674230601E-4</v>
      </c>
      <c r="AE215" s="1">
        <v>35040.164179104475</v>
      </c>
      <c r="AF215" s="1">
        <v>0</v>
      </c>
      <c r="AG215" s="3">
        <v>0</v>
      </c>
      <c r="AH215" s="1">
        <v>32844.656716417907</v>
      </c>
      <c r="AI215" s="1">
        <v>0</v>
      </c>
      <c r="AJ215" s="3">
        <v>0</v>
      </c>
      <c r="AK215" s="1">
        <v>6379.9850746268658</v>
      </c>
      <c r="AL215" s="1">
        <v>973</v>
      </c>
      <c r="AM215" s="3">
        <v>0.15250819376829122</v>
      </c>
    </row>
    <row r="216" spans="1:39">
      <c r="A216" t="s">
        <v>63</v>
      </c>
      <c r="B216">
        <v>2010</v>
      </c>
      <c r="C216" s="1">
        <v>35493.67924528302</v>
      </c>
      <c r="D216" s="1">
        <v>17454.33962264151</v>
      </c>
      <c r="E216" s="2">
        <f>Table2[[#This Row],[Male Total population]]/Table2[[#This Row],[Total population]]</f>
        <v>0.49175909609204932</v>
      </c>
      <c r="F216" s="1">
        <v>18039.33962264151</v>
      </c>
      <c r="G216" s="2">
        <f>Table2[[#This Row],[Female Total population]]/Table2[[#This Row],[Total population]]</f>
        <v>0.50824090390795063</v>
      </c>
      <c r="H216" s="1">
        <v>294</v>
      </c>
      <c r="I216" s="2">
        <v>8.2831649536324568E-3</v>
      </c>
      <c r="J216" s="1">
        <v>2012.9622641509434</v>
      </c>
      <c r="K216" s="1">
        <v>0</v>
      </c>
      <c r="L216" s="3">
        <v>0</v>
      </c>
      <c r="M216" s="1">
        <v>1911.8113207547169</v>
      </c>
      <c r="N216" s="1">
        <v>108</v>
      </c>
      <c r="O216" s="3">
        <v>5.6490930264690209E-2</v>
      </c>
      <c r="P216" s="1">
        <v>3007.7735849056603</v>
      </c>
      <c r="Q216" s="1">
        <v>0</v>
      </c>
      <c r="R216" s="3">
        <v>0</v>
      </c>
      <c r="S216" s="1">
        <v>4780.3207547169814</v>
      </c>
      <c r="T216" s="1">
        <v>0</v>
      </c>
      <c r="U216" s="3">
        <v>0</v>
      </c>
      <c r="V216" s="1">
        <v>5377.7169811320755</v>
      </c>
      <c r="W216" s="1">
        <v>0</v>
      </c>
      <c r="X216" s="3">
        <v>0</v>
      </c>
      <c r="Y216" s="1">
        <v>4670.0754716981128</v>
      </c>
      <c r="Z216" s="1">
        <v>0</v>
      </c>
      <c r="AA216" s="3">
        <v>0</v>
      </c>
      <c r="AB216" s="1">
        <v>4252.3396226415098</v>
      </c>
      <c r="AC216" s="1">
        <v>0</v>
      </c>
      <c r="AD216" s="3">
        <v>0</v>
      </c>
      <c r="AE216" s="1">
        <v>4644.3207547169814</v>
      </c>
      <c r="AF216" s="1">
        <v>0</v>
      </c>
      <c r="AG216" s="3">
        <v>0</v>
      </c>
      <c r="AH216" s="1">
        <v>4168.0566037735853</v>
      </c>
      <c r="AI216" s="1">
        <v>0</v>
      </c>
      <c r="AJ216" s="3">
        <v>0</v>
      </c>
      <c r="AK216" s="1">
        <v>679.58490566037733</v>
      </c>
      <c r="AL216" s="1">
        <v>186</v>
      </c>
      <c r="AM216" s="3">
        <v>0.27369648509078798</v>
      </c>
    </row>
    <row r="217" spans="1:39">
      <c r="A217" t="s">
        <v>57</v>
      </c>
      <c r="B217">
        <v>2012</v>
      </c>
      <c r="C217" s="1">
        <v>50197.213333333333</v>
      </c>
      <c r="D217" s="1">
        <v>24832.466666666667</v>
      </c>
      <c r="E217" s="2">
        <f>Table2[[#This Row],[Male Total population]]/Table2[[#This Row],[Total population]]</f>
        <v>0.49469811205987269</v>
      </c>
      <c r="F217" s="1">
        <v>25364.746666666666</v>
      </c>
      <c r="G217" s="2">
        <f>Table2[[#This Row],[Female Total population]]/Table2[[#This Row],[Total population]]</f>
        <v>0.50530188794012731</v>
      </c>
      <c r="H217" s="1">
        <v>407</v>
      </c>
      <c r="I217" s="2">
        <v>8.1080198077396592E-3</v>
      </c>
      <c r="J217" s="1">
        <v>3489.4266666666667</v>
      </c>
      <c r="K217" s="1">
        <v>0</v>
      </c>
      <c r="L217" s="3">
        <v>0</v>
      </c>
      <c r="M217" s="1">
        <v>2196.3200000000002</v>
      </c>
      <c r="N217" s="1">
        <v>112</v>
      </c>
      <c r="O217" s="3">
        <v>5.099439061703212E-2</v>
      </c>
      <c r="P217" s="1">
        <v>3783.8533333333335</v>
      </c>
      <c r="Q217" s="1">
        <v>33</v>
      </c>
      <c r="R217" s="3">
        <v>8.7212682662118676E-3</v>
      </c>
      <c r="S217" s="1">
        <v>5911.5466666666671</v>
      </c>
      <c r="T217" s="1">
        <v>33</v>
      </c>
      <c r="U217" s="3">
        <v>5.5822954398848804E-3</v>
      </c>
      <c r="V217" s="1">
        <v>6953.2</v>
      </c>
      <c r="W217" s="1">
        <v>0</v>
      </c>
      <c r="X217" s="3">
        <v>0</v>
      </c>
      <c r="Y217" s="1">
        <v>6219.1866666666665</v>
      </c>
      <c r="Z217" s="1">
        <v>0</v>
      </c>
      <c r="AA217" s="3">
        <v>0</v>
      </c>
      <c r="AB217" s="1">
        <v>6743.6</v>
      </c>
      <c r="AC217" s="1">
        <v>0</v>
      </c>
      <c r="AD217" s="3">
        <v>0</v>
      </c>
      <c r="AE217" s="1">
        <v>7195.8</v>
      </c>
      <c r="AF217" s="1">
        <v>0</v>
      </c>
      <c r="AG217" s="3">
        <v>0</v>
      </c>
      <c r="AH217" s="1">
        <v>6868.2666666666664</v>
      </c>
      <c r="AI217" s="1">
        <v>0</v>
      </c>
      <c r="AJ217" s="3">
        <v>0</v>
      </c>
      <c r="AK217" s="1">
        <v>834.94666666666672</v>
      </c>
      <c r="AL217" s="1">
        <v>229</v>
      </c>
      <c r="AM217" s="3">
        <v>0.27426901518659874</v>
      </c>
    </row>
    <row r="218" spans="1:39">
      <c r="A218" t="s">
        <v>59</v>
      </c>
      <c r="B218">
        <v>2012</v>
      </c>
      <c r="C218" s="1">
        <v>20913.211764705884</v>
      </c>
      <c r="D218" s="1">
        <v>10400.905882352941</v>
      </c>
      <c r="E218" s="2">
        <f>Table2[[#This Row],[Male Total population]]/Table2[[#This Row],[Total population]]</f>
        <v>0.49733661186877082</v>
      </c>
      <c r="F218" s="1">
        <v>10512.305882352941</v>
      </c>
      <c r="G218" s="2">
        <f>Table2[[#This Row],[Female Total population]]/Table2[[#This Row],[Total population]]</f>
        <v>0.50266338813122913</v>
      </c>
      <c r="H218" s="1">
        <v>168</v>
      </c>
      <c r="I218" s="2">
        <v>8.0331993904219287E-3</v>
      </c>
      <c r="J218" s="1">
        <v>1491.1764705882354</v>
      </c>
      <c r="K218" s="1">
        <v>0</v>
      </c>
      <c r="L218" s="3">
        <v>0</v>
      </c>
      <c r="M218" s="1">
        <v>955.84705882352944</v>
      </c>
      <c r="N218" s="1">
        <v>21</v>
      </c>
      <c r="O218" s="3">
        <v>2.1970041970780459E-2</v>
      </c>
      <c r="P218" s="1">
        <v>1425.5764705882352</v>
      </c>
      <c r="Q218" s="1">
        <v>0</v>
      </c>
      <c r="R218" s="3">
        <v>0</v>
      </c>
      <c r="S218" s="1">
        <v>2448.3058823529414</v>
      </c>
      <c r="T218" s="1">
        <v>0</v>
      </c>
      <c r="U218" s="3">
        <v>0</v>
      </c>
      <c r="V218" s="1">
        <v>2922.4352941176471</v>
      </c>
      <c r="W218" s="1">
        <v>0</v>
      </c>
      <c r="X218" s="3">
        <v>0</v>
      </c>
      <c r="Y218" s="1">
        <v>2569.9529411764706</v>
      </c>
      <c r="Z218" s="1">
        <v>0</v>
      </c>
      <c r="AA218" s="3">
        <v>0</v>
      </c>
      <c r="AB218" s="1">
        <v>2829.4588235294118</v>
      </c>
      <c r="AC218" s="1">
        <v>0</v>
      </c>
      <c r="AD218" s="3">
        <v>0</v>
      </c>
      <c r="AE218" s="1">
        <v>2990.8588235294119</v>
      </c>
      <c r="AF218" s="1">
        <v>0</v>
      </c>
      <c r="AG218" s="3">
        <v>0</v>
      </c>
      <c r="AH218" s="1">
        <v>2861.6588235294116</v>
      </c>
      <c r="AI218" s="1">
        <v>0</v>
      </c>
      <c r="AJ218" s="3">
        <v>0</v>
      </c>
      <c r="AK218" s="1">
        <v>425.81176470588235</v>
      </c>
      <c r="AL218" s="1">
        <v>147</v>
      </c>
      <c r="AM218" s="3">
        <v>0.34522296513234235</v>
      </c>
    </row>
    <row r="219" spans="1:39">
      <c r="A219" t="s">
        <v>62</v>
      </c>
      <c r="B219">
        <v>2012</v>
      </c>
      <c r="C219" s="1">
        <v>274941.42647058825</v>
      </c>
      <c r="D219" s="1">
        <v>134322.9705882353</v>
      </c>
      <c r="E219" s="2">
        <f>Table2[[#This Row],[Male Total population]]/Table2[[#This Row],[Total population]]</f>
        <v>0.48855122457366185</v>
      </c>
      <c r="F219" s="1">
        <v>140618.45588235295</v>
      </c>
      <c r="G219" s="2">
        <f>Table2[[#This Row],[Female Total population]]/Table2[[#This Row],[Total population]]</f>
        <v>0.51144877542633815</v>
      </c>
      <c r="H219" s="1">
        <v>2196</v>
      </c>
      <c r="I219" s="2">
        <v>7.9871557669208369E-3</v>
      </c>
      <c r="J219" s="1">
        <v>15629.191176470587</v>
      </c>
      <c r="K219" s="1">
        <v>0</v>
      </c>
      <c r="L219" s="3">
        <v>0</v>
      </c>
      <c r="M219" s="1">
        <v>16107.911764705883</v>
      </c>
      <c r="N219" s="1">
        <v>606</v>
      </c>
      <c r="O219" s="3">
        <v>3.7621263938619857E-2</v>
      </c>
      <c r="P219" s="1">
        <v>25477.426470588234</v>
      </c>
      <c r="Q219" s="1">
        <v>324</v>
      </c>
      <c r="R219" s="3">
        <v>1.2717140028802891E-2</v>
      </c>
      <c r="S219" s="1">
        <v>34242.455882352944</v>
      </c>
      <c r="T219" s="1">
        <v>186</v>
      </c>
      <c r="U219" s="3">
        <v>5.4318533880584252E-3</v>
      </c>
      <c r="V219" s="1">
        <v>39712.01470588235</v>
      </c>
      <c r="W219" s="1">
        <v>25</v>
      </c>
      <c r="X219" s="3">
        <v>6.2953240184756654E-4</v>
      </c>
      <c r="Y219" s="1">
        <v>35512.411764705881</v>
      </c>
      <c r="Z219" s="1">
        <v>0</v>
      </c>
      <c r="AA219" s="3">
        <v>0</v>
      </c>
      <c r="AB219" s="1">
        <v>33619.705882352944</v>
      </c>
      <c r="AC219" s="1">
        <v>0</v>
      </c>
      <c r="AD219" s="3">
        <v>0</v>
      </c>
      <c r="AE219" s="1">
        <v>35996.117647058825</v>
      </c>
      <c r="AF219" s="1">
        <v>0</v>
      </c>
      <c r="AG219" s="3">
        <v>0</v>
      </c>
      <c r="AH219" s="1">
        <v>32137.147058823528</v>
      </c>
      <c r="AI219" s="1">
        <v>0</v>
      </c>
      <c r="AJ219" s="3">
        <v>0</v>
      </c>
      <c r="AK219" s="1">
        <v>6548.338235294118</v>
      </c>
      <c r="AL219" s="1">
        <v>1055</v>
      </c>
      <c r="AM219" s="3">
        <v>0.1611095765203116</v>
      </c>
    </row>
    <row r="220" spans="1:39">
      <c r="A220" t="s">
        <v>62</v>
      </c>
      <c r="B220">
        <v>2011</v>
      </c>
      <c r="C220" s="1">
        <v>291155.59375</v>
      </c>
      <c r="D220" s="1">
        <v>142298.96875</v>
      </c>
      <c r="E220" s="2">
        <f>Table2[[#This Row],[Male Total population]]/Table2[[#This Row],[Total population]]</f>
        <v>0.48873857073199373</v>
      </c>
      <c r="F220" s="1">
        <v>148856.625</v>
      </c>
      <c r="G220" s="2">
        <f>Table2[[#This Row],[Female Total population]]/Table2[[#This Row],[Total population]]</f>
        <v>0.51126142926800633</v>
      </c>
      <c r="H220" s="1">
        <v>2311</v>
      </c>
      <c r="I220" s="2">
        <v>7.9373367697834242E-3</v>
      </c>
      <c r="J220" s="1">
        <v>16817.34375</v>
      </c>
      <c r="K220" s="1">
        <v>0</v>
      </c>
      <c r="L220" s="3">
        <v>0</v>
      </c>
      <c r="M220" s="1">
        <v>17084.4375</v>
      </c>
      <c r="N220" s="1">
        <v>629</v>
      </c>
      <c r="O220" s="3">
        <v>3.6817132551188764E-2</v>
      </c>
      <c r="P220" s="1">
        <v>26212.5625</v>
      </c>
      <c r="Q220" s="1">
        <v>327</v>
      </c>
      <c r="R220" s="3">
        <v>1.2474934489903458E-2</v>
      </c>
      <c r="S220" s="1">
        <v>35670.109375</v>
      </c>
      <c r="T220" s="1">
        <v>193</v>
      </c>
      <c r="U220" s="3">
        <v>5.4106926886876138E-3</v>
      </c>
      <c r="V220" s="1">
        <v>42082.84375</v>
      </c>
      <c r="W220" s="1">
        <v>74</v>
      </c>
      <c r="X220" s="3">
        <v>1.758436298640108E-3</v>
      </c>
      <c r="Y220" s="1">
        <v>38531.84375</v>
      </c>
      <c r="Z220" s="1">
        <v>10</v>
      </c>
      <c r="AA220" s="3">
        <v>2.5952560341730341E-4</v>
      </c>
      <c r="AB220" s="1">
        <v>35464.609375</v>
      </c>
      <c r="AC220" s="1">
        <v>0</v>
      </c>
      <c r="AD220" s="3">
        <v>0</v>
      </c>
      <c r="AE220" s="1">
        <v>38294.90625</v>
      </c>
      <c r="AF220" s="1">
        <v>0</v>
      </c>
      <c r="AG220" s="3">
        <v>0</v>
      </c>
      <c r="AH220" s="1">
        <v>34348.640625</v>
      </c>
      <c r="AI220" s="1">
        <v>0</v>
      </c>
      <c r="AJ220" s="3">
        <v>0</v>
      </c>
      <c r="AK220" s="1">
        <v>6723.015625</v>
      </c>
      <c r="AL220" s="1">
        <v>1078</v>
      </c>
      <c r="AM220" s="3">
        <v>0.16034471138091397</v>
      </c>
    </row>
    <row r="221" spans="1:39">
      <c r="A221" t="s">
        <v>64</v>
      </c>
      <c r="B221">
        <v>2017</v>
      </c>
      <c r="C221" s="1">
        <v>62519.870588235295</v>
      </c>
      <c r="D221" s="1">
        <v>31081.352941176472</v>
      </c>
      <c r="E221" s="2">
        <f>Table2[[#This Row],[Male Total population]]/Table2[[#This Row],[Total population]]</f>
        <v>0.4971435904895366</v>
      </c>
      <c r="F221" s="1">
        <v>31438.517647058823</v>
      </c>
      <c r="G221" s="2">
        <f>Table2[[#This Row],[Female Total population]]/Table2[[#This Row],[Total population]]</f>
        <v>0.5028564095104634</v>
      </c>
      <c r="H221" s="1">
        <v>492</v>
      </c>
      <c r="I221" s="2">
        <v>7.8694980551124536E-3</v>
      </c>
      <c r="J221" s="1">
        <v>3992.7647058823532</v>
      </c>
      <c r="K221" s="1">
        <v>0</v>
      </c>
      <c r="L221" s="3">
        <v>0</v>
      </c>
      <c r="M221" s="1">
        <v>2680.7529411764708</v>
      </c>
      <c r="N221" s="1">
        <v>88</v>
      </c>
      <c r="O221" s="3">
        <v>3.282659832180599E-2</v>
      </c>
      <c r="P221" s="1">
        <v>5147.2588235294115</v>
      </c>
      <c r="Q221" s="1">
        <v>27</v>
      </c>
      <c r="R221" s="3">
        <v>5.2455104601649765E-3</v>
      </c>
      <c r="S221" s="1">
        <v>8246.2941176470595</v>
      </c>
      <c r="T221" s="1">
        <v>0</v>
      </c>
      <c r="U221" s="3">
        <v>0</v>
      </c>
      <c r="V221" s="1">
        <v>8501.5882352941171</v>
      </c>
      <c r="W221" s="1">
        <v>0</v>
      </c>
      <c r="X221" s="3">
        <v>0</v>
      </c>
      <c r="Y221" s="1">
        <v>7760.0705882352941</v>
      </c>
      <c r="Z221" s="1">
        <v>0</v>
      </c>
      <c r="AA221" s="3">
        <v>0</v>
      </c>
      <c r="AB221" s="1">
        <v>8562.0823529411773</v>
      </c>
      <c r="AC221" s="1">
        <v>0</v>
      </c>
      <c r="AD221" s="3">
        <v>0</v>
      </c>
      <c r="AE221" s="1">
        <v>8091.4705882352937</v>
      </c>
      <c r="AF221" s="1">
        <v>0</v>
      </c>
      <c r="AG221" s="3">
        <v>0</v>
      </c>
      <c r="AH221" s="1">
        <v>8260.4941176470584</v>
      </c>
      <c r="AI221" s="1">
        <v>0</v>
      </c>
      <c r="AJ221" s="3">
        <v>0</v>
      </c>
      <c r="AK221" s="1">
        <v>1277.0941176470587</v>
      </c>
      <c r="AL221" s="1">
        <v>377</v>
      </c>
      <c r="AM221" s="3">
        <v>0.29520142234668784</v>
      </c>
    </row>
    <row r="222" spans="1:39">
      <c r="A222" t="s">
        <v>64</v>
      </c>
      <c r="B222">
        <v>2011</v>
      </c>
      <c r="C222" s="1">
        <v>63902.925925925927</v>
      </c>
      <c r="D222" s="1">
        <v>31726.975308641977</v>
      </c>
      <c r="E222" s="2">
        <f>Table2[[#This Row],[Male Total population]]/Table2[[#This Row],[Total population]]</f>
        <v>0.49648705202354576</v>
      </c>
      <c r="F222" s="1">
        <v>32175.95061728395</v>
      </c>
      <c r="G222" s="2">
        <f>Table2[[#This Row],[Female Total population]]/Table2[[#This Row],[Total population]]</f>
        <v>0.50351294797645418</v>
      </c>
      <c r="H222" s="1">
        <v>501</v>
      </c>
      <c r="I222" s="2">
        <v>7.8400165992515269E-3</v>
      </c>
      <c r="J222" s="1">
        <v>4285.0740740740739</v>
      </c>
      <c r="K222" s="1">
        <v>0</v>
      </c>
      <c r="L222" s="3">
        <v>0</v>
      </c>
      <c r="M222" s="1">
        <v>2688.2469135802471</v>
      </c>
      <c r="N222" s="1">
        <v>107</v>
      </c>
      <c r="O222" s="3">
        <v>3.9802891415765013E-2</v>
      </c>
      <c r="P222" s="1">
        <v>4140.4938271604942</v>
      </c>
      <c r="Q222" s="1">
        <v>0</v>
      </c>
      <c r="R222" s="3">
        <v>0</v>
      </c>
      <c r="S222" s="1">
        <v>7374.3950617283954</v>
      </c>
      <c r="T222" s="1">
        <v>0</v>
      </c>
      <c r="U222" s="3">
        <v>0</v>
      </c>
      <c r="V222" s="1">
        <v>9744.382716049382</v>
      </c>
      <c r="W222" s="1">
        <v>0</v>
      </c>
      <c r="X222" s="3">
        <v>0</v>
      </c>
      <c r="Y222" s="1">
        <v>8497.2098765432092</v>
      </c>
      <c r="Z222" s="1">
        <v>0</v>
      </c>
      <c r="AA222" s="3">
        <v>0</v>
      </c>
      <c r="AB222" s="1">
        <v>8568.3950617283954</v>
      </c>
      <c r="AC222" s="1">
        <v>0</v>
      </c>
      <c r="AD222" s="3">
        <v>0</v>
      </c>
      <c r="AE222" s="1">
        <v>8859.1604938271612</v>
      </c>
      <c r="AF222" s="1">
        <v>0</v>
      </c>
      <c r="AG222" s="3">
        <v>0</v>
      </c>
      <c r="AH222" s="1">
        <v>8552.0370370370365</v>
      </c>
      <c r="AI222" s="1">
        <v>0</v>
      </c>
      <c r="AJ222" s="3">
        <v>0</v>
      </c>
      <c r="AK222" s="1">
        <v>1221.1604938271605</v>
      </c>
      <c r="AL222" s="1">
        <v>394</v>
      </c>
      <c r="AM222" s="3">
        <v>0.32264391289402916</v>
      </c>
    </row>
    <row r="223" spans="1:39">
      <c r="A223" t="s">
        <v>63</v>
      </c>
      <c r="B223">
        <v>2012</v>
      </c>
      <c r="C223" s="1">
        <v>34330.25</v>
      </c>
      <c r="D223" s="1">
        <v>16958.211538461539</v>
      </c>
      <c r="E223" s="2">
        <f>Table2[[#This Row],[Male Total population]]/Table2[[#This Row],[Total population]]</f>
        <v>0.49397285305121691</v>
      </c>
      <c r="F223" s="1">
        <v>17372.038461538461</v>
      </c>
      <c r="G223" s="2">
        <f>Table2[[#This Row],[Female Total population]]/Table2[[#This Row],[Total population]]</f>
        <v>0.50602714694878315</v>
      </c>
      <c r="H223" s="1">
        <v>268</v>
      </c>
      <c r="I223" s="2">
        <v>7.8065263142563773E-3</v>
      </c>
      <c r="J223" s="1">
        <v>1976.2692307692307</v>
      </c>
      <c r="K223" s="1">
        <v>0</v>
      </c>
      <c r="L223" s="3">
        <v>0</v>
      </c>
      <c r="M223" s="1">
        <v>1780.6923076923076</v>
      </c>
      <c r="N223" s="1">
        <v>98</v>
      </c>
      <c r="O223" s="3">
        <v>5.5034774720290294E-2</v>
      </c>
      <c r="P223" s="1">
        <v>3018.1153846153848</v>
      </c>
      <c r="Q223" s="1">
        <v>0</v>
      </c>
      <c r="R223" s="3">
        <v>0</v>
      </c>
      <c r="S223" s="1">
        <v>4772.4615384615381</v>
      </c>
      <c r="T223" s="1">
        <v>0</v>
      </c>
      <c r="U223" s="3">
        <v>0</v>
      </c>
      <c r="V223" s="1">
        <v>5022.3653846153848</v>
      </c>
      <c r="W223" s="1">
        <v>0</v>
      </c>
      <c r="X223" s="3">
        <v>0</v>
      </c>
      <c r="Y223" s="1">
        <v>4392.6730769230771</v>
      </c>
      <c r="Z223" s="1">
        <v>0</v>
      </c>
      <c r="AA223" s="3">
        <v>0</v>
      </c>
      <c r="AB223" s="1">
        <v>4112.8076923076924</v>
      </c>
      <c r="AC223" s="1">
        <v>0</v>
      </c>
      <c r="AD223" s="3">
        <v>0</v>
      </c>
      <c r="AE223" s="1">
        <v>4504.0192307692305</v>
      </c>
      <c r="AF223" s="1">
        <v>0</v>
      </c>
      <c r="AG223" s="3">
        <v>0</v>
      </c>
      <c r="AH223" s="1">
        <v>4075.2692307692309</v>
      </c>
      <c r="AI223" s="1">
        <v>0</v>
      </c>
      <c r="AJ223" s="3">
        <v>0</v>
      </c>
      <c r="AK223" s="1">
        <v>679.51923076923072</v>
      </c>
      <c r="AL223" s="1">
        <v>170</v>
      </c>
      <c r="AM223" s="3">
        <v>0.25017687844912978</v>
      </c>
    </row>
    <row r="224" spans="1:39">
      <c r="A224" t="s">
        <v>64</v>
      </c>
      <c r="B224">
        <v>2012</v>
      </c>
      <c r="C224" s="1">
        <v>66373.454545454544</v>
      </c>
      <c r="D224" s="1">
        <v>32947.402597402601</v>
      </c>
      <c r="E224" s="2">
        <f>Table2[[#This Row],[Male Total population]]/Table2[[#This Row],[Total population]]</f>
        <v>0.49639427121936563</v>
      </c>
      <c r="F224" s="1">
        <v>33426.051948051951</v>
      </c>
      <c r="G224" s="2">
        <f>Table2[[#This Row],[Female Total population]]/Table2[[#This Row],[Total population]]</f>
        <v>0.50360572878063448</v>
      </c>
      <c r="H224" s="1">
        <v>517</v>
      </c>
      <c r="I224" s="2">
        <v>7.7892585754436331E-3</v>
      </c>
      <c r="J224" s="1">
        <v>4429.6623376623374</v>
      </c>
      <c r="K224" s="1">
        <v>0</v>
      </c>
      <c r="L224" s="3">
        <v>0</v>
      </c>
      <c r="M224" s="1">
        <v>2731.7142857142858</v>
      </c>
      <c r="N224" s="1">
        <v>131</v>
      </c>
      <c r="O224" s="3">
        <v>4.7955234808074468E-2</v>
      </c>
      <c r="P224" s="1">
        <v>4409.1428571428569</v>
      </c>
      <c r="Q224" s="1">
        <v>20</v>
      </c>
      <c r="R224" s="3">
        <v>4.5360290305857956E-3</v>
      </c>
      <c r="S224" s="1">
        <v>7838.9870129870133</v>
      </c>
      <c r="T224" s="1">
        <v>0</v>
      </c>
      <c r="U224" s="3">
        <v>0</v>
      </c>
      <c r="V224" s="1">
        <v>9993.0649350649346</v>
      </c>
      <c r="W224" s="1">
        <v>0</v>
      </c>
      <c r="X224" s="3">
        <v>0</v>
      </c>
      <c r="Y224" s="1">
        <v>8626.2727272727279</v>
      </c>
      <c r="Z224" s="1">
        <v>0</v>
      </c>
      <c r="AA224" s="3">
        <v>0</v>
      </c>
      <c r="AB224" s="1">
        <v>9045.0649350649346</v>
      </c>
      <c r="AC224" s="1">
        <v>0</v>
      </c>
      <c r="AD224" s="3">
        <v>0</v>
      </c>
      <c r="AE224" s="1">
        <v>9156.6493506493498</v>
      </c>
      <c r="AF224" s="1">
        <v>0</v>
      </c>
      <c r="AG224" s="3">
        <v>0</v>
      </c>
      <c r="AH224" s="1">
        <v>8875.6753246753251</v>
      </c>
      <c r="AI224" s="1">
        <v>0</v>
      </c>
      <c r="AJ224" s="3">
        <v>0</v>
      </c>
      <c r="AK224" s="1">
        <v>1258.4805194805194</v>
      </c>
      <c r="AL224" s="1">
        <v>366</v>
      </c>
      <c r="AM224" s="3">
        <v>0.29082690938361044</v>
      </c>
    </row>
    <row r="225" spans="1:39">
      <c r="A225" t="s">
        <v>62</v>
      </c>
      <c r="B225">
        <v>2010</v>
      </c>
      <c r="C225" s="1">
        <v>272786.8676470588</v>
      </c>
      <c r="D225" s="1">
        <v>133349.35294117648</v>
      </c>
      <c r="E225" s="2">
        <f>Table2[[#This Row],[Male Total population]]/Table2[[#This Row],[Total population]]</f>
        <v>0.48884080854547785</v>
      </c>
      <c r="F225" s="1">
        <v>139437.51470588235</v>
      </c>
      <c r="G225" s="2">
        <f>Table2[[#This Row],[Female Total population]]/Table2[[#This Row],[Total population]]</f>
        <v>0.51115919145452227</v>
      </c>
      <c r="H225" s="1">
        <v>2104</v>
      </c>
      <c r="I225" s="2">
        <v>7.7129812668336696E-3</v>
      </c>
      <c r="J225" s="1">
        <v>15936.735294117647</v>
      </c>
      <c r="K225" s="1">
        <v>0</v>
      </c>
      <c r="L225" s="3">
        <v>0</v>
      </c>
      <c r="M225" s="1">
        <v>16017.970588235294</v>
      </c>
      <c r="N225" s="1">
        <v>648</v>
      </c>
      <c r="O225" s="3">
        <v>4.0454562981651128E-2</v>
      </c>
      <c r="P225" s="1">
        <v>24082.794117647059</v>
      </c>
      <c r="Q225" s="1">
        <v>294</v>
      </c>
      <c r="R225" s="3">
        <v>1.2207885786166594E-2</v>
      </c>
      <c r="S225" s="1">
        <v>32779.838235294119</v>
      </c>
      <c r="T225" s="1">
        <v>140</v>
      </c>
      <c r="U225" s="3">
        <v>4.2709179647281393E-3</v>
      </c>
      <c r="V225" s="1">
        <v>39292.029411764706</v>
      </c>
      <c r="W225" s="1">
        <v>60</v>
      </c>
      <c r="X225" s="3">
        <v>1.5270272596822137E-3</v>
      </c>
      <c r="Y225" s="1">
        <v>36931.48529411765</v>
      </c>
      <c r="Z225" s="1">
        <v>0</v>
      </c>
      <c r="AA225" s="3">
        <v>0</v>
      </c>
      <c r="AB225" s="1">
        <v>33125.279411764706</v>
      </c>
      <c r="AC225" s="1">
        <v>0</v>
      </c>
      <c r="AD225" s="3">
        <v>0</v>
      </c>
      <c r="AE225" s="1">
        <v>35998.205882352944</v>
      </c>
      <c r="AF225" s="1">
        <v>0</v>
      </c>
      <c r="AG225" s="3">
        <v>0</v>
      </c>
      <c r="AH225" s="1">
        <v>32466.176470588234</v>
      </c>
      <c r="AI225" s="1">
        <v>0</v>
      </c>
      <c r="AJ225" s="3">
        <v>0</v>
      </c>
      <c r="AK225" s="1">
        <v>6084.088235294118</v>
      </c>
      <c r="AL225" s="1">
        <v>962</v>
      </c>
      <c r="AM225" s="3">
        <v>0.15811736496840842</v>
      </c>
    </row>
    <row r="226" spans="1:39">
      <c r="A226" t="s">
        <v>64</v>
      </c>
      <c r="B226">
        <v>2010</v>
      </c>
      <c r="C226" s="1">
        <v>57534.217391304344</v>
      </c>
      <c r="D226" s="1">
        <v>28563.543478260868</v>
      </c>
      <c r="E226" s="2">
        <f>Table2[[#This Row],[Male Total population]]/Table2[[#This Row],[Total population]]</f>
        <v>0.49646184085538514</v>
      </c>
      <c r="F226" s="1">
        <v>28970.67391304348</v>
      </c>
      <c r="G226" s="2">
        <f>Table2[[#This Row],[Female Total population]]/Table2[[#This Row],[Total population]]</f>
        <v>0.50353815914461497</v>
      </c>
      <c r="H226" s="1">
        <v>439</v>
      </c>
      <c r="I226" s="2">
        <v>7.6302419656506873E-3</v>
      </c>
      <c r="J226" s="1">
        <v>3873.945652173913</v>
      </c>
      <c r="K226" s="1">
        <v>0</v>
      </c>
      <c r="L226" s="3">
        <v>0</v>
      </c>
      <c r="M226" s="1">
        <v>2470.163043478261</v>
      </c>
      <c r="N226" s="1">
        <v>84</v>
      </c>
      <c r="O226" s="3">
        <v>3.4005852456491605E-2</v>
      </c>
      <c r="P226" s="1">
        <v>3664.967391304348</v>
      </c>
      <c r="Q226" s="1">
        <v>0</v>
      </c>
      <c r="R226" s="3">
        <v>0</v>
      </c>
      <c r="S226" s="1">
        <v>6432.402173913043</v>
      </c>
      <c r="T226" s="1">
        <v>0</v>
      </c>
      <c r="U226" s="3">
        <v>0</v>
      </c>
      <c r="V226" s="1">
        <v>8787.95652173913</v>
      </c>
      <c r="W226" s="1">
        <v>0</v>
      </c>
      <c r="X226" s="3">
        <v>0</v>
      </c>
      <c r="Y226" s="1">
        <v>7843.217391304348</v>
      </c>
      <c r="Z226" s="1">
        <v>0</v>
      </c>
      <c r="AA226" s="3">
        <v>0</v>
      </c>
      <c r="AB226" s="1">
        <v>7604.032608695652</v>
      </c>
      <c r="AC226" s="1">
        <v>0</v>
      </c>
      <c r="AD226" s="3">
        <v>0</v>
      </c>
      <c r="AE226" s="1">
        <v>8071.478260869565</v>
      </c>
      <c r="AF226" s="1">
        <v>0</v>
      </c>
      <c r="AG226" s="3">
        <v>0</v>
      </c>
      <c r="AH226" s="1">
        <v>7711.5</v>
      </c>
      <c r="AI226" s="1">
        <v>0</v>
      </c>
      <c r="AJ226" s="3">
        <v>0</v>
      </c>
      <c r="AK226" s="1">
        <v>1086.7282608695652</v>
      </c>
      <c r="AL226" s="1">
        <v>355</v>
      </c>
      <c r="AM226" s="3">
        <v>0.32666860040608525</v>
      </c>
    </row>
    <row r="227" spans="1:39">
      <c r="A227" t="s">
        <v>60</v>
      </c>
      <c r="B227">
        <v>2017</v>
      </c>
      <c r="C227" s="1">
        <v>83855.358490566039</v>
      </c>
      <c r="D227" s="1">
        <v>41011.981132075474</v>
      </c>
      <c r="E227" s="2">
        <f>Table2[[#This Row],[Male Total population]]/Table2[[#This Row],[Total population]]</f>
        <v>0.48908002863871169</v>
      </c>
      <c r="F227" s="1">
        <v>42843.377358490565</v>
      </c>
      <c r="G227" s="2">
        <f>Table2[[#This Row],[Female Total population]]/Table2[[#This Row],[Total population]]</f>
        <v>0.51091997136128831</v>
      </c>
      <c r="H227" s="1">
        <v>628</v>
      </c>
      <c r="I227" s="2">
        <v>7.4890861037896789E-3</v>
      </c>
      <c r="J227" s="1">
        <v>5583.3584905660373</v>
      </c>
      <c r="K227" s="1">
        <v>0</v>
      </c>
      <c r="L227" s="3">
        <v>0</v>
      </c>
      <c r="M227" s="1">
        <v>3454.6226415094338</v>
      </c>
      <c r="N227" s="1">
        <v>183</v>
      </c>
      <c r="O227" s="3">
        <v>5.2972500614435133E-2</v>
      </c>
      <c r="P227" s="1">
        <v>6991.0377358490568</v>
      </c>
      <c r="Q227" s="1">
        <v>121</v>
      </c>
      <c r="R227" s="3">
        <v>1.7307873962620606E-2</v>
      </c>
      <c r="S227" s="1">
        <v>10655.698113207547</v>
      </c>
      <c r="T227" s="1">
        <v>58</v>
      </c>
      <c r="U227" s="3">
        <v>5.4430971470663227E-3</v>
      </c>
      <c r="V227" s="1">
        <v>10752.622641509433</v>
      </c>
      <c r="W227" s="1">
        <v>0</v>
      </c>
      <c r="X227" s="3">
        <v>0</v>
      </c>
      <c r="Y227" s="1">
        <v>10249.792452830188</v>
      </c>
      <c r="Z227" s="1">
        <v>0</v>
      </c>
      <c r="AA227" s="3">
        <v>0</v>
      </c>
      <c r="AB227" s="1">
        <v>12093.132075471698</v>
      </c>
      <c r="AC227" s="1">
        <v>0</v>
      </c>
      <c r="AD227" s="3">
        <v>0</v>
      </c>
      <c r="AE227" s="1">
        <v>11667.415094339623</v>
      </c>
      <c r="AF227" s="1">
        <v>0</v>
      </c>
      <c r="AG227" s="3">
        <v>0</v>
      </c>
      <c r="AH227" s="1">
        <v>11058.396226415094</v>
      </c>
      <c r="AI227" s="1">
        <v>0</v>
      </c>
      <c r="AJ227" s="3">
        <v>0</v>
      </c>
      <c r="AK227" s="1">
        <v>1349.2830188679245</v>
      </c>
      <c r="AL227" s="1">
        <v>266</v>
      </c>
      <c r="AM227" s="3">
        <v>0.19714173844949101</v>
      </c>
    </row>
    <row r="228" spans="1:39">
      <c r="A228" t="s">
        <v>64</v>
      </c>
      <c r="B228">
        <v>2009</v>
      </c>
      <c r="C228" s="1">
        <v>60209.20930232558</v>
      </c>
      <c r="D228" s="1">
        <v>29934.046511627908</v>
      </c>
      <c r="E228" s="2">
        <f>Table2[[#This Row],[Male Total population]]/Table2[[#This Row],[Total population]]</f>
        <v>0.49716724166433635</v>
      </c>
      <c r="F228" s="1">
        <v>30275.162790697676</v>
      </c>
      <c r="G228" s="2">
        <f>Table2[[#This Row],[Female Total population]]/Table2[[#This Row],[Total population]]</f>
        <v>0.50283275833566377</v>
      </c>
      <c r="H228" s="1">
        <v>450</v>
      </c>
      <c r="I228" s="2">
        <v>7.4739397048122127E-3</v>
      </c>
      <c r="J228" s="1">
        <v>4132.7441860465115</v>
      </c>
      <c r="K228" s="1">
        <v>0</v>
      </c>
      <c r="L228" s="3">
        <v>0</v>
      </c>
      <c r="M228" s="1">
        <v>2562.8488372093025</v>
      </c>
      <c r="N228" s="1">
        <v>91</v>
      </c>
      <c r="O228" s="3">
        <v>3.5507361448243006E-2</v>
      </c>
      <c r="P228" s="1">
        <v>3749.9418604651164</v>
      </c>
      <c r="Q228" s="1">
        <v>0</v>
      </c>
      <c r="R228" s="3">
        <v>0</v>
      </c>
      <c r="S228" s="1">
        <v>6461.7674418604647</v>
      </c>
      <c r="T228" s="1">
        <v>0</v>
      </c>
      <c r="U228" s="3">
        <v>0</v>
      </c>
      <c r="V228" s="1">
        <v>9223.209302325582</v>
      </c>
      <c r="W228" s="1">
        <v>11</v>
      </c>
      <c r="X228" s="3">
        <v>1.1926434323924981E-3</v>
      </c>
      <c r="Y228" s="1">
        <v>8517.3488372093016</v>
      </c>
      <c r="Z228" s="1">
        <v>0</v>
      </c>
      <c r="AA228" s="3">
        <v>0</v>
      </c>
      <c r="AB228" s="1">
        <v>7846.2093023255811</v>
      </c>
      <c r="AC228" s="1">
        <v>0</v>
      </c>
      <c r="AD228" s="3">
        <v>0</v>
      </c>
      <c r="AE228" s="1">
        <v>8658</v>
      </c>
      <c r="AF228" s="1">
        <v>0</v>
      </c>
      <c r="AG228" s="3">
        <v>0</v>
      </c>
      <c r="AH228" s="1">
        <v>7941.1511627906975</v>
      </c>
      <c r="AI228" s="1">
        <v>0</v>
      </c>
      <c r="AJ228" s="3">
        <v>0</v>
      </c>
      <c r="AK228" s="1">
        <v>1151.2674418604652</v>
      </c>
      <c r="AL228" s="1">
        <v>348</v>
      </c>
      <c r="AM228" s="3">
        <v>0.30227555070751144</v>
      </c>
    </row>
    <row r="229" spans="1:39">
      <c r="A229" t="s">
        <v>60</v>
      </c>
      <c r="B229">
        <v>2016</v>
      </c>
      <c r="C229" s="1">
        <v>72892.617647058825</v>
      </c>
      <c r="D229" s="1">
        <v>35624.647058823532</v>
      </c>
      <c r="E229" s="2">
        <f>Table2[[#This Row],[Male Total population]]/Table2[[#This Row],[Total population]]</f>
        <v>0.48872777804901574</v>
      </c>
      <c r="F229" s="1">
        <v>37267.970588235294</v>
      </c>
      <c r="G229" s="2">
        <f>Table2[[#This Row],[Female Total population]]/Table2[[#This Row],[Total population]]</f>
        <v>0.51127222195098432</v>
      </c>
      <c r="H229" s="1">
        <v>540</v>
      </c>
      <c r="I229" s="2">
        <v>7.4081576081496186E-3</v>
      </c>
      <c r="J229" s="1">
        <v>4744.8676470588234</v>
      </c>
      <c r="K229" s="1">
        <v>0</v>
      </c>
      <c r="L229" s="3">
        <v>0</v>
      </c>
      <c r="M229" s="1">
        <v>3134.4117647058824</v>
      </c>
      <c r="N229" s="1">
        <v>175</v>
      </c>
      <c r="O229" s="3">
        <v>5.5831847611898279E-2</v>
      </c>
      <c r="P229" s="1">
        <v>6199.5735294117649</v>
      </c>
      <c r="Q229" s="1">
        <v>81</v>
      </c>
      <c r="R229" s="3">
        <v>1.3065414841153684E-2</v>
      </c>
      <c r="S229" s="1">
        <v>9435.7058823529405</v>
      </c>
      <c r="T229" s="1">
        <v>31</v>
      </c>
      <c r="U229" s="3">
        <v>3.2853927821105068E-3</v>
      </c>
      <c r="V229" s="1">
        <v>9547.8676470588234</v>
      </c>
      <c r="W229" s="1">
        <v>0</v>
      </c>
      <c r="X229" s="3">
        <v>0</v>
      </c>
      <c r="Y229" s="1">
        <v>8814.1323529411766</v>
      </c>
      <c r="Z229" s="1">
        <v>0</v>
      </c>
      <c r="AA229" s="3">
        <v>0</v>
      </c>
      <c r="AB229" s="1">
        <v>10213.411764705883</v>
      </c>
      <c r="AC229" s="1">
        <v>0</v>
      </c>
      <c r="AD229" s="3">
        <v>0</v>
      </c>
      <c r="AE229" s="1">
        <v>9966.3088235294126</v>
      </c>
      <c r="AF229" s="1">
        <v>0</v>
      </c>
      <c r="AG229" s="3">
        <v>0</v>
      </c>
      <c r="AH229" s="1">
        <v>9589.2941176470595</v>
      </c>
      <c r="AI229" s="1">
        <v>0</v>
      </c>
      <c r="AJ229" s="3">
        <v>0</v>
      </c>
      <c r="AK229" s="1">
        <v>1229.0441176470588</v>
      </c>
      <c r="AL229" s="1">
        <v>253</v>
      </c>
      <c r="AM229" s="3">
        <v>0.20585103200717919</v>
      </c>
    </row>
    <row r="230" spans="1:39">
      <c r="A230" t="s">
        <v>57</v>
      </c>
      <c r="B230">
        <v>2016</v>
      </c>
      <c r="C230" s="1">
        <v>48615.282051282054</v>
      </c>
      <c r="D230" s="1">
        <v>24070.333333333332</v>
      </c>
      <c r="E230" s="2">
        <f>Table2[[#This Row],[Male Total population]]/Table2[[#This Row],[Total population]]</f>
        <v>0.4951186605878915</v>
      </c>
      <c r="F230" s="1">
        <v>24544.948717948719</v>
      </c>
      <c r="G230" s="2">
        <f>Table2[[#This Row],[Female Total population]]/Table2[[#This Row],[Total population]]</f>
        <v>0.50488133941210844</v>
      </c>
      <c r="H230" s="1">
        <v>358</v>
      </c>
      <c r="I230" s="2">
        <v>7.3639395863704347E-3</v>
      </c>
      <c r="J230" s="1">
        <v>3307.7051282051284</v>
      </c>
      <c r="K230" s="1">
        <v>0</v>
      </c>
      <c r="L230" s="3">
        <v>0</v>
      </c>
      <c r="M230" s="1">
        <v>2165.3076923076924</v>
      </c>
      <c r="N230" s="1">
        <v>108</v>
      </c>
      <c r="O230" s="3">
        <v>4.9877437919641901E-2</v>
      </c>
      <c r="P230" s="1">
        <v>4073.6538461538462</v>
      </c>
      <c r="Q230" s="1">
        <v>36</v>
      </c>
      <c r="R230" s="3">
        <v>8.8372751734881738E-3</v>
      </c>
      <c r="S230" s="1">
        <v>6025.7307692307695</v>
      </c>
      <c r="T230" s="1">
        <v>23</v>
      </c>
      <c r="U230" s="3">
        <v>3.8169644281893672E-3</v>
      </c>
      <c r="V230" s="1">
        <v>6158.8846153846152</v>
      </c>
      <c r="W230" s="1">
        <v>0</v>
      </c>
      <c r="X230" s="3">
        <v>0</v>
      </c>
      <c r="Y230" s="1">
        <v>5938.9487179487178</v>
      </c>
      <c r="Z230" s="1">
        <v>0</v>
      </c>
      <c r="AA230" s="3">
        <v>0</v>
      </c>
      <c r="AB230" s="1">
        <v>6662.3589743589746</v>
      </c>
      <c r="AC230" s="1">
        <v>0</v>
      </c>
      <c r="AD230" s="3">
        <v>0</v>
      </c>
      <c r="AE230" s="1">
        <v>6818.9743589743593</v>
      </c>
      <c r="AF230" s="1">
        <v>0</v>
      </c>
      <c r="AG230" s="3">
        <v>0</v>
      </c>
      <c r="AH230" s="1">
        <v>6643.8974358974356</v>
      </c>
      <c r="AI230" s="1">
        <v>0</v>
      </c>
      <c r="AJ230" s="3">
        <v>0</v>
      </c>
      <c r="AK230" s="1">
        <v>840</v>
      </c>
      <c r="AL230" s="1">
        <v>191</v>
      </c>
      <c r="AM230" s="3">
        <v>0.22738095238095238</v>
      </c>
    </row>
    <row r="231" spans="1:39">
      <c r="A231" t="s">
        <v>63</v>
      </c>
      <c r="B231">
        <v>2011</v>
      </c>
      <c r="C231" s="1">
        <v>34230.283018867922</v>
      </c>
      <c r="D231" s="1">
        <v>16837.226415094341</v>
      </c>
      <c r="E231" s="2">
        <f>Table2[[#This Row],[Male Total population]]/Table2[[#This Row],[Total population]]</f>
        <v>0.49188101675389506</v>
      </c>
      <c r="F231" s="1">
        <v>17393.056603773584</v>
      </c>
      <c r="G231" s="2">
        <f>Table2[[#This Row],[Female Total population]]/Table2[[#This Row],[Total population]]</f>
        <v>0.50811898324610505</v>
      </c>
      <c r="H231" s="1">
        <v>248</v>
      </c>
      <c r="I231" s="2">
        <v>7.2450467284568181E-3</v>
      </c>
      <c r="J231" s="1">
        <v>1944</v>
      </c>
      <c r="K231" s="1">
        <v>0</v>
      </c>
      <c r="L231" s="3">
        <v>0</v>
      </c>
      <c r="M231" s="1">
        <v>1829.7735849056603</v>
      </c>
      <c r="N231" s="1">
        <v>81</v>
      </c>
      <c r="O231" s="3">
        <v>4.4267772072016334E-2</v>
      </c>
      <c r="P231" s="1">
        <v>2962.5471698113206</v>
      </c>
      <c r="Q231" s="1">
        <v>13</v>
      </c>
      <c r="R231" s="3">
        <v>4.3881157851160717E-3</v>
      </c>
      <c r="S231" s="1">
        <v>4734.566037735849</v>
      </c>
      <c r="T231" s="1">
        <v>0</v>
      </c>
      <c r="U231" s="3">
        <v>0</v>
      </c>
      <c r="V231" s="1">
        <v>5107.7358490566039</v>
      </c>
      <c r="W231" s="1">
        <v>0</v>
      </c>
      <c r="X231" s="3">
        <v>0</v>
      </c>
      <c r="Y231" s="1">
        <v>4426.9056603773588</v>
      </c>
      <c r="Z231" s="1">
        <v>0</v>
      </c>
      <c r="AA231" s="3">
        <v>0</v>
      </c>
      <c r="AB231" s="1">
        <v>4056.1886792452829</v>
      </c>
      <c r="AC231" s="1">
        <v>0</v>
      </c>
      <c r="AD231" s="3">
        <v>0</v>
      </c>
      <c r="AE231" s="1">
        <v>4485.1509433962265</v>
      </c>
      <c r="AF231" s="1">
        <v>0</v>
      </c>
      <c r="AG231" s="3">
        <v>0</v>
      </c>
      <c r="AH231" s="1">
        <v>3998.9056603773583</v>
      </c>
      <c r="AI231" s="1">
        <v>0</v>
      </c>
      <c r="AJ231" s="3">
        <v>0</v>
      </c>
      <c r="AK231" s="1">
        <v>677.24528301886789</v>
      </c>
      <c r="AL231" s="1">
        <v>154</v>
      </c>
      <c r="AM231" s="3">
        <v>0.22739176464032987</v>
      </c>
    </row>
    <row r="232" spans="1:39">
      <c r="A232" t="s">
        <v>59</v>
      </c>
      <c r="B232">
        <v>2010</v>
      </c>
      <c r="C232" s="1">
        <v>19456.869565217392</v>
      </c>
      <c r="D232" s="1">
        <v>9634.8043478260861</v>
      </c>
      <c r="E232" s="2">
        <f>Table2[[#This Row],[Male Total population]]/Table2[[#This Row],[Total population]]</f>
        <v>0.49518779552544306</v>
      </c>
      <c r="F232" s="1">
        <v>9822.065217391304</v>
      </c>
      <c r="G232" s="2">
        <f>Table2[[#This Row],[Female Total population]]/Table2[[#This Row],[Total population]]</f>
        <v>0.50481220447455688</v>
      </c>
      <c r="H232" s="1">
        <v>139</v>
      </c>
      <c r="I232" s="2">
        <v>7.1440063641320375E-3</v>
      </c>
      <c r="J232" s="1">
        <v>1401.1630434782608</v>
      </c>
      <c r="K232" s="1">
        <v>0</v>
      </c>
      <c r="L232" s="3">
        <v>0</v>
      </c>
      <c r="M232" s="1">
        <v>922.4021739130435</v>
      </c>
      <c r="N232" s="1">
        <v>0</v>
      </c>
      <c r="O232" s="3">
        <v>0</v>
      </c>
      <c r="P232" s="1">
        <v>1285.7826086956522</v>
      </c>
      <c r="Q232" s="1">
        <v>0</v>
      </c>
      <c r="R232" s="3">
        <v>0</v>
      </c>
      <c r="S232" s="1">
        <v>2161.858695652174</v>
      </c>
      <c r="T232" s="1">
        <v>0</v>
      </c>
      <c r="U232" s="3">
        <v>0</v>
      </c>
      <c r="V232" s="1">
        <v>2800.782608695652</v>
      </c>
      <c r="W232" s="1">
        <v>0</v>
      </c>
      <c r="X232" s="3">
        <v>0</v>
      </c>
      <c r="Y232" s="1">
        <v>2456.4565217391305</v>
      </c>
      <c r="Z232" s="1">
        <v>0</v>
      </c>
      <c r="AA232" s="3">
        <v>0</v>
      </c>
      <c r="AB232" s="1">
        <v>2545.771739130435</v>
      </c>
      <c r="AC232" s="1">
        <v>0</v>
      </c>
      <c r="AD232" s="3">
        <v>0</v>
      </c>
      <c r="AE232" s="1">
        <v>2820.3152173913045</v>
      </c>
      <c r="AF232" s="1">
        <v>0</v>
      </c>
      <c r="AG232" s="3">
        <v>0</v>
      </c>
      <c r="AH232" s="1">
        <v>2663.228260869565</v>
      </c>
      <c r="AI232" s="1">
        <v>0</v>
      </c>
      <c r="AJ232" s="3">
        <v>0</v>
      </c>
      <c r="AK232" s="1">
        <v>403.56521739130437</v>
      </c>
      <c r="AL232" s="1">
        <v>139</v>
      </c>
      <c r="AM232" s="3">
        <v>0.34443007972419737</v>
      </c>
    </row>
    <row r="233" spans="1:39">
      <c r="A233" t="s">
        <v>59</v>
      </c>
      <c r="B233">
        <v>2009</v>
      </c>
      <c r="C233" s="1">
        <v>18741.967741935485</v>
      </c>
      <c r="D233" s="1">
        <v>9279.8602150537627</v>
      </c>
      <c r="E233" s="2">
        <f>Table2[[#This Row],[Male Total population]]/Table2[[#This Row],[Total population]]</f>
        <v>0.49513798886175175</v>
      </c>
      <c r="F233" s="1">
        <v>9462.1075268817203</v>
      </c>
      <c r="G233" s="2">
        <f>Table2[[#This Row],[Female Total population]]/Table2[[#This Row],[Total population]]</f>
        <v>0.50486201113824813</v>
      </c>
      <c r="H233" s="1">
        <v>130</v>
      </c>
      <c r="I233" s="2">
        <v>6.9363047567904358E-3</v>
      </c>
      <c r="J233" s="1">
        <v>1385.483870967742</v>
      </c>
      <c r="K233" s="1">
        <v>0</v>
      </c>
      <c r="L233" s="3">
        <v>0</v>
      </c>
      <c r="M233" s="1">
        <v>897.48387096774195</v>
      </c>
      <c r="N233" s="1">
        <v>10</v>
      </c>
      <c r="O233" s="3">
        <v>1.11422615196607E-2</v>
      </c>
      <c r="P233" s="1">
        <v>1212.3333333333333</v>
      </c>
      <c r="Q233" s="1">
        <v>0</v>
      </c>
      <c r="R233" s="3">
        <v>0</v>
      </c>
      <c r="S233" s="1">
        <v>1981.3548387096773</v>
      </c>
      <c r="T233" s="1">
        <v>0</v>
      </c>
      <c r="U233" s="3">
        <v>0</v>
      </c>
      <c r="V233" s="1">
        <v>2686.1075268817203</v>
      </c>
      <c r="W233" s="1">
        <v>0</v>
      </c>
      <c r="X233" s="3">
        <v>0</v>
      </c>
      <c r="Y233" s="1">
        <v>2420.8279569892475</v>
      </c>
      <c r="Z233" s="1">
        <v>0</v>
      </c>
      <c r="AA233" s="3">
        <v>0</v>
      </c>
      <c r="AB233" s="1">
        <v>2373.9677419354839</v>
      </c>
      <c r="AC233" s="1">
        <v>0</v>
      </c>
      <c r="AD233" s="3">
        <v>0</v>
      </c>
      <c r="AE233" s="1">
        <v>2881.6774193548385</v>
      </c>
      <c r="AF233" s="1">
        <v>0</v>
      </c>
      <c r="AG233" s="3">
        <v>0</v>
      </c>
      <c r="AH233" s="1">
        <v>2527.4731182795699</v>
      </c>
      <c r="AI233" s="1">
        <v>0</v>
      </c>
      <c r="AJ233" s="3">
        <v>0</v>
      </c>
      <c r="AK233" s="1">
        <v>389.81720430107526</v>
      </c>
      <c r="AL233" s="1">
        <v>120</v>
      </c>
      <c r="AM233" s="3">
        <v>0.30783659283369652</v>
      </c>
    </row>
    <row r="234" spans="1:39">
      <c r="A234" t="s">
        <v>66</v>
      </c>
      <c r="B234">
        <v>2015</v>
      </c>
      <c r="C234" s="1">
        <v>102890.02222222222</v>
      </c>
      <c r="D234" s="1">
        <v>49970.244444444441</v>
      </c>
      <c r="E234" s="2">
        <f>Table2[[#This Row],[Male Total population]]/Table2[[#This Row],[Total population]]</f>
        <v>0.4856665725712308</v>
      </c>
      <c r="F234" s="1">
        <v>52919.777777777781</v>
      </c>
      <c r="G234" s="2">
        <f>Table2[[#This Row],[Female Total population]]/Table2[[#This Row],[Total population]]</f>
        <v>0.5143334274287692</v>
      </c>
      <c r="H234" s="1">
        <v>708</v>
      </c>
      <c r="I234" s="2">
        <v>6.8811337067345478E-3</v>
      </c>
      <c r="J234" s="1">
        <v>6362.7777777777774</v>
      </c>
      <c r="K234" s="1">
        <v>0</v>
      </c>
      <c r="L234" s="3">
        <v>0</v>
      </c>
      <c r="M234" s="1">
        <v>4514.666666666667</v>
      </c>
      <c r="N234" s="1">
        <v>221</v>
      </c>
      <c r="O234" s="3">
        <v>4.8951565268753688E-2</v>
      </c>
      <c r="P234" s="1">
        <v>9468.1111111111113</v>
      </c>
      <c r="Q234" s="1">
        <v>125</v>
      </c>
      <c r="R234" s="3">
        <v>1.320221093025712E-2</v>
      </c>
      <c r="S234" s="1">
        <v>13398.288888888888</v>
      </c>
      <c r="T234" s="1">
        <v>34</v>
      </c>
      <c r="U234" s="3">
        <v>2.537637476095621E-3</v>
      </c>
      <c r="V234" s="1">
        <v>14020.533333333333</v>
      </c>
      <c r="W234" s="1">
        <v>0</v>
      </c>
      <c r="X234" s="3">
        <v>0</v>
      </c>
      <c r="Y234" s="1">
        <v>12838.022222222222</v>
      </c>
      <c r="Z234" s="1">
        <v>0</v>
      </c>
      <c r="AA234" s="3">
        <v>0</v>
      </c>
      <c r="AB234" s="1">
        <v>13293.955555555556</v>
      </c>
      <c r="AC234" s="1">
        <v>0</v>
      </c>
      <c r="AD234" s="3">
        <v>0</v>
      </c>
      <c r="AE234" s="1">
        <v>14158.533333333333</v>
      </c>
      <c r="AF234" s="1">
        <v>0</v>
      </c>
      <c r="AG234" s="3">
        <v>0</v>
      </c>
      <c r="AH234" s="1">
        <v>13189.133333333333</v>
      </c>
      <c r="AI234" s="1">
        <v>0</v>
      </c>
      <c r="AJ234" s="3">
        <v>0</v>
      </c>
      <c r="AK234" s="1">
        <v>1692.6</v>
      </c>
      <c r="AL234" s="1">
        <v>328</v>
      </c>
      <c r="AM234" s="3">
        <v>0.19378470991374219</v>
      </c>
    </row>
    <row r="235" spans="1:39">
      <c r="A235" t="s">
        <v>64</v>
      </c>
      <c r="B235">
        <v>2014</v>
      </c>
      <c r="C235" s="1">
        <v>68994.243589743593</v>
      </c>
      <c r="D235" s="1">
        <v>34306.333333333336</v>
      </c>
      <c r="E235" s="2">
        <f>Table2[[#This Row],[Male Total population]]/Table2[[#This Row],[Total population]]</f>
        <v>0.49723471913580303</v>
      </c>
      <c r="F235" s="1">
        <v>34687.910256410258</v>
      </c>
      <c r="G235" s="2">
        <f>Table2[[#This Row],[Female Total population]]/Table2[[#This Row],[Total population]]</f>
        <v>0.50276528086419692</v>
      </c>
      <c r="H235" s="1">
        <v>445</v>
      </c>
      <c r="I235" s="2">
        <v>6.4498134459749614E-3</v>
      </c>
      <c r="J235" s="1">
        <v>4509.1923076923076</v>
      </c>
      <c r="K235" s="1">
        <v>0</v>
      </c>
      <c r="L235" s="3">
        <v>0</v>
      </c>
      <c r="M235" s="1">
        <v>2879.1794871794873</v>
      </c>
      <c r="N235" s="1">
        <v>77</v>
      </c>
      <c r="O235" s="3">
        <v>2.6743730407523508E-2</v>
      </c>
      <c r="P235" s="1">
        <v>5006.1538461538457</v>
      </c>
      <c r="Q235" s="1">
        <v>11</v>
      </c>
      <c r="R235" s="3">
        <v>2.1972956361401355E-3</v>
      </c>
      <c r="S235" s="1">
        <v>8593.1153846153848</v>
      </c>
      <c r="T235" s="1">
        <v>10</v>
      </c>
      <c r="U235" s="3">
        <v>1.1637223000523676E-3</v>
      </c>
      <c r="V235" s="1">
        <v>10037.525641025641</v>
      </c>
      <c r="W235" s="1">
        <v>10</v>
      </c>
      <c r="X235" s="3">
        <v>9.9626146498971169E-4</v>
      </c>
      <c r="Y235" s="1">
        <v>8670.5897435897441</v>
      </c>
      <c r="Z235" s="1">
        <v>0</v>
      </c>
      <c r="AA235" s="3">
        <v>0</v>
      </c>
      <c r="AB235" s="1">
        <v>9498.8846153846152</v>
      </c>
      <c r="AC235" s="1">
        <v>0</v>
      </c>
      <c r="AD235" s="3">
        <v>0</v>
      </c>
      <c r="AE235" s="1">
        <v>9294.3589743589746</v>
      </c>
      <c r="AF235" s="1">
        <v>0</v>
      </c>
      <c r="AG235" s="3">
        <v>0</v>
      </c>
      <c r="AH235" s="1">
        <v>9181.0256410256407</v>
      </c>
      <c r="AI235" s="1">
        <v>0</v>
      </c>
      <c r="AJ235" s="3">
        <v>0</v>
      </c>
      <c r="AK235" s="1">
        <v>1343.4230769230769</v>
      </c>
      <c r="AL235" s="1">
        <v>337</v>
      </c>
      <c r="AM235" s="3">
        <v>0.25085172779066106</v>
      </c>
    </row>
    <row r="236" spans="1:39">
      <c r="A236" t="s">
        <v>67</v>
      </c>
      <c r="B236">
        <v>2015</v>
      </c>
      <c r="C236" s="1">
        <v>69912.53571428571</v>
      </c>
      <c r="D236" s="1">
        <v>35028.154761904763</v>
      </c>
      <c r="E236" s="2">
        <f>Table2[[#This Row],[Male Total population]]/Table2[[#This Row],[Total population]]</f>
        <v>0.50102824055839845</v>
      </c>
      <c r="F236" s="1">
        <v>34884.380952380954</v>
      </c>
      <c r="G236" s="2">
        <f>Table2[[#This Row],[Female Total population]]/Table2[[#This Row],[Total population]]</f>
        <v>0.49897175944160166</v>
      </c>
      <c r="H236" s="1">
        <v>440</v>
      </c>
      <c r="I236" s="2">
        <v>6.2935780472641589E-3</v>
      </c>
      <c r="J236" s="1">
        <v>4452.4761904761908</v>
      </c>
      <c r="K236" s="1">
        <v>0</v>
      </c>
      <c r="L236" s="3">
        <v>0</v>
      </c>
      <c r="M236" s="1">
        <v>2542.9880952380954</v>
      </c>
      <c r="N236" s="1">
        <v>117</v>
      </c>
      <c r="O236" s="3">
        <v>4.6008866584586E-2</v>
      </c>
      <c r="P236" s="1">
        <v>5156.3452380952385</v>
      </c>
      <c r="Q236" s="1">
        <v>21</v>
      </c>
      <c r="R236" s="3">
        <v>4.0726520491396407E-3</v>
      </c>
      <c r="S236" s="1">
        <v>8642.2380952380954</v>
      </c>
      <c r="T236" s="1">
        <v>0</v>
      </c>
      <c r="U236" s="3">
        <v>0</v>
      </c>
      <c r="V236" s="1">
        <v>9530</v>
      </c>
      <c r="W236" s="1">
        <v>0</v>
      </c>
      <c r="X236" s="3">
        <v>0</v>
      </c>
      <c r="Y236" s="1">
        <v>9445.2976190476184</v>
      </c>
      <c r="Z236" s="1">
        <v>0</v>
      </c>
      <c r="AA236" s="3">
        <v>0</v>
      </c>
      <c r="AB236" s="1">
        <v>10200.273809523809</v>
      </c>
      <c r="AC236" s="1">
        <v>0</v>
      </c>
      <c r="AD236" s="3">
        <v>0</v>
      </c>
      <c r="AE236" s="1">
        <v>9561.1785714285706</v>
      </c>
      <c r="AF236" s="1">
        <v>0</v>
      </c>
      <c r="AG236" s="3">
        <v>0</v>
      </c>
      <c r="AH236" s="1">
        <v>9345.6428571428569</v>
      </c>
      <c r="AI236" s="1">
        <v>0</v>
      </c>
      <c r="AJ236" s="3">
        <v>0</v>
      </c>
      <c r="AK236" s="1">
        <v>1046.9761904761904</v>
      </c>
      <c r="AL236" s="1">
        <v>302</v>
      </c>
      <c r="AM236" s="3">
        <v>0.28844973051645328</v>
      </c>
    </row>
    <row r="237" spans="1:39">
      <c r="A237" t="s">
        <v>65</v>
      </c>
      <c r="B237">
        <v>2014</v>
      </c>
      <c r="C237" s="1">
        <v>11477.451612903225</v>
      </c>
      <c r="D237" s="1">
        <v>5774.0161290322585</v>
      </c>
      <c r="E237" s="2">
        <f>Table2[[#This Row],[Male Total population]]/Table2[[#This Row],[Total population]]</f>
        <v>0.5030747524599426</v>
      </c>
      <c r="F237" s="1">
        <v>5703.4354838709678</v>
      </c>
      <c r="G237" s="2">
        <f>Table2[[#This Row],[Female Total population]]/Table2[[#This Row],[Total population]]</f>
        <v>0.49692524754005751</v>
      </c>
      <c r="H237" s="1">
        <v>69</v>
      </c>
      <c r="I237" s="2">
        <v>6.0117874879497251E-3</v>
      </c>
      <c r="J237" s="1">
        <v>785.64516129032256</v>
      </c>
      <c r="K237" s="1">
        <v>0</v>
      </c>
      <c r="L237" s="3">
        <v>0</v>
      </c>
      <c r="M237" s="1">
        <v>557.38709677419354</v>
      </c>
      <c r="N237" s="1">
        <v>0</v>
      </c>
      <c r="O237" s="3">
        <v>0</v>
      </c>
      <c r="P237" s="1">
        <v>895.66129032258061</v>
      </c>
      <c r="Q237" s="1">
        <v>0</v>
      </c>
      <c r="R237" s="3">
        <v>0</v>
      </c>
      <c r="S237" s="1">
        <v>1471.0967741935483</v>
      </c>
      <c r="T237" s="1">
        <v>0</v>
      </c>
      <c r="U237" s="3">
        <v>0</v>
      </c>
      <c r="V237" s="1">
        <v>1574.3225806451612</v>
      </c>
      <c r="W237" s="1">
        <v>0</v>
      </c>
      <c r="X237" s="3">
        <v>0</v>
      </c>
      <c r="Y237" s="1">
        <v>1323.3225806451612</v>
      </c>
      <c r="Z237" s="1">
        <v>0</v>
      </c>
      <c r="AA237" s="3">
        <v>0</v>
      </c>
      <c r="AB237" s="1">
        <v>1491.483870967742</v>
      </c>
      <c r="AC237" s="1">
        <v>0</v>
      </c>
      <c r="AD237" s="3">
        <v>0</v>
      </c>
      <c r="AE237" s="1">
        <v>1580.0645161290322</v>
      </c>
      <c r="AF237" s="1">
        <v>0</v>
      </c>
      <c r="AG237" s="3">
        <v>0</v>
      </c>
      <c r="AH237" s="1">
        <v>1535.3709677419354</v>
      </c>
      <c r="AI237" s="1">
        <v>0</v>
      </c>
      <c r="AJ237" s="3">
        <v>0</v>
      </c>
      <c r="AK237" s="1">
        <v>270.96774193548384</v>
      </c>
      <c r="AL237" s="1">
        <v>69</v>
      </c>
      <c r="AM237" s="3">
        <v>0.25464285714285717</v>
      </c>
    </row>
    <row r="238" spans="1:39">
      <c r="A238" t="s">
        <v>67</v>
      </c>
      <c r="B238">
        <v>2009</v>
      </c>
      <c r="C238" s="1">
        <v>74895.553846153853</v>
      </c>
      <c r="D238" s="1">
        <v>37697.507692307692</v>
      </c>
      <c r="E238" s="2">
        <f>Table2[[#This Row],[Male Total population]]/Table2[[#This Row],[Total population]]</f>
        <v>0.50333438710852918</v>
      </c>
      <c r="F238" s="1">
        <v>37198.046153846153</v>
      </c>
      <c r="G238" s="2">
        <f>Table2[[#This Row],[Female Total population]]/Table2[[#This Row],[Total population]]</f>
        <v>0.49666561289147076</v>
      </c>
      <c r="H238" s="1">
        <v>450</v>
      </c>
      <c r="I238" s="2">
        <v>6.0083673448007901E-3</v>
      </c>
      <c r="J238" s="1">
        <v>5442.7230769230773</v>
      </c>
      <c r="K238" s="1">
        <v>0</v>
      </c>
      <c r="L238" s="3">
        <v>0</v>
      </c>
      <c r="M238" s="1">
        <v>2545.2923076923075</v>
      </c>
      <c r="N238" s="1">
        <v>135</v>
      </c>
      <c r="O238" s="3">
        <v>5.3039094799448759E-2</v>
      </c>
      <c r="P238" s="1">
        <v>4171.8615384615387</v>
      </c>
      <c r="Q238" s="1">
        <v>10</v>
      </c>
      <c r="R238" s="3">
        <v>2.3970114798411335E-3</v>
      </c>
      <c r="S238" s="1">
        <v>8037.876923076923</v>
      </c>
      <c r="T238" s="1">
        <v>28</v>
      </c>
      <c r="U238" s="3">
        <v>3.4835069344756175E-3</v>
      </c>
      <c r="V238" s="1">
        <v>11249.415384615384</v>
      </c>
      <c r="W238" s="1">
        <v>11</v>
      </c>
      <c r="X238" s="3">
        <v>9.7782859143449516E-4</v>
      </c>
      <c r="Y238" s="1">
        <v>10990.353846153846</v>
      </c>
      <c r="Z238" s="1">
        <v>0</v>
      </c>
      <c r="AA238" s="3">
        <v>0</v>
      </c>
      <c r="AB238" s="1">
        <v>10812.092307692308</v>
      </c>
      <c r="AC238" s="1">
        <v>0</v>
      </c>
      <c r="AD238" s="3">
        <v>0</v>
      </c>
      <c r="AE238" s="1">
        <v>10634.969230769231</v>
      </c>
      <c r="AF238" s="1">
        <v>0</v>
      </c>
      <c r="AG238" s="3">
        <v>0</v>
      </c>
      <c r="AH238" s="1">
        <v>9976.7384615384617</v>
      </c>
      <c r="AI238" s="1">
        <v>0</v>
      </c>
      <c r="AJ238" s="3">
        <v>0</v>
      </c>
      <c r="AK238" s="1">
        <v>976.64615384615388</v>
      </c>
      <c r="AL238" s="1">
        <v>266</v>
      </c>
      <c r="AM238" s="3">
        <v>0.27236066916606283</v>
      </c>
    </row>
    <row r="239" spans="1:39">
      <c r="A239" t="s">
        <v>65</v>
      </c>
      <c r="B239">
        <v>2012</v>
      </c>
      <c r="C239" s="1">
        <v>12098.848484848484</v>
      </c>
      <c r="D239" s="1">
        <v>6067.318181818182</v>
      </c>
      <c r="E239" s="2">
        <f>Table2[[#This Row],[Male Total population]]/Table2[[#This Row],[Total population]]</f>
        <v>0.50147897871573055</v>
      </c>
      <c r="F239" s="1">
        <v>6031.530303030303</v>
      </c>
      <c r="G239" s="2">
        <f>Table2[[#This Row],[Female Total population]]/Table2[[#This Row],[Total population]]</f>
        <v>0.49852102128426951</v>
      </c>
      <c r="H239" s="1">
        <v>70</v>
      </c>
      <c r="I239" s="2">
        <v>5.7856745695808775E-3</v>
      </c>
      <c r="J239" s="1">
        <v>835.86363636363637</v>
      </c>
      <c r="K239" s="1">
        <v>0</v>
      </c>
      <c r="L239" s="3">
        <v>0</v>
      </c>
      <c r="M239" s="1">
        <v>611.36363636363637</v>
      </c>
      <c r="N239" s="1">
        <v>0</v>
      </c>
      <c r="O239" s="3">
        <v>0</v>
      </c>
      <c r="P239" s="1">
        <v>896.30303030303025</v>
      </c>
      <c r="Q239" s="1">
        <v>0</v>
      </c>
      <c r="R239" s="3">
        <v>0</v>
      </c>
      <c r="S239" s="1">
        <v>1508.5454545454545</v>
      </c>
      <c r="T239" s="1">
        <v>0</v>
      </c>
      <c r="U239" s="3">
        <v>0</v>
      </c>
      <c r="V239" s="1">
        <v>1742.6515151515152</v>
      </c>
      <c r="W239" s="1">
        <v>0</v>
      </c>
      <c r="X239" s="3">
        <v>0</v>
      </c>
      <c r="Y239" s="1">
        <v>1396.909090909091</v>
      </c>
      <c r="Z239" s="1">
        <v>0</v>
      </c>
      <c r="AA239" s="3">
        <v>0</v>
      </c>
      <c r="AB239" s="1">
        <v>1544.2575757575758</v>
      </c>
      <c r="AC239" s="1">
        <v>0</v>
      </c>
      <c r="AD239" s="3">
        <v>0</v>
      </c>
      <c r="AE239" s="1">
        <v>1701.121212121212</v>
      </c>
      <c r="AF239" s="1">
        <v>0</v>
      </c>
      <c r="AG239" s="3">
        <v>0</v>
      </c>
      <c r="AH239" s="1">
        <v>1581.439393939394</v>
      </c>
      <c r="AI239" s="1">
        <v>0</v>
      </c>
      <c r="AJ239" s="3">
        <v>0</v>
      </c>
      <c r="AK239" s="1">
        <v>291.87878787878788</v>
      </c>
      <c r="AL239" s="1">
        <v>70</v>
      </c>
      <c r="AM239" s="3">
        <v>0.23982558139534885</v>
      </c>
    </row>
    <row r="240" spans="1:39">
      <c r="A240" t="s">
        <v>66</v>
      </c>
      <c r="B240">
        <v>2009</v>
      </c>
      <c r="C240" s="1">
        <v>97468.666666666672</v>
      </c>
      <c r="D240" s="1">
        <v>47473.155555555553</v>
      </c>
      <c r="E240" s="2">
        <f>Table2[[#This Row],[Male Total population]]/Table2[[#This Row],[Total population]]</f>
        <v>0.48706068502926292</v>
      </c>
      <c r="F240" s="1">
        <v>49995.511111111111</v>
      </c>
      <c r="G240" s="2">
        <f>Table2[[#This Row],[Female Total population]]/Table2[[#This Row],[Total population]]</f>
        <v>0.51293931497073697</v>
      </c>
      <c r="H240" s="1">
        <v>562</v>
      </c>
      <c r="I240" s="2">
        <v>5.7659555549475728E-3</v>
      </c>
      <c r="J240" s="1">
        <v>6572.7777777777774</v>
      </c>
      <c r="K240" s="1">
        <v>0</v>
      </c>
      <c r="L240" s="3">
        <v>0</v>
      </c>
      <c r="M240" s="1">
        <v>4343.2888888888892</v>
      </c>
      <c r="N240" s="1">
        <v>197</v>
      </c>
      <c r="O240" s="3">
        <v>4.5357332896729559E-2</v>
      </c>
      <c r="P240" s="1">
        <v>6987.1111111111113</v>
      </c>
      <c r="Q240" s="1">
        <v>47</v>
      </c>
      <c r="R240" s="3">
        <v>6.7266713313402452E-3</v>
      </c>
      <c r="S240" s="1">
        <v>11437.333333333334</v>
      </c>
      <c r="T240" s="1">
        <v>12</v>
      </c>
      <c r="U240" s="3">
        <v>1.049195616693868E-3</v>
      </c>
      <c r="V240" s="1">
        <v>13824.2</v>
      </c>
      <c r="W240" s="1">
        <v>10</v>
      </c>
      <c r="X240" s="3">
        <v>7.233691642192676E-4</v>
      </c>
      <c r="Y240" s="1">
        <v>13485.488888888889</v>
      </c>
      <c r="Z240" s="1">
        <v>0</v>
      </c>
      <c r="AA240" s="3">
        <v>0</v>
      </c>
      <c r="AB240" s="1">
        <v>12816.622222222222</v>
      </c>
      <c r="AC240" s="1">
        <v>0</v>
      </c>
      <c r="AD240" s="3">
        <v>0</v>
      </c>
      <c r="AE240" s="1">
        <v>13830.2</v>
      </c>
      <c r="AF240" s="1">
        <v>0</v>
      </c>
      <c r="AG240" s="3">
        <v>0</v>
      </c>
      <c r="AH240" s="1">
        <v>12707.111111111111</v>
      </c>
      <c r="AI240" s="1">
        <v>0</v>
      </c>
      <c r="AJ240" s="3">
        <v>0</v>
      </c>
      <c r="AK240" s="1">
        <v>1467.2444444444445</v>
      </c>
      <c r="AL240" s="1">
        <v>296</v>
      </c>
      <c r="AM240" s="3">
        <v>0.20173870899342683</v>
      </c>
    </row>
    <row r="241" spans="1:39">
      <c r="A241" t="s">
        <v>66</v>
      </c>
      <c r="B241">
        <v>2011</v>
      </c>
      <c r="C241" s="1">
        <v>104284.39534883721</v>
      </c>
      <c r="D241" s="1">
        <v>50700.046511627908</v>
      </c>
      <c r="E241" s="2">
        <f>Table2[[#This Row],[Male Total population]]/Table2[[#This Row],[Total population]]</f>
        <v>0.48617097833317613</v>
      </c>
      <c r="F241" s="1">
        <v>53584.348837209305</v>
      </c>
      <c r="G241" s="2">
        <f>Table2[[#This Row],[Female Total population]]/Table2[[#This Row],[Total population]]</f>
        <v>0.51382902166682398</v>
      </c>
      <c r="H241" s="1">
        <v>601</v>
      </c>
      <c r="I241" s="2">
        <v>5.7630865863451666E-3</v>
      </c>
      <c r="J241" s="1">
        <v>6818.6511627906975</v>
      </c>
      <c r="K241" s="1">
        <v>0</v>
      </c>
      <c r="L241" s="3">
        <v>0</v>
      </c>
      <c r="M241" s="1">
        <v>4374.1860465116279</v>
      </c>
      <c r="N241" s="1">
        <v>212</v>
      </c>
      <c r="O241" s="3">
        <v>4.8466159817108834E-2</v>
      </c>
      <c r="P241" s="1">
        <v>8146.2325581395353</v>
      </c>
      <c r="Q241" s="1">
        <v>66</v>
      </c>
      <c r="R241" s="3">
        <v>8.1019047184031426E-3</v>
      </c>
      <c r="S241" s="1">
        <v>12939.372093023256</v>
      </c>
      <c r="T241" s="1">
        <v>10</v>
      </c>
      <c r="U241" s="3">
        <v>7.7283502847807215E-4</v>
      </c>
      <c r="V241" s="1">
        <v>14850</v>
      </c>
      <c r="W241" s="1">
        <v>0</v>
      </c>
      <c r="X241" s="3">
        <v>0</v>
      </c>
      <c r="Y241" s="1">
        <v>13883.162790697674</v>
      </c>
      <c r="Z241" s="1">
        <v>0</v>
      </c>
      <c r="AA241" s="3">
        <v>0</v>
      </c>
      <c r="AB241" s="1">
        <v>13337.325581395349</v>
      </c>
      <c r="AC241" s="1">
        <v>0</v>
      </c>
      <c r="AD241" s="3">
        <v>0</v>
      </c>
      <c r="AE241" s="1">
        <v>14948.023255813954</v>
      </c>
      <c r="AF241" s="1">
        <v>0</v>
      </c>
      <c r="AG241" s="3">
        <v>0</v>
      </c>
      <c r="AH241" s="1">
        <v>13463.023255813954</v>
      </c>
      <c r="AI241" s="1">
        <v>0</v>
      </c>
      <c r="AJ241" s="3">
        <v>0</v>
      </c>
      <c r="AK241" s="1">
        <v>1531.3255813953488</v>
      </c>
      <c r="AL241" s="1">
        <v>313</v>
      </c>
      <c r="AM241" s="3">
        <v>0.20439807432381127</v>
      </c>
    </row>
    <row r="242" spans="1:39">
      <c r="A242" t="s">
        <v>63</v>
      </c>
      <c r="B242">
        <v>2016</v>
      </c>
      <c r="C242" s="1">
        <v>36480.339999999997</v>
      </c>
      <c r="D242" s="1">
        <v>18034.78</v>
      </c>
      <c r="E242" s="2">
        <f>Table2[[#This Row],[Male Total population]]/Table2[[#This Row],[Total population]]</f>
        <v>0.49436984414070706</v>
      </c>
      <c r="F242" s="1">
        <v>18445.560000000001</v>
      </c>
      <c r="G242" s="2">
        <f>Table2[[#This Row],[Female Total population]]/Table2[[#This Row],[Total population]]</f>
        <v>0.50563015585929305</v>
      </c>
      <c r="H242" s="1">
        <v>207</v>
      </c>
      <c r="I242" s="2">
        <v>5.67428921989214E-3</v>
      </c>
      <c r="J242" s="1">
        <v>2051</v>
      </c>
      <c r="K242" s="1">
        <v>0</v>
      </c>
      <c r="L242" s="3">
        <v>0</v>
      </c>
      <c r="M242" s="1">
        <v>1932.4</v>
      </c>
      <c r="N242" s="1">
        <v>51</v>
      </c>
      <c r="O242" s="3">
        <v>2.6392051335127301E-2</v>
      </c>
      <c r="P242" s="1">
        <v>3700.94</v>
      </c>
      <c r="Q242" s="1">
        <v>13</v>
      </c>
      <c r="R242" s="3">
        <v>3.5126211178781604E-3</v>
      </c>
      <c r="S242" s="1">
        <v>5256.42</v>
      </c>
      <c r="T242" s="1">
        <v>0</v>
      </c>
      <c r="U242" s="3">
        <v>0</v>
      </c>
      <c r="V242" s="1">
        <v>4970.34</v>
      </c>
      <c r="W242" s="1">
        <v>0</v>
      </c>
      <c r="X242" s="3">
        <v>0</v>
      </c>
      <c r="Y242" s="1">
        <v>4510.1400000000003</v>
      </c>
      <c r="Z242" s="1">
        <v>0</v>
      </c>
      <c r="AA242" s="3">
        <v>0</v>
      </c>
      <c r="AB242" s="1">
        <v>4372.3</v>
      </c>
      <c r="AC242" s="1">
        <v>0</v>
      </c>
      <c r="AD242" s="3">
        <v>0</v>
      </c>
      <c r="AE242" s="1">
        <v>4679.82</v>
      </c>
      <c r="AF242" s="1">
        <v>0</v>
      </c>
      <c r="AG242" s="3">
        <v>0</v>
      </c>
      <c r="AH242" s="1">
        <v>4259.2</v>
      </c>
      <c r="AI242" s="1">
        <v>0</v>
      </c>
      <c r="AJ242" s="3">
        <v>0</v>
      </c>
      <c r="AK242" s="1">
        <v>751.06</v>
      </c>
      <c r="AL242" s="1">
        <v>143</v>
      </c>
      <c r="AM242" s="3">
        <v>0.1903975714323756</v>
      </c>
    </row>
    <row r="243" spans="1:39">
      <c r="A243" t="s">
        <v>67</v>
      </c>
      <c r="B243">
        <v>2014</v>
      </c>
      <c r="C243" s="1">
        <v>81087.046153846153</v>
      </c>
      <c r="D243" s="1">
        <v>40657.338461538464</v>
      </c>
      <c r="E243" s="2">
        <f>Table2[[#This Row],[Male Total population]]/Table2[[#This Row],[Total population]]</f>
        <v>0.50140361981369308</v>
      </c>
      <c r="F243" s="1">
        <v>40429.707692307689</v>
      </c>
      <c r="G243" s="2">
        <f>Table2[[#This Row],[Female Total population]]/Table2[[#This Row],[Total population]]</f>
        <v>0.49859638018630686</v>
      </c>
      <c r="H243" s="1">
        <v>460</v>
      </c>
      <c r="I243" s="2">
        <v>5.6729159812683727E-3</v>
      </c>
      <c r="J243" s="1">
        <v>5270.8923076923074</v>
      </c>
      <c r="K243" s="1">
        <v>0</v>
      </c>
      <c r="L243" s="3">
        <v>0</v>
      </c>
      <c r="M243" s="1">
        <v>2802.7846153846153</v>
      </c>
      <c r="N243" s="1">
        <v>108</v>
      </c>
      <c r="O243" s="3">
        <v>3.8533107184613107E-2</v>
      </c>
      <c r="P243" s="1">
        <v>5606.9538461538459</v>
      </c>
      <c r="Q243" s="1">
        <v>33</v>
      </c>
      <c r="R243" s="3">
        <v>5.8855487142339732E-3</v>
      </c>
      <c r="S243" s="1">
        <v>9981.8153846153855</v>
      </c>
      <c r="T243" s="1">
        <v>33</v>
      </c>
      <c r="U243" s="3">
        <v>3.3060118554047511E-3</v>
      </c>
      <c r="V243" s="1">
        <v>11304.323076923078</v>
      </c>
      <c r="W243" s="1">
        <v>0</v>
      </c>
      <c r="X243" s="3">
        <v>0</v>
      </c>
      <c r="Y243" s="1">
        <v>11074.430769230768</v>
      </c>
      <c r="Z243" s="1">
        <v>0</v>
      </c>
      <c r="AA243" s="3">
        <v>0</v>
      </c>
      <c r="AB243" s="1">
        <v>11862.646153846154</v>
      </c>
      <c r="AC243" s="1">
        <v>0</v>
      </c>
      <c r="AD243" s="3">
        <v>0</v>
      </c>
      <c r="AE243" s="1">
        <v>11043.215384615385</v>
      </c>
      <c r="AF243" s="1">
        <v>0</v>
      </c>
      <c r="AG243" s="3">
        <v>0</v>
      </c>
      <c r="AH243" s="1">
        <v>10921.630769230769</v>
      </c>
      <c r="AI243" s="1">
        <v>0</v>
      </c>
      <c r="AJ243" s="3">
        <v>0</v>
      </c>
      <c r="AK243" s="1">
        <v>1197.3384615384616</v>
      </c>
      <c r="AL243" s="1">
        <v>286</v>
      </c>
      <c r="AM243" s="3">
        <v>0.23886311948295577</v>
      </c>
    </row>
    <row r="244" spans="1:39">
      <c r="A244" t="s">
        <v>67</v>
      </c>
      <c r="B244">
        <v>2011</v>
      </c>
      <c r="C244" s="1">
        <v>72190.242857142861</v>
      </c>
      <c r="D244" s="1">
        <v>36187.642857142855</v>
      </c>
      <c r="E244" s="2">
        <f>Table2[[#This Row],[Male Total population]]/Table2[[#This Row],[Total population]]</f>
        <v>0.50128163343008159</v>
      </c>
      <c r="F244" s="1">
        <v>36002.6</v>
      </c>
      <c r="G244" s="2">
        <f>Table2[[#This Row],[Female Total population]]/Table2[[#This Row],[Total population]]</f>
        <v>0.4987183665699183</v>
      </c>
      <c r="H244" s="1">
        <v>408</v>
      </c>
      <c r="I244" s="2">
        <v>5.6517333070535648E-3</v>
      </c>
      <c r="J244" s="1">
        <v>4976.8142857142857</v>
      </c>
      <c r="K244" s="1">
        <v>0</v>
      </c>
      <c r="L244" s="3">
        <v>0</v>
      </c>
      <c r="M244" s="1">
        <v>2478.1714285714284</v>
      </c>
      <c r="N244" s="1">
        <v>116</v>
      </c>
      <c r="O244" s="3">
        <v>4.680870688064933E-2</v>
      </c>
      <c r="P244" s="1">
        <v>4362.7571428571428</v>
      </c>
      <c r="Q244" s="1">
        <v>20</v>
      </c>
      <c r="R244" s="3">
        <v>4.5842570065456646E-3</v>
      </c>
      <c r="S244" s="1">
        <v>8341.9</v>
      </c>
      <c r="T244" s="1">
        <v>0</v>
      </c>
      <c r="U244" s="3">
        <v>0</v>
      </c>
      <c r="V244" s="1">
        <v>10675.171428571428</v>
      </c>
      <c r="W244" s="1">
        <v>0</v>
      </c>
      <c r="X244" s="3">
        <v>0</v>
      </c>
      <c r="Y244" s="1">
        <v>10187.642857142857</v>
      </c>
      <c r="Z244" s="1">
        <v>0</v>
      </c>
      <c r="AA244" s="3">
        <v>0</v>
      </c>
      <c r="AB244" s="1">
        <v>10345.242857142857</v>
      </c>
      <c r="AC244" s="1">
        <v>0</v>
      </c>
      <c r="AD244" s="3">
        <v>0</v>
      </c>
      <c r="AE244" s="1">
        <v>10048.028571428571</v>
      </c>
      <c r="AF244" s="1">
        <v>0</v>
      </c>
      <c r="AG244" s="3">
        <v>0</v>
      </c>
      <c r="AH244" s="1">
        <v>9740.9571428571435</v>
      </c>
      <c r="AI244" s="1">
        <v>0</v>
      </c>
      <c r="AJ244" s="3">
        <v>0</v>
      </c>
      <c r="AK244" s="1">
        <v>1007.1714285714286</v>
      </c>
      <c r="AL244" s="1">
        <v>272</v>
      </c>
      <c r="AM244" s="3">
        <v>0.27006326061672009</v>
      </c>
    </row>
    <row r="245" spans="1:39">
      <c r="A245" t="s">
        <v>66</v>
      </c>
      <c r="B245">
        <v>2010</v>
      </c>
      <c r="C245" s="1">
        <v>100330.125</v>
      </c>
      <c r="D245" s="1">
        <v>48903.0625</v>
      </c>
      <c r="E245" s="2">
        <f>Table2[[#This Row],[Male Total population]]/Table2[[#This Row],[Total population]]</f>
        <v>0.48742152469161182</v>
      </c>
      <c r="F245" s="1">
        <v>51427.0625</v>
      </c>
      <c r="G245" s="2">
        <f>Table2[[#This Row],[Female Total population]]/Table2[[#This Row],[Total population]]</f>
        <v>0.51257847530838818</v>
      </c>
      <c r="H245" s="1">
        <v>567</v>
      </c>
      <c r="I245" s="2">
        <v>5.6513435022631535E-3</v>
      </c>
      <c r="J245" s="1">
        <v>6527.125</v>
      </c>
      <c r="K245" s="1">
        <v>0</v>
      </c>
      <c r="L245" s="3">
        <v>0</v>
      </c>
      <c r="M245" s="1">
        <v>4229.3125</v>
      </c>
      <c r="N245" s="1">
        <v>208</v>
      </c>
      <c r="O245" s="3">
        <v>4.9180570128123657E-2</v>
      </c>
      <c r="P245" s="1">
        <v>7608.75</v>
      </c>
      <c r="Q245" s="1">
        <v>32</v>
      </c>
      <c r="R245" s="3">
        <v>4.2056842451125348E-3</v>
      </c>
      <c r="S245" s="1">
        <v>12347.458333333334</v>
      </c>
      <c r="T245" s="1">
        <v>0</v>
      </c>
      <c r="U245" s="3">
        <v>0</v>
      </c>
      <c r="V245" s="1">
        <v>14490.458333333334</v>
      </c>
      <c r="W245" s="1">
        <v>0</v>
      </c>
      <c r="X245" s="3">
        <v>0</v>
      </c>
      <c r="Y245" s="1">
        <v>13677.541666666666</v>
      </c>
      <c r="Z245" s="1">
        <v>0</v>
      </c>
      <c r="AA245" s="3">
        <v>0</v>
      </c>
      <c r="AB245" s="1">
        <v>12767.270833333334</v>
      </c>
      <c r="AC245" s="1">
        <v>0</v>
      </c>
      <c r="AD245" s="3">
        <v>0</v>
      </c>
      <c r="AE245" s="1">
        <v>14321.791666666666</v>
      </c>
      <c r="AF245" s="1">
        <v>0</v>
      </c>
      <c r="AG245" s="3">
        <v>0</v>
      </c>
      <c r="AH245" s="1">
        <v>12897.625</v>
      </c>
      <c r="AI245" s="1">
        <v>0</v>
      </c>
      <c r="AJ245" s="3">
        <v>0</v>
      </c>
      <c r="AK245" s="1">
        <v>1480.7083333333333</v>
      </c>
      <c r="AL245" s="1">
        <v>327</v>
      </c>
      <c r="AM245" s="3">
        <v>0.22084025100599378</v>
      </c>
    </row>
    <row r="246" spans="1:39">
      <c r="A246" t="s">
        <v>64</v>
      </c>
      <c r="B246">
        <v>2016</v>
      </c>
      <c r="C246" s="1">
        <v>61230.651685393255</v>
      </c>
      <c r="D246" s="1">
        <v>30438.876404494382</v>
      </c>
      <c r="E246" s="2">
        <f>Table2[[#This Row],[Male Total population]]/Table2[[#This Row],[Total population]]</f>
        <v>0.49711828253749685</v>
      </c>
      <c r="F246" s="1">
        <v>30791.775280898877</v>
      </c>
      <c r="G246" s="2">
        <f>Table2[[#This Row],[Female Total population]]/Table2[[#This Row],[Total population]]</f>
        <v>0.50288171746250321</v>
      </c>
      <c r="H246" s="1">
        <v>344</v>
      </c>
      <c r="I246" s="2">
        <v>5.6181012373915686E-3</v>
      </c>
      <c r="J246" s="1">
        <v>3926.4382022471909</v>
      </c>
      <c r="K246" s="1">
        <v>0</v>
      </c>
      <c r="L246" s="3">
        <v>0</v>
      </c>
      <c r="M246" s="1">
        <v>2607.2921348314608</v>
      </c>
      <c r="N246" s="1">
        <v>56</v>
      </c>
      <c r="O246" s="3">
        <v>2.1478222272020134E-2</v>
      </c>
      <c r="P246" s="1">
        <v>4846.1910112359546</v>
      </c>
      <c r="Q246" s="1">
        <v>13</v>
      </c>
      <c r="R246" s="3">
        <v>2.6825191103403345E-3</v>
      </c>
      <c r="S246" s="1">
        <v>7974.4382022471909</v>
      </c>
      <c r="T246" s="1">
        <v>0</v>
      </c>
      <c r="U246" s="3">
        <v>0</v>
      </c>
      <c r="V246" s="1">
        <v>8524.9213483146068</v>
      </c>
      <c r="W246" s="1">
        <v>0</v>
      </c>
      <c r="X246" s="3">
        <v>0</v>
      </c>
      <c r="Y246" s="1">
        <v>7565.0112359550558</v>
      </c>
      <c r="Z246" s="1">
        <v>0</v>
      </c>
      <c r="AA246" s="3">
        <v>0</v>
      </c>
      <c r="AB246" s="1">
        <v>8380</v>
      </c>
      <c r="AC246" s="1">
        <v>0</v>
      </c>
      <c r="AD246" s="3">
        <v>0</v>
      </c>
      <c r="AE246" s="1">
        <v>8033.5617977528091</v>
      </c>
      <c r="AF246" s="1">
        <v>0</v>
      </c>
      <c r="AG246" s="3">
        <v>0</v>
      </c>
      <c r="AH246" s="1">
        <v>8108.7078651685397</v>
      </c>
      <c r="AI246" s="1">
        <v>0</v>
      </c>
      <c r="AJ246" s="3">
        <v>0</v>
      </c>
      <c r="AK246" s="1">
        <v>1263.9550561797753</v>
      </c>
      <c r="AL246" s="1">
        <v>275</v>
      </c>
      <c r="AM246" s="3">
        <v>0.21757102727305053</v>
      </c>
    </row>
    <row r="247" spans="1:39">
      <c r="A247" t="s">
        <v>66</v>
      </c>
      <c r="B247">
        <v>2012</v>
      </c>
      <c r="C247" s="1">
        <v>100758.30434782608</v>
      </c>
      <c r="D247" s="1">
        <v>48978.478260869568</v>
      </c>
      <c r="E247" s="2">
        <f>Table2[[#This Row],[Male Total population]]/Table2[[#This Row],[Total population]]</f>
        <v>0.48609867521977912</v>
      </c>
      <c r="F247" s="1">
        <v>51779.82608695652</v>
      </c>
      <c r="G247" s="2">
        <f>Table2[[#This Row],[Female Total population]]/Table2[[#This Row],[Total population]]</f>
        <v>0.51390132478022099</v>
      </c>
      <c r="H247" s="1">
        <v>558</v>
      </c>
      <c r="I247" s="2">
        <v>5.5380050667956596E-3</v>
      </c>
      <c r="J247" s="1">
        <v>6512.521739130435</v>
      </c>
      <c r="K247" s="1">
        <v>0</v>
      </c>
      <c r="L247" s="3">
        <v>0</v>
      </c>
      <c r="M247" s="1">
        <v>4251.478260869565</v>
      </c>
      <c r="N247" s="1">
        <v>202</v>
      </c>
      <c r="O247" s="3">
        <v>4.7512885543647222E-2</v>
      </c>
      <c r="P247" s="1">
        <v>8175.195652173913</v>
      </c>
      <c r="Q247" s="1">
        <v>44</v>
      </c>
      <c r="R247" s="3">
        <v>5.3821341863909654E-3</v>
      </c>
      <c r="S247" s="1">
        <v>12722.521739130434</v>
      </c>
      <c r="T247" s="1">
        <v>14</v>
      </c>
      <c r="U247" s="3">
        <v>1.1004107744568004E-3</v>
      </c>
      <c r="V247" s="1">
        <v>14211.260869565218</v>
      </c>
      <c r="W247" s="1">
        <v>11</v>
      </c>
      <c r="X247" s="3">
        <v>7.7403406361764549E-4</v>
      </c>
      <c r="Y247" s="1">
        <v>13099.41304347826</v>
      </c>
      <c r="Z247" s="1">
        <v>0</v>
      </c>
      <c r="AA247" s="3">
        <v>0</v>
      </c>
      <c r="AB247" s="1">
        <v>12876.195652173914</v>
      </c>
      <c r="AC247" s="1">
        <v>0</v>
      </c>
      <c r="AD247" s="3">
        <v>0</v>
      </c>
      <c r="AE247" s="1">
        <v>14479.869565217392</v>
      </c>
      <c r="AF247" s="1">
        <v>0</v>
      </c>
      <c r="AG247" s="3">
        <v>0</v>
      </c>
      <c r="AH247" s="1">
        <v>12912.173913043478</v>
      </c>
      <c r="AI247" s="1">
        <v>0</v>
      </c>
      <c r="AJ247" s="3">
        <v>0</v>
      </c>
      <c r="AK247" s="1">
        <v>1527.3695652173913</v>
      </c>
      <c r="AL247" s="1">
        <v>287</v>
      </c>
      <c r="AM247" s="3">
        <v>0.18790475241606058</v>
      </c>
    </row>
    <row r="248" spans="1:39">
      <c r="A248" t="s">
        <v>66</v>
      </c>
      <c r="B248">
        <v>2014</v>
      </c>
      <c r="C248" s="1">
        <v>102737.19565217392</v>
      </c>
      <c r="D248" s="1">
        <v>49943.456521739128</v>
      </c>
      <c r="E248" s="2">
        <f>Table2[[#This Row],[Male Total population]]/Table2[[#This Row],[Total population]]</f>
        <v>0.48612828299136396</v>
      </c>
      <c r="F248" s="1">
        <v>52793.739130434784</v>
      </c>
      <c r="G248" s="2">
        <f>Table2[[#This Row],[Female Total population]]/Table2[[#This Row],[Total population]]</f>
        <v>0.51387171700863599</v>
      </c>
      <c r="H248" s="1">
        <v>562</v>
      </c>
      <c r="I248" s="2">
        <v>5.4702680604861156E-3</v>
      </c>
      <c r="J248" s="1">
        <v>6411.978260869565</v>
      </c>
      <c r="K248" s="1">
        <v>0</v>
      </c>
      <c r="L248" s="3">
        <v>0</v>
      </c>
      <c r="M248" s="1">
        <v>4462.565217391304</v>
      </c>
      <c r="N248" s="1">
        <v>160</v>
      </c>
      <c r="O248" s="3">
        <v>3.5853817749588367E-2</v>
      </c>
      <c r="P248" s="1">
        <v>9074.7391304347821</v>
      </c>
      <c r="Q248" s="1">
        <v>93</v>
      </c>
      <c r="R248" s="3">
        <v>1.0248228479438863E-2</v>
      </c>
      <c r="S248" s="1">
        <v>13301.804347826086</v>
      </c>
      <c r="T248" s="1">
        <v>47</v>
      </c>
      <c r="U248" s="3">
        <v>3.5333552329448606E-3</v>
      </c>
      <c r="V248" s="1">
        <v>14208.782608695652</v>
      </c>
      <c r="W248" s="1">
        <v>11</v>
      </c>
      <c r="X248" s="3">
        <v>7.7416906873274953E-4</v>
      </c>
      <c r="Y248" s="1">
        <v>12935.869565217392</v>
      </c>
      <c r="Z248" s="1">
        <v>0</v>
      </c>
      <c r="AA248" s="3">
        <v>0</v>
      </c>
      <c r="AB248" s="1">
        <v>13168.804347826086</v>
      </c>
      <c r="AC248" s="1">
        <v>0</v>
      </c>
      <c r="AD248" s="3">
        <v>0</v>
      </c>
      <c r="AE248" s="1">
        <v>14415.782608695652</v>
      </c>
      <c r="AF248" s="1">
        <v>0</v>
      </c>
      <c r="AG248" s="3">
        <v>0</v>
      </c>
      <c r="AH248" s="1">
        <v>13129.217391304348</v>
      </c>
      <c r="AI248" s="1">
        <v>0</v>
      </c>
      <c r="AJ248" s="3">
        <v>0</v>
      </c>
      <c r="AK248" s="1">
        <v>1647.9347826086957</v>
      </c>
      <c r="AL248" s="1">
        <v>251</v>
      </c>
      <c r="AM248" s="3">
        <v>0.1523118527801596</v>
      </c>
    </row>
    <row r="249" spans="1:39">
      <c r="A249" t="s">
        <v>65</v>
      </c>
      <c r="B249">
        <v>2013</v>
      </c>
      <c r="C249" s="1">
        <v>12274.444444444445</v>
      </c>
      <c r="D249" s="1">
        <v>6146.4761904761908</v>
      </c>
      <c r="E249" s="2">
        <f>Table2[[#This Row],[Male Total population]]/Table2[[#This Row],[Total population]]</f>
        <v>0.50075392155594922</v>
      </c>
      <c r="F249" s="1">
        <v>6127.9682539682535</v>
      </c>
      <c r="G249" s="2">
        <f>Table2[[#This Row],[Female Total population]]/Table2[[#This Row],[Total population]]</f>
        <v>0.49924607844405067</v>
      </c>
      <c r="H249" s="1">
        <v>67</v>
      </c>
      <c r="I249" s="2">
        <v>5.4584955191454686E-3</v>
      </c>
      <c r="J249" s="1">
        <v>844.34920634920638</v>
      </c>
      <c r="K249" s="1">
        <v>0</v>
      </c>
      <c r="L249" s="3">
        <v>0</v>
      </c>
      <c r="M249" s="1">
        <v>609.31746031746036</v>
      </c>
      <c r="N249" s="1">
        <v>0</v>
      </c>
      <c r="O249" s="3">
        <v>0</v>
      </c>
      <c r="P249" s="1">
        <v>957.84126984126988</v>
      </c>
      <c r="Q249" s="1">
        <v>0</v>
      </c>
      <c r="R249" s="3">
        <v>0</v>
      </c>
      <c r="S249" s="1">
        <v>1575.6190476190477</v>
      </c>
      <c r="T249" s="1">
        <v>0</v>
      </c>
      <c r="U249" s="3">
        <v>0</v>
      </c>
      <c r="V249" s="1">
        <v>1717.3174603174602</v>
      </c>
      <c r="W249" s="1">
        <v>0</v>
      </c>
      <c r="X249" s="3">
        <v>0</v>
      </c>
      <c r="Y249" s="1">
        <v>1444.6190476190477</v>
      </c>
      <c r="Z249" s="1">
        <v>0</v>
      </c>
      <c r="AA249" s="3">
        <v>0</v>
      </c>
      <c r="AB249" s="1">
        <v>1573.2380952380952</v>
      </c>
      <c r="AC249" s="1">
        <v>0</v>
      </c>
      <c r="AD249" s="3">
        <v>0</v>
      </c>
      <c r="AE249" s="1">
        <v>1631.3968253968253</v>
      </c>
      <c r="AF249" s="1">
        <v>0</v>
      </c>
      <c r="AG249" s="3">
        <v>0</v>
      </c>
      <c r="AH249" s="1">
        <v>1650.2380952380952</v>
      </c>
      <c r="AI249" s="1">
        <v>0</v>
      </c>
      <c r="AJ249" s="3">
        <v>0</v>
      </c>
      <c r="AK249" s="1">
        <v>282.55555555555554</v>
      </c>
      <c r="AL249" s="1">
        <v>67</v>
      </c>
      <c r="AM249" s="3">
        <v>0.23712151002752654</v>
      </c>
    </row>
    <row r="250" spans="1:39">
      <c r="A250" t="s">
        <v>66</v>
      </c>
      <c r="B250">
        <v>2013</v>
      </c>
      <c r="C250" s="1">
        <v>105515.93181818182</v>
      </c>
      <c r="D250" s="1">
        <v>51320.38636363636</v>
      </c>
      <c r="E250" s="2">
        <f>Table2[[#This Row],[Male Total population]]/Table2[[#This Row],[Total population]]</f>
        <v>0.48637571103545107</v>
      </c>
      <c r="F250" s="1">
        <v>54195.545454545456</v>
      </c>
      <c r="G250" s="2">
        <f>Table2[[#This Row],[Female Total population]]/Table2[[#This Row],[Total population]]</f>
        <v>0.51362428896454881</v>
      </c>
      <c r="H250" s="1">
        <v>559</v>
      </c>
      <c r="I250" s="2">
        <v>5.2977781683550152E-3</v>
      </c>
      <c r="J250" s="1">
        <v>6736.363636363636</v>
      </c>
      <c r="K250" s="1">
        <v>0</v>
      </c>
      <c r="L250" s="3">
        <v>0</v>
      </c>
      <c r="M250" s="1">
        <v>4485</v>
      </c>
      <c r="N250" s="1">
        <v>171</v>
      </c>
      <c r="O250" s="3">
        <v>3.8127090301003343E-2</v>
      </c>
      <c r="P250" s="1">
        <v>8855.2727272727279</v>
      </c>
      <c r="Q250" s="1">
        <v>89</v>
      </c>
      <c r="R250" s="3">
        <v>1.0050509198423126E-2</v>
      </c>
      <c r="S250" s="1">
        <v>13478.818181818182</v>
      </c>
      <c r="T250" s="1">
        <v>17</v>
      </c>
      <c r="U250" s="3">
        <v>1.2612381716767722E-3</v>
      </c>
      <c r="V250" s="1">
        <v>14799.90909090909</v>
      </c>
      <c r="W250" s="1">
        <v>0</v>
      </c>
      <c r="X250" s="3">
        <v>0</v>
      </c>
      <c r="Y250" s="1">
        <v>13503.363636363636</v>
      </c>
      <c r="Z250" s="1">
        <v>0</v>
      </c>
      <c r="AA250" s="3">
        <v>0</v>
      </c>
      <c r="AB250" s="1">
        <v>13522.886363636364</v>
      </c>
      <c r="AC250" s="1">
        <v>0</v>
      </c>
      <c r="AD250" s="3">
        <v>0</v>
      </c>
      <c r="AE250" s="1">
        <v>14961.045454545454</v>
      </c>
      <c r="AF250" s="1">
        <v>0</v>
      </c>
      <c r="AG250" s="3">
        <v>0</v>
      </c>
      <c r="AH250" s="1">
        <v>13552.5</v>
      </c>
      <c r="AI250" s="1">
        <v>0</v>
      </c>
      <c r="AJ250" s="3">
        <v>0</v>
      </c>
      <c r="AK250" s="1">
        <v>1658.090909090909</v>
      </c>
      <c r="AL250" s="1">
        <v>282</v>
      </c>
      <c r="AM250" s="3">
        <v>0.17007511376720216</v>
      </c>
    </row>
    <row r="251" spans="1:39">
      <c r="A251" t="s">
        <v>65</v>
      </c>
      <c r="B251">
        <v>2016</v>
      </c>
      <c r="C251" s="1">
        <v>13243.413793103447</v>
      </c>
      <c r="D251" s="1">
        <v>6668.6034482758623</v>
      </c>
      <c r="E251" s="2">
        <f>Table2[[#This Row],[Male Total population]]/Table2[[#This Row],[Total population]]</f>
        <v>0.50354112258793571</v>
      </c>
      <c r="F251" s="1">
        <v>6574.8103448275861</v>
      </c>
      <c r="G251" s="2">
        <f>Table2[[#This Row],[Female Total population]]/Table2[[#This Row],[Total population]]</f>
        <v>0.49645887741206429</v>
      </c>
      <c r="H251" s="1">
        <v>70</v>
      </c>
      <c r="I251" s="2">
        <v>5.2856462158157999E-3</v>
      </c>
      <c r="J251" s="1">
        <v>910.98275862068965</v>
      </c>
      <c r="K251" s="1">
        <v>0</v>
      </c>
      <c r="L251" s="3">
        <v>0</v>
      </c>
      <c r="M251" s="1">
        <v>626.0344827586207</v>
      </c>
      <c r="N251" s="1">
        <v>11</v>
      </c>
      <c r="O251" s="3">
        <v>1.757091710272652E-2</v>
      </c>
      <c r="P251" s="1">
        <v>1091.6206896551723</v>
      </c>
      <c r="Q251" s="1">
        <v>0</v>
      </c>
      <c r="R251" s="3">
        <v>0</v>
      </c>
      <c r="S251" s="1">
        <v>1756.6206896551723</v>
      </c>
      <c r="T251" s="1">
        <v>0</v>
      </c>
      <c r="U251" s="3">
        <v>0</v>
      </c>
      <c r="V251" s="1">
        <v>1691.9655172413793</v>
      </c>
      <c r="W251" s="1">
        <v>0</v>
      </c>
      <c r="X251" s="3">
        <v>0</v>
      </c>
      <c r="Y251" s="1">
        <v>1533.2758620689656</v>
      </c>
      <c r="Z251" s="1">
        <v>0</v>
      </c>
      <c r="AA251" s="3">
        <v>0</v>
      </c>
      <c r="AB251" s="1">
        <v>1746.4482758620691</v>
      </c>
      <c r="AC251" s="1">
        <v>0</v>
      </c>
      <c r="AD251" s="3">
        <v>0</v>
      </c>
      <c r="AE251" s="1">
        <v>1810.8620689655172</v>
      </c>
      <c r="AF251" s="1">
        <v>0</v>
      </c>
      <c r="AG251" s="3">
        <v>0</v>
      </c>
      <c r="AH251" s="1">
        <v>1780.0517241379309</v>
      </c>
      <c r="AI251" s="1">
        <v>0</v>
      </c>
      <c r="AJ251" s="3">
        <v>0</v>
      </c>
      <c r="AK251" s="1">
        <v>304.15517241379308</v>
      </c>
      <c r="AL251" s="1">
        <v>59</v>
      </c>
      <c r="AM251" s="3">
        <v>0.1939799331103679</v>
      </c>
    </row>
    <row r="252" spans="1:39">
      <c r="A252" t="s">
        <v>67</v>
      </c>
      <c r="B252">
        <v>2010</v>
      </c>
      <c r="C252" s="1">
        <v>73342.014925373136</v>
      </c>
      <c r="D252" s="1">
        <v>36730.746268656716</v>
      </c>
      <c r="E252" s="2">
        <f>Table2[[#This Row],[Male Total population]]/Table2[[#This Row],[Total population]]</f>
        <v>0.50081452365374657</v>
      </c>
      <c r="F252" s="1">
        <v>36611.26865671642</v>
      </c>
      <c r="G252" s="2">
        <f>Table2[[#This Row],[Female Total population]]/Table2[[#This Row],[Total population]]</f>
        <v>0.49918547634625349</v>
      </c>
      <c r="H252" s="1">
        <v>385</v>
      </c>
      <c r="I252" s="2">
        <v>5.2493785505040276E-3</v>
      </c>
      <c r="J252" s="1">
        <v>5097.4477611940301</v>
      </c>
      <c r="K252" s="1">
        <v>0</v>
      </c>
      <c r="L252" s="3">
        <v>0</v>
      </c>
      <c r="M252" s="1">
        <v>2516.9104477611941</v>
      </c>
      <c r="N252" s="1">
        <v>125</v>
      </c>
      <c r="O252" s="3">
        <v>4.9664063380239931E-2</v>
      </c>
      <c r="P252" s="1">
        <v>4259.8955223880594</v>
      </c>
      <c r="Q252" s="1">
        <v>0</v>
      </c>
      <c r="R252" s="3">
        <v>0</v>
      </c>
      <c r="S252" s="1">
        <v>8259.0895522388055</v>
      </c>
      <c r="T252" s="1">
        <v>0</v>
      </c>
      <c r="U252" s="3">
        <v>0</v>
      </c>
      <c r="V252" s="1">
        <v>10959.208955223881</v>
      </c>
      <c r="W252" s="1">
        <v>0</v>
      </c>
      <c r="X252" s="3">
        <v>0</v>
      </c>
      <c r="Y252" s="1">
        <v>10541.865671641792</v>
      </c>
      <c r="Z252" s="1">
        <v>0</v>
      </c>
      <c r="AA252" s="3">
        <v>0</v>
      </c>
      <c r="AB252" s="1">
        <v>10503.119402985074</v>
      </c>
      <c r="AC252" s="1">
        <v>0</v>
      </c>
      <c r="AD252" s="3">
        <v>0</v>
      </c>
      <c r="AE252" s="1">
        <v>10288.850746268658</v>
      </c>
      <c r="AF252" s="1">
        <v>0</v>
      </c>
      <c r="AG252" s="3">
        <v>0</v>
      </c>
      <c r="AH252" s="1">
        <v>9900.3880597014922</v>
      </c>
      <c r="AI252" s="1">
        <v>0</v>
      </c>
      <c r="AJ252" s="3">
        <v>0</v>
      </c>
      <c r="AK252" s="1">
        <v>1006.7910447761194</v>
      </c>
      <c r="AL252" s="1">
        <v>260</v>
      </c>
      <c r="AM252" s="3">
        <v>0.258246238232896</v>
      </c>
    </row>
    <row r="253" spans="1:39">
      <c r="A253" t="s">
        <v>67</v>
      </c>
      <c r="B253">
        <v>2013</v>
      </c>
      <c r="C253" s="1">
        <v>77272.701492537308</v>
      </c>
      <c r="D253" s="1">
        <v>38719.029850746272</v>
      </c>
      <c r="E253" s="2">
        <f>Table2[[#This Row],[Male Total population]]/Table2[[#This Row],[Total population]]</f>
        <v>0.50106996523844327</v>
      </c>
      <c r="F253" s="1">
        <v>38553.671641791043</v>
      </c>
      <c r="G253" s="2">
        <f>Table2[[#This Row],[Female Total population]]/Table2[[#This Row],[Total population]]</f>
        <v>0.49893003476155684</v>
      </c>
      <c r="H253" s="1">
        <v>397</v>
      </c>
      <c r="I253" s="2">
        <v>5.1376487728766757E-3</v>
      </c>
      <c r="J253" s="1">
        <v>5130.8955223880594</v>
      </c>
      <c r="K253" s="1">
        <v>0</v>
      </c>
      <c r="L253" s="3">
        <v>0</v>
      </c>
      <c r="M253" s="1">
        <v>2651.9104477611941</v>
      </c>
      <c r="N253" s="1">
        <v>84</v>
      </c>
      <c r="O253" s="3">
        <v>3.1675277749636986E-2</v>
      </c>
      <c r="P253" s="1">
        <v>5124.4179104477616</v>
      </c>
      <c r="Q253" s="1">
        <v>11</v>
      </c>
      <c r="R253" s="3">
        <v>2.1465852692406271E-3</v>
      </c>
      <c r="S253" s="1">
        <v>9384.1641791044767</v>
      </c>
      <c r="T253" s="1">
        <v>22</v>
      </c>
      <c r="U253" s="3">
        <v>2.3443750109345854E-3</v>
      </c>
      <c r="V253" s="1">
        <v>11053.477611940298</v>
      </c>
      <c r="W253" s="1">
        <v>0</v>
      </c>
      <c r="X253" s="3">
        <v>0</v>
      </c>
      <c r="Y253" s="1">
        <v>10625.985074626866</v>
      </c>
      <c r="Z253" s="1">
        <v>0</v>
      </c>
      <c r="AA253" s="3">
        <v>0</v>
      </c>
      <c r="AB253" s="1">
        <v>11218.089552238805</v>
      </c>
      <c r="AC253" s="1">
        <v>0</v>
      </c>
      <c r="AD253" s="3">
        <v>0</v>
      </c>
      <c r="AE253" s="1">
        <v>10552.985074626866</v>
      </c>
      <c r="AF253" s="1">
        <v>0</v>
      </c>
      <c r="AG253" s="3">
        <v>0</v>
      </c>
      <c r="AH253" s="1">
        <v>10416.402985074626</v>
      </c>
      <c r="AI253" s="1">
        <v>0</v>
      </c>
      <c r="AJ253" s="3">
        <v>0</v>
      </c>
      <c r="AK253" s="1">
        <v>1104.8507462686566</v>
      </c>
      <c r="AL253" s="1">
        <v>280</v>
      </c>
      <c r="AM253" s="3">
        <v>0.2534278959810875</v>
      </c>
    </row>
    <row r="254" spans="1:39">
      <c r="A254" t="s">
        <v>66</v>
      </c>
      <c r="B254">
        <v>2016</v>
      </c>
      <c r="C254" s="1">
        <v>104874.31914893616</v>
      </c>
      <c r="D254" s="1">
        <v>51013.914893617024</v>
      </c>
      <c r="E254" s="2">
        <f>Table2[[#This Row],[Male Total population]]/Table2[[#This Row],[Total population]]</f>
        <v>0.48642904485673133</v>
      </c>
      <c r="F254" s="1">
        <v>53860.404255319147</v>
      </c>
      <c r="G254" s="2">
        <f>Table2[[#This Row],[Female Total population]]/Table2[[#This Row],[Total population]]</f>
        <v>0.51357095514326878</v>
      </c>
      <c r="H254" s="1">
        <v>533</v>
      </c>
      <c r="I254" s="2">
        <v>5.0822737570583474E-3</v>
      </c>
      <c r="J254" s="1">
        <v>6290.8723404255315</v>
      </c>
      <c r="K254" s="1">
        <v>0</v>
      </c>
      <c r="L254" s="3">
        <v>0</v>
      </c>
      <c r="M254" s="1">
        <v>4689.1702127659573</v>
      </c>
      <c r="N254" s="1">
        <v>156</v>
      </c>
      <c r="O254" s="3">
        <v>3.326814615841845E-2</v>
      </c>
      <c r="P254" s="1">
        <v>10297.787234042553</v>
      </c>
      <c r="Q254" s="1">
        <v>79</v>
      </c>
      <c r="R254" s="3">
        <v>7.6715510045537571E-3</v>
      </c>
      <c r="S254" s="1">
        <v>13825.595744680852</v>
      </c>
      <c r="T254" s="1">
        <v>42</v>
      </c>
      <c r="U254" s="3">
        <v>3.0378437772678795E-3</v>
      </c>
      <c r="V254" s="1">
        <v>14080.319148936171</v>
      </c>
      <c r="W254" s="1">
        <v>12</v>
      </c>
      <c r="X254" s="3">
        <v>8.5225340939140942E-4</v>
      </c>
      <c r="Y254" s="1">
        <v>12914</v>
      </c>
      <c r="Z254" s="1">
        <v>0</v>
      </c>
      <c r="AA254" s="3">
        <v>0</v>
      </c>
      <c r="AB254" s="1">
        <v>13520.978723404256</v>
      </c>
      <c r="AC254" s="1">
        <v>0</v>
      </c>
      <c r="AD254" s="3">
        <v>0</v>
      </c>
      <c r="AE254" s="1">
        <v>14242.36170212766</v>
      </c>
      <c r="AF254" s="1">
        <v>0</v>
      </c>
      <c r="AG254" s="3">
        <v>0</v>
      </c>
      <c r="AH254" s="1">
        <v>13189.04255319149</v>
      </c>
      <c r="AI254" s="1">
        <v>0</v>
      </c>
      <c r="AJ254" s="3">
        <v>0</v>
      </c>
      <c r="AK254" s="1">
        <v>1756.0851063829787</v>
      </c>
      <c r="AL254" s="1">
        <v>244</v>
      </c>
      <c r="AM254" s="3">
        <v>0.13894542987302511</v>
      </c>
    </row>
    <row r="255" spans="1:39">
      <c r="A255" t="s">
        <v>68</v>
      </c>
      <c r="B255">
        <v>2017</v>
      </c>
      <c r="C255" s="1">
        <v>177501.85</v>
      </c>
      <c r="D255" s="1">
        <v>88636.65</v>
      </c>
      <c r="E255" s="2">
        <f>Table2[[#This Row],[Male Total population]]/Table2[[#This Row],[Total population]]</f>
        <v>0.49935620389308616</v>
      </c>
      <c r="F255" s="1">
        <v>88865.2</v>
      </c>
      <c r="G255" s="2">
        <f>Table2[[#This Row],[Female Total population]]/Table2[[#This Row],[Total population]]</f>
        <v>0.50064379610691379</v>
      </c>
      <c r="H255" s="1">
        <v>889</v>
      </c>
      <c r="I255" s="2">
        <v>5.0083985040155921E-3</v>
      </c>
      <c r="J255" s="1">
        <v>11066.3</v>
      </c>
      <c r="K255" s="1">
        <v>0</v>
      </c>
      <c r="L255" s="3">
        <v>0</v>
      </c>
      <c r="M255" s="1">
        <v>7003.9250000000002</v>
      </c>
      <c r="N255" s="1">
        <v>234</v>
      </c>
      <c r="O255" s="3">
        <v>3.340983805509054E-2</v>
      </c>
      <c r="P255" s="1">
        <v>15305.025</v>
      </c>
      <c r="Q255" s="1">
        <v>115</v>
      </c>
      <c r="R255" s="3">
        <v>7.5138720779613236E-3</v>
      </c>
      <c r="S255" s="1">
        <v>22975.375</v>
      </c>
      <c r="T255" s="1">
        <v>42</v>
      </c>
      <c r="U255" s="3">
        <v>1.8280441559713389E-3</v>
      </c>
      <c r="V255" s="1">
        <v>23556.05</v>
      </c>
      <c r="W255" s="1">
        <v>10</v>
      </c>
      <c r="X255" s="3">
        <v>4.2451939098448171E-4</v>
      </c>
      <c r="Y255" s="1">
        <v>23264.875</v>
      </c>
      <c r="Z255" s="1">
        <v>0</v>
      </c>
      <c r="AA255" s="3">
        <v>0</v>
      </c>
      <c r="AB255" s="1">
        <v>26062.974999999999</v>
      </c>
      <c r="AC255" s="1">
        <v>0</v>
      </c>
      <c r="AD255" s="3">
        <v>0</v>
      </c>
      <c r="AE255" s="1">
        <v>22928.375</v>
      </c>
      <c r="AF255" s="1">
        <v>0</v>
      </c>
      <c r="AG255" s="3">
        <v>0</v>
      </c>
      <c r="AH255" s="1">
        <v>22191.275000000001</v>
      </c>
      <c r="AI255" s="1">
        <v>0</v>
      </c>
      <c r="AJ255" s="3">
        <v>0</v>
      </c>
      <c r="AK255" s="1">
        <v>3147.6750000000002</v>
      </c>
      <c r="AL255" s="1">
        <v>488</v>
      </c>
      <c r="AM255" s="3">
        <v>0.15503506556426569</v>
      </c>
    </row>
    <row r="256" spans="1:39">
      <c r="A256" t="s">
        <v>66</v>
      </c>
      <c r="B256">
        <v>2017</v>
      </c>
      <c r="C256" s="1">
        <v>114815.09523809524</v>
      </c>
      <c r="D256" s="1">
        <v>55707.952380952382</v>
      </c>
      <c r="E256" s="2">
        <f>Table2[[#This Row],[Male Total population]]/Table2[[#This Row],[Total population]]</f>
        <v>0.48519710988724313</v>
      </c>
      <c r="F256" s="1">
        <v>59107.142857142855</v>
      </c>
      <c r="G256" s="2">
        <f>Table2[[#This Row],[Female Total population]]/Table2[[#This Row],[Total population]]</f>
        <v>0.51480289011275682</v>
      </c>
      <c r="H256" s="1">
        <v>570</v>
      </c>
      <c r="I256" s="2">
        <v>4.9645040037459816E-3</v>
      </c>
      <c r="J256" s="1">
        <v>6856.0476190476193</v>
      </c>
      <c r="K256" s="1">
        <v>0</v>
      </c>
      <c r="L256" s="3">
        <v>0</v>
      </c>
      <c r="M256" s="1">
        <v>5221</v>
      </c>
      <c r="N256" s="1">
        <v>207</v>
      </c>
      <c r="O256" s="3">
        <v>3.9647577092511016E-2</v>
      </c>
      <c r="P256" s="1">
        <v>11390.976190476191</v>
      </c>
      <c r="Q256" s="1">
        <v>86</v>
      </c>
      <c r="R256" s="3">
        <v>7.5498358140633458E-3</v>
      </c>
      <c r="S256" s="1">
        <v>15036.428571428571</v>
      </c>
      <c r="T256" s="1">
        <v>31</v>
      </c>
      <c r="U256" s="3">
        <v>2.0616597786328439E-3</v>
      </c>
      <c r="V256" s="1">
        <v>15236.476190476191</v>
      </c>
      <c r="W256" s="1">
        <v>0</v>
      </c>
      <c r="X256" s="3">
        <v>0</v>
      </c>
      <c r="Y256" s="1">
        <v>14037.571428571429</v>
      </c>
      <c r="Z256" s="1">
        <v>0</v>
      </c>
      <c r="AA256" s="3">
        <v>0</v>
      </c>
      <c r="AB256" s="1">
        <v>14998.619047619048</v>
      </c>
      <c r="AC256" s="1">
        <v>0</v>
      </c>
      <c r="AD256" s="3">
        <v>0</v>
      </c>
      <c r="AE256" s="1">
        <v>15553.357142857143</v>
      </c>
      <c r="AF256" s="1">
        <v>0</v>
      </c>
      <c r="AG256" s="3">
        <v>0</v>
      </c>
      <c r="AH256" s="1">
        <v>14516.190476190477</v>
      </c>
      <c r="AI256" s="1">
        <v>0</v>
      </c>
      <c r="AJ256" s="3">
        <v>0</v>
      </c>
      <c r="AK256" s="1">
        <v>1968.4285714285713</v>
      </c>
      <c r="AL256" s="1">
        <v>246</v>
      </c>
      <c r="AM256" s="3">
        <v>0.12497278467232746</v>
      </c>
    </row>
    <row r="257" spans="1:39">
      <c r="A257" t="s">
        <v>67</v>
      </c>
      <c r="B257">
        <v>2012</v>
      </c>
      <c r="C257" s="1">
        <v>78206.546875</v>
      </c>
      <c r="D257" s="1">
        <v>39195.140625</v>
      </c>
      <c r="E257" s="2">
        <f>Table2[[#This Row],[Male Total population]]/Table2[[#This Row],[Total population]]</f>
        <v>0.50117467387540882</v>
      </c>
      <c r="F257" s="1">
        <v>39011.40625</v>
      </c>
      <c r="G257" s="2">
        <f>Table2[[#This Row],[Female Total population]]/Table2[[#This Row],[Total population]]</f>
        <v>0.49882532612459113</v>
      </c>
      <c r="H257" s="1">
        <v>375</v>
      </c>
      <c r="I257" s="2">
        <v>4.7949949842354548E-3</v>
      </c>
      <c r="J257" s="1">
        <v>5276.328125</v>
      </c>
      <c r="K257" s="1">
        <v>0</v>
      </c>
      <c r="L257" s="3">
        <v>0</v>
      </c>
      <c r="M257" s="1">
        <v>2682.265625</v>
      </c>
      <c r="N257" s="1">
        <v>111</v>
      </c>
      <c r="O257" s="3">
        <v>4.1382926047825709E-2</v>
      </c>
      <c r="P257" s="1">
        <v>4938.46875</v>
      </c>
      <c r="Q257" s="1">
        <v>10</v>
      </c>
      <c r="R257" s="3">
        <v>2.0249191614303522E-3</v>
      </c>
      <c r="S257" s="1">
        <v>9327.71875</v>
      </c>
      <c r="T257" s="1">
        <v>0</v>
      </c>
      <c r="U257" s="3">
        <v>0</v>
      </c>
      <c r="V257" s="1">
        <v>11403.34375</v>
      </c>
      <c r="W257" s="1">
        <v>0</v>
      </c>
      <c r="X257" s="3">
        <v>0</v>
      </c>
      <c r="Y257" s="1">
        <v>10883.65625</v>
      </c>
      <c r="Z257" s="1">
        <v>0</v>
      </c>
      <c r="AA257" s="3">
        <v>0</v>
      </c>
      <c r="AB257" s="1">
        <v>11301.421875</v>
      </c>
      <c r="AC257" s="1">
        <v>0</v>
      </c>
      <c r="AD257" s="3">
        <v>0</v>
      </c>
      <c r="AE257" s="1">
        <v>10742.890625</v>
      </c>
      <c r="AF257" s="1">
        <v>0</v>
      </c>
      <c r="AG257" s="3">
        <v>0</v>
      </c>
      <c r="AH257" s="1">
        <v>10556.046875</v>
      </c>
      <c r="AI257" s="1">
        <v>0</v>
      </c>
      <c r="AJ257" s="3">
        <v>0</v>
      </c>
      <c r="AK257" s="1">
        <v>1124.546875</v>
      </c>
      <c r="AL257" s="1">
        <v>254</v>
      </c>
      <c r="AM257" s="3">
        <v>0.22586875269205653</v>
      </c>
    </row>
    <row r="258" spans="1:39">
      <c r="A258" t="s">
        <v>69</v>
      </c>
      <c r="B258">
        <v>2014</v>
      </c>
      <c r="C258" s="1">
        <v>13375.67924528302</v>
      </c>
      <c r="D258" s="1">
        <v>6762.5849056603774</v>
      </c>
      <c r="E258" s="2">
        <f>Table2[[#This Row],[Male Total population]]/Table2[[#This Row],[Total population]]</f>
        <v>0.5055881485828263</v>
      </c>
      <c r="F258" s="1">
        <v>6613.0943396226412</v>
      </c>
      <c r="G258" s="2">
        <f>Table2[[#This Row],[Female Total population]]/Table2[[#This Row],[Total population]]</f>
        <v>0.49441185141717364</v>
      </c>
      <c r="H258" s="1">
        <v>64</v>
      </c>
      <c r="I258" s="2">
        <v>4.7848037341781972E-3</v>
      </c>
      <c r="J258" s="1">
        <v>886.11320754716985</v>
      </c>
      <c r="K258" s="1">
        <v>0</v>
      </c>
      <c r="L258" s="3">
        <v>0</v>
      </c>
      <c r="M258" s="1">
        <v>626.37735849056605</v>
      </c>
      <c r="N258" s="1">
        <v>11</v>
      </c>
      <c r="O258" s="3">
        <v>1.7561298873426109E-2</v>
      </c>
      <c r="P258" s="1">
        <v>989.30188679245282</v>
      </c>
      <c r="Q258" s="1">
        <v>0</v>
      </c>
      <c r="R258" s="3">
        <v>0</v>
      </c>
      <c r="S258" s="1">
        <v>1658.8490566037735</v>
      </c>
      <c r="T258" s="1">
        <v>0</v>
      </c>
      <c r="U258" s="3">
        <v>0</v>
      </c>
      <c r="V258" s="1">
        <v>1742.3396226415093</v>
      </c>
      <c r="W258" s="1">
        <v>0</v>
      </c>
      <c r="X258" s="3">
        <v>0</v>
      </c>
      <c r="Y258" s="1">
        <v>1512.3207547169811</v>
      </c>
      <c r="Z258" s="1">
        <v>0</v>
      </c>
      <c r="AA258" s="3">
        <v>0</v>
      </c>
      <c r="AB258" s="1">
        <v>1861</v>
      </c>
      <c r="AC258" s="1">
        <v>0</v>
      </c>
      <c r="AD258" s="3">
        <v>0</v>
      </c>
      <c r="AE258" s="1">
        <v>2155.0377358490564</v>
      </c>
      <c r="AF258" s="1">
        <v>0</v>
      </c>
      <c r="AG258" s="3">
        <v>0</v>
      </c>
      <c r="AH258" s="1">
        <v>1646.132075471698</v>
      </c>
      <c r="AI258" s="1">
        <v>0</v>
      </c>
      <c r="AJ258" s="3">
        <v>0</v>
      </c>
      <c r="AK258" s="1">
        <v>301.15094339622641</v>
      </c>
      <c r="AL258" s="1">
        <v>53</v>
      </c>
      <c r="AM258" s="3">
        <v>0.17599147923062466</v>
      </c>
    </row>
    <row r="259" spans="1:39">
      <c r="A259" t="s">
        <v>67</v>
      </c>
      <c r="B259">
        <v>2017</v>
      </c>
      <c r="C259" s="1">
        <v>84505.28571428571</v>
      </c>
      <c r="D259" s="1">
        <v>42392.885714285716</v>
      </c>
      <c r="E259" s="2">
        <f>Table2[[#This Row],[Male Total population]]/Table2[[#This Row],[Total population]]</f>
        <v>0.50165957497164171</v>
      </c>
      <c r="F259" s="1">
        <v>42112.4</v>
      </c>
      <c r="G259" s="2">
        <f>Table2[[#This Row],[Female Total population]]/Table2[[#This Row],[Total population]]</f>
        <v>0.49834042502835835</v>
      </c>
      <c r="H259" s="1">
        <v>376</v>
      </c>
      <c r="I259" s="2">
        <v>4.4494258178271184E-3</v>
      </c>
      <c r="J259" s="1">
        <v>5269.3285714285712</v>
      </c>
      <c r="K259" s="1">
        <v>0</v>
      </c>
      <c r="L259" s="3">
        <v>0</v>
      </c>
      <c r="M259" s="1">
        <v>3149.8571428571427</v>
      </c>
      <c r="N259" s="1">
        <v>65</v>
      </c>
      <c r="O259" s="3">
        <v>2.0635856501428639E-2</v>
      </c>
      <c r="P259" s="1">
        <v>6688.8857142857141</v>
      </c>
      <c r="Q259" s="1">
        <v>33</v>
      </c>
      <c r="R259" s="3">
        <v>4.9335571587836536E-3</v>
      </c>
      <c r="S259" s="1">
        <v>10454.371428571429</v>
      </c>
      <c r="T259" s="1">
        <v>42</v>
      </c>
      <c r="U259" s="3">
        <v>4.0174581788069517E-3</v>
      </c>
      <c r="V259" s="1">
        <v>10987.471428571429</v>
      </c>
      <c r="W259" s="1">
        <v>0</v>
      </c>
      <c r="X259" s="3">
        <v>0</v>
      </c>
      <c r="Y259" s="1">
        <v>11287.871428571429</v>
      </c>
      <c r="Z259" s="1">
        <v>0</v>
      </c>
      <c r="AA259" s="3">
        <v>0</v>
      </c>
      <c r="AB259" s="1">
        <v>12607.5</v>
      </c>
      <c r="AC259" s="1">
        <v>0</v>
      </c>
      <c r="AD259" s="3">
        <v>0</v>
      </c>
      <c r="AE259" s="1">
        <v>11626.885714285714</v>
      </c>
      <c r="AF259" s="1">
        <v>0</v>
      </c>
      <c r="AG259" s="3">
        <v>0</v>
      </c>
      <c r="AH259" s="1">
        <v>11093.357142857143</v>
      </c>
      <c r="AI259" s="1">
        <v>0</v>
      </c>
      <c r="AJ259" s="3">
        <v>0</v>
      </c>
      <c r="AK259" s="1">
        <v>1339.7571428571428</v>
      </c>
      <c r="AL259" s="1">
        <v>236</v>
      </c>
      <c r="AM259" s="3">
        <v>0.17615132806585418</v>
      </c>
    </row>
    <row r="260" spans="1:39">
      <c r="A260" t="s">
        <v>67</v>
      </c>
      <c r="B260">
        <v>2016</v>
      </c>
      <c r="C260" s="1">
        <v>75488.633802816898</v>
      </c>
      <c r="D260" s="1">
        <v>37855.450704225354</v>
      </c>
      <c r="E260" s="2">
        <f>Table2[[#This Row],[Male Total population]]/Table2[[#This Row],[Total population]]</f>
        <v>0.50147219253043041</v>
      </c>
      <c r="F260" s="1">
        <v>37633.183098591551</v>
      </c>
      <c r="G260" s="2">
        <f>Table2[[#This Row],[Female Total population]]/Table2[[#This Row],[Total population]]</f>
        <v>0.49852780746956965</v>
      </c>
      <c r="H260" s="1">
        <v>331</v>
      </c>
      <c r="I260" s="2">
        <v>4.3847660677579859E-3</v>
      </c>
      <c r="J260" s="1">
        <v>4723.4366197183099</v>
      </c>
      <c r="K260" s="1">
        <v>0</v>
      </c>
      <c r="L260" s="3">
        <v>0</v>
      </c>
      <c r="M260" s="1">
        <v>2719.6901408450703</v>
      </c>
      <c r="N260" s="1">
        <v>74</v>
      </c>
      <c r="O260" s="3">
        <v>2.7208981967705517E-2</v>
      </c>
      <c r="P260" s="1">
        <v>5788.8450704225352</v>
      </c>
      <c r="Q260" s="1">
        <v>25</v>
      </c>
      <c r="R260" s="3">
        <v>4.3186507318592341E-3</v>
      </c>
      <c r="S260" s="1">
        <v>9459.6619718309867</v>
      </c>
      <c r="T260" s="1">
        <v>12</v>
      </c>
      <c r="U260" s="3">
        <v>1.2685442710039367E-3</v>
      </c>
      <c r="V260" s="1">
        <v>10118.211267605633</v>
      </c>
      <c r="W260" s="1">
        <v>0</v>
      </c>
      <c r="X260" s="3">
        <v>0</v>
      </c>
      <c r="Y260" s="1">
        <v>10210.169014084508</v>
      </c>
      <c r="Z260" s="1">
        <v>0</v>
      </c>
      <c r="AA260" s="3">
        <v>0</v>
      </c>
      <c r="AB260" s="1">
        <v>11222.859154929578</v>
      </c>
      <c r="AC260" s="1">
        <v>0</v>
      </c>
      <c r="AD260" s="3">
        <v>0</v>
      </c>
      <c r="AE260" s="1">
        <v>10187.267605633802</v>
      </c>
      <c r="AF260" s="1">
        <v>0</v>
      </c>
      <c r="AG260" s="3">
        <v>0</v>
      </c>
      <c r="AH260" s="1">
        <v>9956.6197183098593</v>
      </c>
      <c r="AI260" s="1">
        <v>0</v>
      </c>
      <c r="AJ260" s="3">
        <v>0</v>
      </c>
      <c r="AK260" s="1">
        <v>1110.0704225352113</v>
      </c>
      <c r="AL260" s="1">
        <v>220</v>
      </c>
      <c r="AM260" s="3">
        <v>0.19818562456385205</v>
      </c>
    </row>
    <row r="261" spans="1:39">
      <c r="A261" t="s">
        <v>70</v>
      </c>
      <c r="B261">
        <v>2015</v>
      </c>
      <c r="C261" s="1">
        <v>238004.72</v>
      </c>
      <c r="D261" s="1">
        <v>115277.96</v>
      </c>
      <c r="E261" s="2">
        <f>Table2[[#This Row],[Male Total population]]/Table2[[#This Row],[Total population]]</f>
        <v>0.48435157084279673</v>
      </c>
      <c r="F261" s="1">
        <v>122726.76</v>
      </c>
      <c r="G261" s="2">
        <f>Table2[[#This Row],[Female Total population]]/Table2[[#This Row],[Total population]]</f>
        <v>0.51564842915720321</v>
      </c>
      <c r="H261" s="1">
        <v>1018</v>
      </c>
      <c r="I261" s="2">
        <v>4.2772260987093032E-3</v>
      </c>
      <c r="J261" s="1">
        <v>14748.92</v>
      </c>
      <c r="K261" s="1">
        <v>0</v>
      </c>
      <c r="L261" s="3">
        <v>0</v>
      </c>
      <c r="M261" s="1">
        <v>9252.08</v>
      </c>
      <c r="N261" s="1">
        <v>305</v>
      </c>
      <c r="O261" s="3">
        <v>3.2965560176738636E-2</v>
      </c>
      <c r="P261" s="1">
        <v>18138.599999999999</v>
      </c>
      <c r="Q261" s="1">
        <v>170</v>
      </c>
      <c r="R261" s="3">
        <v>9.3722779045791859E-3</v>
      </c>
      <c r="S261" s="1">
        <v>30233.84</v>
      </c>
      <c r="T261" s="1">
        <v>25</v>
      </c>
      <c r="U261" s="3">
        <v>8.268880168711616E-4</v>
      </c>
      <c r="V261" s="1">
        <v>35677.279999999999</v>
      </c>
      <c r="W261" s="1">
        <v>0</v>
      </c>
      <c r="X261" s="3">
        <v>0</v>
      </c>
      <c r="Y261" s="1">
        <v>31063.4</v>
      </c>
      <c r="Z261" s="1">
        <v>0</v>
      </c>
      <c r="AA261" s="3">
        <v>0</v>
      </c>
      <c r="AB261" s="1">
        <v>32597.4</v>
      </c>
      <c r="AC261" s="1">
        <v>0</v>
      </c>
      <c r="AD261" s="3">
        <v>0</v>
      </c>
      <c r="AE261" s="1">
        <v>32077.040000000001</v>
      </c>
      <c r="AF261" s="1">
        <v>0</v>
      </c>
      <c r="AG261" s="3">
        <v>0</v>
      </c>
      <c r="AH261" s="1">
        <v>30108</v>
      </c>
      <c r="AI261" s="1">
        <v>0</v>
      </c>
      <c r="AJ261" s="3">
        <v>0</v>
      </c>
      <c r="AK261" s="1">
        <v>4248.96</v>
      </c>
      <c r="AL261" s="1">
        <v>518</v>
      </c>
      <c r="AM261" s="3">
        <v>0.12191218557011597</v>
      </c>
    </row>
    <row r="262" spans="1:39">
      <c r="A262" t="s">
        <v>65</v>
      </c>
      <c r="B262">
        <v>2017</v>
      </c>
      <c r="C262" s="1">
        <v>13323.925373134329</v>
      </c>
      <c r="D262" s="1">
        <v>6727.2089552238804</v>
      </c>
      <c r="E262" s="2">
        <f>Table2[[#This Row],[Male Total population]]/Table2[[#This Row],[Total population]]</f>
        <v>0.50489692540520192</v>
      </c>
      <c r="F262" s="1">
        <v>6596.7164179104475</v>
      </c>
      <c r="G262" s="2">
        <f>Table2[[#This Row],[Female Total population]]/Table2[[#This Row],[Total population]]</f>
        <v>0.49510307459479802</v>
      </c>
      <c r="H262" s="1">
        <v>55</v>
      </c>
      <c r="I262" s="2">
        <v>4.1279126428386591E-3</v>
      </c>
      <c r="J262" s="1">
        <v>886.22388059701495</v>
      </c>
      <c r="K262" s="1">
        <v>0</v>
      </c>
      <c r="L262" s="3">
        <v>0</v>
      </c>
      <c r="M262" s="1">
        <v>635.70149253731347</v>
      </c>
      <c r="N262" s="1">
        <v>0</v>
      </c>
      <c r="O262" s="3">
        <v>0</v>
      </c>
      <c r="P262" s="1">
        <v>1191.1791044776119</v>
      </c>
      <c r="Q262" s="1">
        <v>0</v>
      </c>
      <c r="R262" s="3">
        <v>0</v>
      </c>
      <c r="S262" s="1">
        <v>1764.8656716417911</v>
      </c>
      <c r="T262" s="1">
        <v>0</v>
      </c>
      <c r="U262" s="3">
        <v>0</v>
      </c>
      <c r="V262" s="1">
        <v>1631.3731343283582</v>
      </c>
      <c r="W262" s="1">
        <v>0</v>
      </c>
      <c r="X262" s="3">
        <v>0</v>
      </c>
      <c r="Y262" s="1">
        <v>1567.7910447761194</v>
      </c>
      <c r="Z262" s="1">
        <v>0</v>
      </c>
      <c r="AA262" s="3">
        <v>0</v>
      </c>
      <c r="AB262" s="1">
        <v>1740.2686567164178</v>
      </c>
      <c r="AC262" s="1">
        <v>0</v>
      </c>
      <c r="AD262" s="3">
        <v>0</v>
      </c>
      <c r="AE262" s="1">
        <v>1816.7164179104477</v>
      </c>
      <c r="AF262" s="1">
        <v>0</v>
      </c>
      <c r="AG262" s="3">
        <v>0</v>
      </c>
      <c r="AH262" s="1">
        <v>1803.5671641791046</v>
      </c>
      <c r="AI262" s="1">
        <v>0</v>
      </c>
      <c r="AJ262" s="3">
        <v>0</v>
      </c>
      <c r="AK262" s="1">
        <v>286.23880597014926</v>
      </c>
      <c r="AL262" s="1">
        <v>55</v>
      </c>
      <c r="AM262" s="3">
        <v>0.19214725205965169</v>
      </c>
    </row>
    <row r="263" spans="1:39">
      <c r="A263" t="s">
        <v>65</v>
      </c>
      <c r="B263">
        <v>2010</v>
      </c>
      <c r="C263" s="1">
        <v>11966.822580645161</v>
      </c>
      <c r="D263" s="1">
        <v>6000.9677419354839</v>
      </c>
      <c r="E263" s="2">
        <f>Table2[[#This Row],[Male Total population]]/Table2[[#This Row],[Total population]]</f>
        <v>0.50146709383335375</v>
      </c>
      <c r="F263" s="1">
        <v>5965.8548387096771</v>
      </c>
      <c r="G263" s="2">
        <f>Table2[[#This Row],[Female Total population]]/Table2[[#This Row],[Total population]]</f>
        <v>0.49853290616664619</v>
      </c>
      <c r="H263" s="1">
        <v>47</v>
      </c>
      <c r="I263" s="2">
        <v>3.9275254298510804E-3</v>
      </c>
      <c r="J263" s="1">
        <v>851.4677419354839</v>
      </c>
      <c r="K263" s="1">
        <v>0</v>
      </c>
      <c r="L263" s="3">
        <v>0</v>
      </c>
      <c r="M263" s="1">
        <v>590.30645161290317</v>
      </c>
      <c r="N263" s="1">
        <v>0</v>
      </c>
      <c r="O263" s="3">
        <v>0</v>
      </c>
      <c r="P263" s="1">
        <v>825.70967741935488</v>
      </c>
      <c r="Q263" s="1">
        <v>0</v>
      </c>
      <c r="R263" s="3">
        <v>0</v>
      </c>
      <c r="S263" s="1">
        <v>1351.741935483871</v>
      </c>
      <c r="T263" s="1">
        <v>0</v>
      </c>
      <c r="U263" s="3">
        <v>0</v>
      </c>
      <c r="V263" s="1">
        <v>1753.1290322580646</v>
      </c>
      <c r="W263" s="1">
        <v>0</v>
      </c>
      <c r="X263" s="3">
        <v>0</v>
      </c>
      <c r="Y263" s="1">
        <v>1467.5</v>
      </c>
      <c r="Z263" s="1">
        <v>0</v>
      </c>
      <c r="AA263" s="3">
        <v>0</v>
      </c>
      <c r="AB263" s="1">
        <v>1498.4677419354839</v>
      </c>
      <c r="AC263" s="1">
        <v>0</v>
      </c>
      <c r="AD263" s="3">
        <v>0</v>
      </c>
      <c r="AE263" s="1">
        <v>1728.6129032258063</v>
      </c>
      <c r="AF263" s="1">
        <v>0</v>
      </c>
      <c r="AG263" s="3">
        <v>0</v>
      </c>
      <c r="AH263" s="1">
        <v>1629.9516129032259</v>
      </c>
      <c r="AI263" s="1">
        <v>0</v>
      </c>
      <c r="AJ263" s="3">
        <v>0</v>
      </c>
      <c r="AK263" s="1">
        <v>273.33870967741933</v>
      </c>
      <c r="AL263" s="1">
        <v>47</v>
      </c>
      <c r="AM263" s="3">
        <v>0.17194783737534669</v>
      </c>
    </row>
    <row r="264" spans="1:39">
      <c r="A264" t="s">
        <v>71</v>
      </c>
      <c r="B264">
        <v>2017</v>
      </c>
      <c r="C264" s="1">
        <v>106806.5945945946</v>
      </c>
      <c r="D264" s="1">
        <v>52908.891891891893</v>
      </c>
      <c r="E264" s="2">
        <f>Table2[[#This Row],[Male Total population]]/Table2[[#This Row],[Total population]]</f>
        <v>0.49537102173061487</v>
      </c>
      <c r="F264" s="1">
        <v>53897.7027027027</v>
      </c>
      <c r="G264" s="2">
        <f>Table2[[#This Row],[Female Total population]]/Table2[[#This Row],[Total population]]</f>
        <v>0.50462897826938502</v>
      </c>
      <c r="H264" s="1">
        <v>400</v>
      </c>
      <c r="I264" s="2">
        <v>3.7450871036407304E-3</v>
      </c>
      <c r="J264" s="1">
        <v>6173.135135135135</v>
      </c>
      <c r="K264" s="1">
        <v>0</v>
      </c>
      <c r="L264" s="3">
        <v>0</v>
      </c>
      <c r="M264" s="1">
        <v>4721.27027027027</v>
      </c>
      <c r="N264" s="1">
        <v>90</v>
      </c>
      <c r="O264" s="3">
        <v>1.9062666368991399E-2</v>
      </c>
      <c r="P264" s="1">
        <v>10312.27027027027</v>
      </c>
      <c r="Q264" s="1">
        <v>35</v>
      </c>
      <c r="R264" s="3">
        <v>3.3940150018083944E-3</v>
      </c>
      <c r="S264" s="1">
        <v>14301.18918918919</v>
      </c>
      <c r="T264" s="1">
        <v>21</v>
      </c>
      <c r="U264" s="3">
        <v>1.468409355487353E-3</v>
      </c>
      <c r="V264" s="1">
        <v>13676.702702702703</v>
      </c>
      <c r="W264" s="1">
        <v>0</v>
      </c>
      <c r="X264" s="3">
        <v>0</v>
      </c>
      <c r="Y264" s="1">
        <v>14056.972972972973</v>
      </c>
      <c r="Z264" s="1">
        <v>0</v>
      </c>
      <c r="AA264" s="3">
        <v>0</v>
      </c>
      <c r="AB264" s="1">
        <v>14889.513513513513</v>
      </c>
      <c r="AC264" s="1">
        <v>0</v>
      </c>
      <c r="AD264" s="3">
        <v>0</v>
      </c>
      <c r="AE264" s="1">
        <v>13575.945945945947</v>
      </c>
      <c r="AF264" s="1">
        <v>0</v>
      </c>
      <c r="AG264" s="3">
        <v>0</v>
      </c>
      <c r="AH264" s="1">
        <v>12906.108108108108</v>
      </c>
      <c r="AI264" s="1">
        <v>0</v>
      </c>
      <c r="AJ264" s="3">
        <v>0</v>
      </c>
      <c r="AK264" s="1">
        <v>2193.4864864864867</v>
      </c>
      <c r="AL264" s="1">
        <v>254</v>
      </c>
      <c r="AM264" s="3">
        <v>0.11579738537931714</v>
      </c>
    </row>
    <row r="265" spans="1:39">
      <c r="A265" t="s">
        <v>70</v>
      </c>
      <c r="B265">
        <v>2013</v>
      </c>
      <c r="C265" s="1">
        <v>252247.04347826086</v>
      </c>
      <c r="D265" s="1">
        <v>122125.17391304347</v>
      </c>
      <c r="E265" s="2">
        <f>Table2[[#This Row],[Male Total population]]/Table2[[#This Row],[Total population]]</f>
        <v>0.48414907952555825</v>
      </c>
      <c r="F265" s="1">
        <v>130121.86956521739</v>
      </c>
      <c r="G265" s="2">
        <f>Table2[[#This Row],[Female Total population]]/Table2[[#This Row],[Total population]]</f>
        <v>0.5158509204744417</v>
      </c>
      <c r="H265" s="1">
        <v>943</v>
      </c>
      <c r="I265" s="2">
        <v>3.738398623020014E-3</v>
      </c>
      <c r="J265" s="1">
        <v>15862.304347826086</v>
      </c>
      <c r="K265" s="1">
        <v>0</v>
      </c>
      <c r="L265" s="3">
        <v>0</v>
      </c>
      <c r="M265" s="1">
        <v>9763.6956521739139</v>
      </c>
      <c r="N265" s="1">
        <v>275</v>
      </c>
      <c r="O265" s="3">
        <v>2.8165564535880476E-2</v>
      </c>
      <c r="P265" s="1">
        <v>17779.782608695652</v>
      </c>
      <c r="Q265" s="1">
        <v>112</v>
      </c>
      <c r="R265" s="3">
        <v>6.2992896181544742E-3</v>
      </c>
      <c r="S265" s="1">
        <v>31052.91304347826</v>
      </c>
      <c r="T265" s="1">
        <v>43</v>
      </c>
      <c r="U265" s="3">
        <v>1.3847332113349304E-3</v>
      </c>
      <c r="V265" s="1">
        <v>38771.695652173912</v>
      </c>
      <c r="W265" s="1">
        <v>0</v>
      </c>
      <c r="X265" s="3">
        <v>0</v>
      </c>
      <c r="Y265" s="1">
        <v>33982.260869565216</v>
      </c>
      <c r="Z265" s="1">
        <v>0</v>
      </c>
      <c r="AA265" s="3">
        <v>0</v>
      </c>
      <c r="AB265" s="1">
        <v>33920.34782608696</v>
      </c>
      <c r="AC265" s="1">
        <v>0</v>
      </c>
      <c r="AD265" s="3">
        <v>0</v>
      </c>
      <c r="AE265" s="1">
        <v>34625.869565217392</v>
      </c>
      <c r="AF265" s="1">
        <v>0</v>
      </c>
      <c r="AG265" s="3">
        <v>0</v>
      </c>
      <c r="AH265" s="1">
        <v>32250.304347826088</v>
      </c>
      <c r="AI265" s="1">
        <v>0</v>
      </c>
      <c r="AJ265" s="3">
        <v>0</v>
      </c>
      <c r="AK265" s="1">
        <v>4375.434782608696</v>
      </c>
      <c r="AL265" s="1">
        <v>513</v>
      </c>
      <c r="AM265" s="3">
        <v>0.11724549113131613</v>
      </c>
    </row>
    <row r="266" spans="1:39">
      <c r="A266" t="s">
        <v>72</v>
      </c>
      <c r="B266">
        <v>2013</v>
      </c>
      <c r="C266" s="1">
        <v>19261.04</v>
      </c>
      <c r="D266" s="1">
        <v>9678.66</v>
      </c>
      <c r="E266" s="2">
        <f>Table2[[#This Row],[Male Total population]]/Table2[[#This Row],[Total population]]</f>
        <v>0.50249934582971634</v>
      </c>
      <c r="F266" s="1">
        <v>9582.3799999999992</v>
      </c>
      <c r="G266" s="2">
        <f>Table2[[#This Row],[Female Total population]]/Table2[[#This Row],[Total population]]</f>
        <v>0.49750065417028355</v>
      </c>
      <c r="H266" s="1">
        <v>71</v>
      </c>
      <c r="I266" s="2">
        <v>3.686197630034515E-3</v>
      </c>
      <c r="J266" s="1">
        <v>1164.6600000000001</v>
      </c>
      <c r="K266" s="1">
        <v>0</v>
      </c>
      <c r="L266" s="3">
        <v>0</v>
      </c>
      <c r="M266" s="1">
        <v>921.26</v>
      </c>
      <c r="N266" s="1">
        <v>14</v>
      </c>
      <c r="O266" s="3">
        <v>1.5196578598875453E-2</v>
      </c>
      <c r="P266" s="1">
        <v>1639.6</v>
      </c>
      <c r="Q266" s="1">
        <v>0</v>
      </c>
      <c r="R266" s="3">
        <v>0</v>
      </c>
      <c r="S266" s="1">
        <v>2755.7</v>
      </c>
      <c r="T266" s="1">
        <v>0</v>
      </c>
      <c r="U266" s="3">
        <v>0</v>
      </c>
      <c r="V266" s="1">
        <v>2773.24</v>
      </c>
      <c r="W266" s="1">
        <v>0</v>
      </c>
      <c r="X266" s="3">
        <v>0</v>
      </c>
      <c r="Y266" s="1">
        <v>2202.54</v>
      </c>
      <c r="Z266" s="1">
        <v>0</v>
      </c>
      <c r="AA266" s="3">
        <v>0</v>
      </c>
      <c r="AB266" s="1">
        <v>2419.38</v>
      </c>
      <c r="AC266" s="1">
        <v>0</v>
      </c>
      <c r="AD266" s="3">
        <v>0</v>
      </c>
      <c r="AE266" s="1">
        <v>2623.04</v>
      </c>
      <c r="AF266" s="1">
        <v>0</v>
      </c>
      <c r="AG266" s="3">
        <v>0</v>
      </c>
      <c r="AH266" s="1">
        <v>2383.62</v>
      </c>
      <c r="AI266" s="1">
        <v>0</v>
      </c>
      <c r="AJ266" s="3">
        <v>0</v>
      </c>
      <c r="AK266" s="1">
        <v>393.42</v>
      </c>
      <c r="AL266" s="1">
        <v>57</v>
      </c>
      <c r="AM266" s="3">
        <v>0.14488333079152052</v>
      </c>
    </row>
    <row r="267" spans="1:39">
      <c r="A267" t="s">
        <v>70</v>
      </c>
      <c r="B267">
        <v>2011</v>
      </c>
      <c r="C267" s="1">
        <v>239613.25</v>
      </c>
      <c r="D267" s="1">
        <v>115922.41666666667</v>
      </c>
      <c r="E267" s="2">
        <f>Table2[[#This Row],[Male Total population]]/Table2[[#This Row],[Total population]]</f>
        <v>0.48378967634997927</v>
      </c>
      <c r="F267" s="1">
        <v>123690.83333333333</v>
      </c>
      <c r="G267" s="2">
        <f>Table2[[#This Row],[Female Total population]]/Table2[[#This Row],[Total population]]</f>
        <v>0.51621032365002073</v>
      </c>
      <c r="H267" s="1">
        <v>877</v>
      </c>
      <c r="I267" s="2">
        <v>3.6600647084416241E-3</v>
      </c>
      <c r="J267" s="1">
        <v>15247.375</v>
      </c>
      <c r="K267" s="1">
        <v>0</v>
      </c>
      <c r="L267" s="3">
        <v>0</v>
      </c>
      <c r="M267" s="1">
        <v>9469.8333333333339</v>
      </c>
      <c r="N267" s="1">
        <v>279</v>
      </c>
      <c r="O267" s="3">
        <v>2.9461975747549232E-2</v>
      </c>
      <c r="P267" s="1">
        <v>15728.208333333334</v>
      </c>
      <c r="Q267" s="1">
        <v>111</v>
      </c>
      <c r="R267" s="3">
        <v>7.0573836286714157E-3</v>
      </c>
      <c r="S267" s="1">
        <v>28247.208333333332</v>
      </c>
      <c r="T267" s="1">
        <v>30</v>
      </c>
      <c r="U267" s="3">
        <v>1.062051854681805E-3</v>
      </c>
      <c r="V267" s="1">
        <v>37123.5</v>
      </c>
      <c r="W267" s="1">
        <v>0</v>
      </c>
      <c r="X267" s="3">
        <v>0</v>
      </c>
      <c r="Y267" s="1">
        <v>34056.375</v>
      </c>
      <c r="Z267" s="1">
        <v>0</v>
      </c>
      <c r="AA267" s="3">
        <v>0</v>
      </c>
      <c r="AB267" s="1">
        <v>31332.208333333332</v>
      </c>
      <c r="AC267" s="1">
        <v>0</v>
      </c>
      <c r="AD267" s="3">
        <v>0</v>
      </c>
      <c r="AE267" s="1">
        <v>33397.541666666664</v>
      </c>
      <c r="AF267" s="1">
        <v>0</v>
      </c>
      <c r="AG267" s="3">
        <v>0</v>
      </c>
      <c r="AH267" s="1">
        <v>31104.333333333332</v>
      </c>
      <c r="AI267" s="1">
        <v>0</v>
      </c>
      <c r="AJ267" s="3">
        <v>0</v>
      </c>
      <c r="AK267" s="1">
        <v>3893.375</v>
      </c>
      <c r="AL267" s="1">
        <v>457</v>
      </c>
      <c r="AM267" s="3">
        <v>0.11737888079108742</v>
      </c>
    </row>
    <row r="268" spans="1:39">
      <c r="A268" t="s">
        <v>70</v>
      </c>
      <c r="B268">
        <v>2014</v>
      </c>
      <c r="C268" s="1">
        <v>236952.4</v>
      </c>
      <c r="D268" s="1">
        <v>114755.76</v>
      </c>
      <c r="E268" s="2">
        <f>Table2[[#This Row],[Male Total population]]/Table2[[#This Row],[Total population]]</f>
        <v>0.4842987874357888</v>
      </c>
      <c r="F268" s="1">
        <v>122196.64</v>
      </c>
      <c r="G268" s="2">
        <f>Table2[[#This Row],[Female Total population]]/Table2[[#This Row],[Total population]]</f>
        <v>0.5157012125642112</v>
      </c>
      <c r="H268" s="1">
        <v>855</v>
      </c>
      <c r="I268" s="2">
        <v>3.608319645633469E-3</v>
      </c>
      <c r="J268" s="1">
        <v>14744.12</v>
      </c>
      <c r="K268" s="1">
        <v>0</v>
      </c>
      <c r="L268" s="3">
        <v>0</v>
      </c>
      <c r="M268" s="1">
        <v>9231.64</v>
      </c>
      <c r="N268" s="1">
        <v>242</v>
      </c>
      <c r="O268" s="3">
        <v>2.6214193794385398E-2</v>
      </c>
      <c r="P268" s="1">
        <v>17368.32</v>
      </c>
      <c r="Q268" s="1">
        <v>137</v>
      </c>
      <c r="R268" s="3">
        <v>7.8879246812587518E-3</v>
      </c>
      <c r="S268" s="1">
        <v>29627.16</v>
      </c>
      <c r="T268" s="1">
        <v>38</v>
      </c>
      <c r="U268" s="3">
        <v>1.2826069052855557E-3</v>
      </c>
      <c r="V268" s="1">
        <v>35873.919999999998</v>
      </c>
      <c r="W268" s="1">
        <v>20</v>
      </c>
      <c r="X268" s="3">
        <v>5.5750807271689302E-4</v>
      </c>
      <c r="Y268" s="1">
        <v>31289.64</v>
      </c>
      <c r="Z268" s="1">
        <v>0</v>
      </c>
      <c r="AA268" s="3">
        <v>0</v>
      </c>
      <c r="AB268" s="1">
        <v>32182.92</v>
      </c>
      <c r="AC268" s="1">
        <v>0</v>
      </c>
      <c r="AD268" s="3">
        <v>0</v>
      </c>
      <c r="AE268" s="1">
        <v>32175.360000000001</v>
      </c>
      <c r="AF268" s="1">
        <v>0</v>
      </c>
      <c r="AG268" s="3">
        <v>0</v>
      </c>
      <c r="AH268" s="1">
        <v>30166.04</v>
      </c>
      <c r="AI268" s="1">
        <v>0</v>
      </c>
      <c r="AJ268" s="3">
        <v>0</v>
      </c>
      <c r="AK268" s="1">
        <v>4168.04</v>
      </c>
      <c r="AL268" s="1">
        <v>418</v>
      </c>
      <c r="AM268" s="3">
        <v>0.10028694542278865</v>
      </c>
    </row>
    <row r="269" spans="1:39">
      <c r="A269" t="s">
        <v>68</v>
      </c>
      <c r="B269">
        <v>2013</v>
      </c>
      <c r="C269" s="1">
        <v>178430.18421052632</v>
      </c>
      <c r="D269" s="1">
        <v>88994.210526315786</v>
      </c>
      <c r="E269" s="2">
        <f>Table2[[#This Row],[Male Total population]]/Table2[[#This Row],[Total population]]</f>
        <v>0.49876208400543509</v>
      </c>
      <c r="F269" s="1">
        <v>89435.973684210519</v>
      </c>
      <c r="G269" s="2">
        <f>Table2[[#This Row],[Female Total population]]/Table2[[#This Row],[Total population]]</f>
        <v>0.5012379159945648</v>
      </c>
      <c r="H269" s="1">
        <v>606</v>
      </c>
      <c r="I269" s="2">
        <v>3.3962863552558591E-3</v>
      </c>
      <c r="J269" s="1">
        <v>11554.28947368421</v>
      </c>
      <c r="K269" s="1">
        <v>0</v>
      </c>
      <c r="L269" s="3">
        <v>0</v>
      </c>
      <c r="M269" s="1">
        <v>6785.8421052631575</v>
      </c>
      <c r="N269" s="1">
        <v>158</v>
      </c>
      <c r="O269" s="3">
        <v>2.3283771940029941E-2</v>
      </c>
      <c r="P269" s="1">
        <v>12812.368421052632</v>
      </c>
      <c r="Q269" s="1">
        <v>22</v>
      </c>
      <c r="R269" s="3">
        <v>1.7170908045268758E-3</v>
      </c>
      <c r="S269" s="1">
        <v>22480.736842105263</v>
      </c>
      <c r="T269" s="1">
        <v>10</v>
      </c>
      <c r="U269" s="3">
        <v>4.4482527731344259E-4</v>
      </c>
      <c r="V269" s="1">
        <v>25429.526315789473</v>
      </c>
      <c r="W269" s="1">
        <v>0</v>
      </c>
      <c r="X269" s="3">
        <v>0</v>
      </c>
      <c r="Y269" s="1">
        <v>23889.473684210527</v>
      </c>
      <c r="Z269" s="1">
        <v>0</v>
      </c>
      <c r="AA269" s="3">
        <v>0</v>
      </c>
      <c r="AB269" s="1">
        <v>25086.86842105263</v>
      </c>
      <c r="AC269" s="1">
        <v>0</v>
      </c>
      <c r="AD269" s="3">
        <v>0</v>
      </c>
      <c r="AE269" s="1">
        <v>24394.815789473683</v>
      </c>
      <c r="AF269" s="1">
        <v>0</v>
      </c>
      <c r="AG269" s="3">
        <v>0</v>
      </c>
      <c r="AH269" s="1">
        <v>22841.447368421053</v>
      </c>
      <c r="AI269" s="1">
        <v>0</v>
      </c>
      <c r="AJ269" s="3">
        <v>0</v>
      </c>
      <c r="AK269" s="1">
        <v>3091.5789473684213</v>
      </c>
      <c r="AL269" s="1">
        <v>416</v>
      </c>
      <c r="AM269" s="3">
        <v>0.13455907388491659</v>
      </c>
    </row>
    <row r="270" spans="1:39">
      <c r="A270" t="s">
        <v>70</v>
      </c>
      <c r="B270">
        <v>2016</v>
      </c>
      <c r="C270" s="1">
        <v>256731.04347826086</v>
      </c>
      <c r="D270" s="1">
        <v>124448.82608695653</v>
      </c>
      <c r="E270" s="2">
        <f>Table2[[#This Row],[Male Total population]]/Table2[[#This Row],[Total population]]</f>
        <v>0.48474397330720326</v>
      </c>
      <c r="F270" s="1">
        <v>132282.21739130435</v>
      </c>
      <c r="G270" s="2">
        <f>Table2[[#This Row],[Female Total population]]/Table2[[#This Row],[Total population]]</f>
        <v>0.5152560266927968</v>
      </c>
      <c r="H270" s="1">
        <v>871</v>
      </c>
      <c r="I270" s="2">
        <v>3.3926555518937599E-3</v>
      </c>
      <c r="J270" s="1">
        <v>15834.173913043478</v>
      </c>
      <c r="K270" s="1">
        <v>0</v>
      </c>
      <c r="L270" s="3">
        <v>0</v>
      </c>
      <c r="M270" s="1">
        <v>10093.695652173914</v>
      </c>
      <c r="N270" s="1">
        <v>254</v>
      </c>
      <c r="O270" s="3">
        <v>2.5164222179147551E-2</v>
      </c>
      <c r="P270" s="1">
        <v>20443.695652173912</v>
      </c>
      <c r="Q270" s="1">
        <v>139</v>
      </c>
      <c r="R270" s="3">
        <v>6.7991620676088093E-3</v>
      </c>
      <c r="S270" s="1">
        <v>33010.956521739128</v>
      </c>
      <c r="T270" s="1">
        <v>27</v>
      </c>
      <c r="U270" s="3">
        <v>8.1791025904442798E-4</v>
      </c>
      <c r="V270" s="1">
        <v>37773.82608695652</v>
      </c>
      <c r="W270" s="1">
        <v>11</v>
      </c>
      <c r="X270" s="3">
        <v>2.9120693187599419E-4</v>
      </c>
      <c r="Y270" s="1">
        <v>33167.217391304344</v>
      </c>
      <c r="Z270" s="1">
        <v>0</v>
      </c>
      <c r="AA270" s="3">
        <v>0</v>
      </c>
      <c r="AB270" s="1">
        <v>35446.65217391304</v>
      </c>
      <c r="AC270" s="1">
        <v>0</v>
      </c>
      <c r="AD270" s="3">
        <v>0</v>
      </c>
      <c r="AE270" s="1">
        <v>34152.260869565216</v>
      </c>
      <c r="AF270" s="1">
        <v>0</v>
      </c>
      <c r="AG270" s="3">
        <v>0</v>
      </c>
      <c r="AH270" s="1">
        <v>32226.043478260868</v>
      </c>
      <c r="AI270" s="1">
        <v>0</v>
      </c>
      <c r="AJ270" s="3">
        <v>0</v>
      </c>
      <c r="AK270" s="1">
        <v>4630.521739130435</v>
      </c>
      <c r="AL270" s="1">
        <v>440</v>
      </c>
      <c r="AM270" s="3">
        <v>9.5021689733526121E-2</v>
      </c>
    </row>
    <row r="271" spans="1:39">
      <c r="A271" t="s">
        <v>68</v>
      </c>
      <c r="B271">
        <v>2009</v>
      </c>
      <c r="C271" s="1">
        <v>165788.58974358975</v>
      </c>
      <c r="D271" s="1">
        <v>82662.794871794875</v>
      </c>
      <c r="E271" s="2">
        <f>Table2[[#This Row],[Male Total population]]/Table2[[#This Row],[Total population]]</f>
        <v>0.49860364334868856</v>
      </c>
      <c r="F271" s="1">
        <v>83125.794871794875</v>
      </c>
      <c r="G271" s="2">
        <f>Table2[[#This Row],[Female Total population]]/Table2[[#This Row],[Total population]]</f>
        <v>0.50139635665131144</v>
      </c>
      <c r="H271" s="1">
        <v>546</v>
      </c>
      <c r="I271" s="2">
        <v>3.293350892509846E-3</v>
      </c>
      <c r="J271" s="1">
        <v>11064.948717948719</v>
      </c>
      <c r="K271" s="1">
        <v>0</v>
      </c>
      <c r="L271" s="3">
        <v>0</v>
      </c>
      <c r="M271" s="1">
        <v>6544.0256410256407</v>
      </c>
      <c r="N271" s="1">
        <v>144</v>
      </c>
      <c r="O271" s="3">
        <v>2.2004803755235742E-2</v>
      </c>
      <c r="P271" s="1">
        <v>10264.74358974359</v>
      </c>
      <c r="Q271" s="1">
        <v>26</v>
      </c>
      <c r="R271" s="3">
        <v>2.5329419846374822E-3</v>
      </c>
      <c r="S271" s="1">
        <v>18932.692307692309</v>
      </c>
      <c r="T271" s="1">
        <v>23</v>
      </c>
      <c r="U271" s="3">
        <v>1.2148298628745556E-3</v>
      </c>
      <c r="V271" s="1">
        <v>24945.76923076923</v>
      </c>
      <c r="W271" s="1">
        <v>33</v>
      </c>
      <c r="X271" s="3">
        <v>1.3228696094605222E-3</v>
      </c>
      <c r="Y271" s="1">
        <v>23646.51282051282</v>
      </c>
      <c r="Z271" s="1">
        <v>0</v>
      </c>
      <c r="AA271" s="3">
        <v>0</v>
      </c>
      <c r="AB271" s="1">
        <v>22960.692307692309</v>
      </c>
      <c r="AC271" s="1">
        <v>0</v>
      </c>
      <c r="AD271" s="3">
        <v>0</v>
      </c>
      <c r="AE271" s="1">
        <v>23090.179487179488</v>
      </c>
      <c r="AF271" s="1">
        <v>0</v>
      </c>
      <c r="AG271" s="3">
        <v>0</v>
      </c>
      <c r="AH271" s="1">
        <v>21645.025641025641</v>
      </c>
      <c r="AI271" s="1">
        <v>0</v>
      </c>
      <c r="AJ271" s="3">
        <v>0</v>
      </c>
      <c r="AK271" s="1">
        <v>2643.5641025641025</v>
      </c>
      <c r="AL271" s="1">
        <v>320</v>
      </c>
      <c r="AM271" s="3">
        <v>0.12104870076334397</v>
      </c>
    </row>
    <row r="272" spans="1:39">
      <c r="A272" t="s">
        <v>68</v>
      </c>
      <c r="B272">
        <v>2015</v>
      </c>
      <c r="C272" s="1">
        <v>204313.61764705883</v>
      </c>
      <c r="D272" s="1">
        <v>101852.23529411765</v>
      </c>
      <c r="E272" s="2">
        <f>Table2[[#This Row],[Male Total population]]/Table2[[#This Row],[Total population]]</f>
        <v>0.49850928424194468</v>
      </c>
      <c r="F272" s="1">
        <v>102461.38235294117</v>
      </c>
      <c r="G272" s="2">
        <f>Table2[[#This Row],[Female Total population]]/Table2[[#This Row],[Total population]]</f>
        <v>0.50149071575805537</v>
      </c>
      <c r="H272" s="1">
        <v>671</v>
      </c>
      <c r="I272" s="2">
        <v>3.2841668006638584E-3</v>
      </c>
      <c r="J272" s="1">
        <v>13015.941176470587</v>
      </c>
      <c r="K272" s="1">
        <v>0</v>
      </c>
      <c r="L272" s="3">
        <v>0</v>
      </c>
      <c r="M272" s="1">
        <v>7807.5294117647063</v>
      </c>
      <c r="N272" s="1">
        <v>155</v>
      </c>
      <c r="O272" s="3">
        <v>1.9852630944487974E-2</v>
      </c>
      <c r="P272" s="1">
        <v>16086.058823529413</v>
      </c>
      <c r="Q272" s="1">
        <v>80</v>
      </c>
      <c r="R272" s="3">
        <v>4.9732504945824482E-3</v>
      </c>
      <c r="S272" s="1">
        <v>26167.529411764706</v>
      </c>
      <c r="T272" s="1">
        <v>0</v>
      </c>
      <c r="U272" s="3">
        <v>0</v>
      </c>
      <c r="V272" s="1">
        <v>28016.882352941175</v>
      </c>
      <c r="W272" s="1">
        <v>0</v>
      </c>
      <c r="X272" s="3">
        <v>0</v>
      </c>
      <c r="Y272" s="1">
        <v>26992.882352941175</v>
      </c>
      <c r="Z272" s="1">
        <v>0</v>
      </c>
      <c r="AA272" s="3">
        <v>0</v>
      </c>
      <c r="AB272" s="1">
        <v>29446.470588235294</v>
      </c>
      <c r="AC272" s="1">
        <v>0</v>
      </c>
      <c r="AD272" s="3">
        <v>0</v>
      </c>
      <c r="AE272" s="1">
        <v>27232.5</v>
      </c>
      <c r="AF272" s="1">
        <v>0</v>
      </c>
      <c r="AG272" s="3">
        <v>0</v>
      </c>
      <c r="AH272" s="1">
        <v>25844.205882352941</v>
      </c>
      <c r="AI272" s="1">
        <v>0</v>
      </c>
      <c r="AJ272" s="3">
        <v>0</v>
      </c>
      <c r="AK272" s="1">
        <v>3670.1764705882351</v>
      </c>
      <c r="AL272" s="1">
        <v>436</v>
      </c>
      <c r="AM272" s="3">
        <v>0.11879537768659947</v>
      </c>
    </row>
    <row r="273" spans="1:39">
      <c r="A273" t="s">
        <v>70</v>
      </c>
      <c r="B273">
        <v>2010</v>
      </c>
      <c r="C273" s="1">
        <v>229166</v>
      </c>
      <c r="D273" s="1">
        <v>110832.8</v>
      </c>
      <c r="E273" s="2">
        <f>Table2[[#This Row],[Male Total population]]/Table2[[#This Row],[Total population]]</f>
        <v>0.48363544330310781</v>
      </c>
      <c r="F273" s="1">
        <v>118333.2</v>
      </c>
      <c r="G273" s="2">
        <f>Table2[[#This Row],[Female Total population]]/Table2[[#This Row],[Total population]]</f>
        <v>0.51636455669689219</v>
      </c>
      <c r="H273" s="1">
        <v>739</v>
      </c>
      <c r="I273" s="2">
        <v>3.2247366537793564E-3</v>
      </c>
      <c r="J273" s="1">
        <v>14722.72</v>
      </c>
      <c r="K273" s="1">
        <v>0</v>
      </c>
      <c r="L273" s="3">
        <v>0</v>
      </c>
      <c r="M273" s="1">
        <v>9037.2000000000007</v>
      </c>
      <c r="N273" s="1">
        <v>252</v>
      </c>
      <c r="O273" s="3">
        <v>2.7884743062010355E-2</v>
      </c>
      <c r="P273" s="1">
        <v>14603.4</v>
      </c>
      <c r="Q273" s="1">
        <v>62</v>
      </c>
      <c r="R273" s="3">
        <v>4.2455866442061441E-3</v>
      </c>
      <c r="S273" s="1">
        <v>26383.88</v>
      </c>
      <c r="T273" s="1">
        <v>13</v>
      </c>
      <c r="U273" s="3">
        <v>4.9272510335856591E-4</v>
      </c>
      <c r="V273" s="1">
        <v>35442.839999999997</v>
      </c>
      <c r="W273" s="1">
        <v>0</v>
      </c>
      <c r="X273" s="3">
        <v>0</v>
      </c>
      <c r="Y273" s="1">
        <v>33472.120000000003</v>
      </c>
      <c r="Z273" s="1">
        <v>0</v>
      </c>
      <c r="AA273" s="3">
        <v>0</v>
      </c>
      <c r="AB273" s="1">
        <v>29838.720000000001</v>
      </c>
      <c r="AC273" s="1">
        <v>0</v>
      </c>
      <c r="AD273" s="3">
        <v>0</v>
      </c>
      <c r="AE273" s="1">
        <v>31945.88</v>
      </c>
      <c r="AF273" s="1">
        <v>0</v>
      </c>
      <c r="AG273" s="3">
        <v>0</v>
      </c>
      <c r="AH273" s="1">
        <v>30132.16</v>
      </c>
      <c r="AI273" s="1">
        <v>0</v>
      </c>
      <c r="AJ273" s="3">
        <v>0</v>
      </c>
      <c r="AK273" s="1">
        <v>3590.4</v>
      </c>
      <c r="AL273" s="1">
        <v>412</v>
      </c>
      <c r="AM273" s="3">
        <v>0.11475044563279857</v>
      </c>
    </row>
    <row r="274" spans="1:39">
      <c r="A274" t="s">
        <v>73</v>
      </c>
      <c r="B274">
        <v>2013</v>
      </c>
      <c r="C274" s="1">
        <v>441016.8</v>
      </c>
      <c r="D274" s="1">
        <v>213496.86666666667</v>
      </c>
      <c r="E274" s="2">
        <f>Table2[[#This Row],[Male Total population]]/Table2[[#This Row],[Total population]]</f>
        <v>0.48410143710322751</v>
      </c>
      <c r="F274" s="1">
        <v>227519.93333333332</v>
      </c>
      <c r="G274" s="2">
        <f>Table2[[#This Row],[Female Total population]]/Table2[[#This Row],[Total population]]</f>
        <v>0.51589856289677249</v>
      </c>
      <c r="H274" s="1">
        <v>1422</v>
      </c>
      <c r="I274" s="2">
        <v>3.2243669628912097E-3</v>
      </c>
      <c r="J274" s="1">
        <v>24422.466666666667</v>
      </c>
      <c r="K274" s="1">
        <v>0</v>
      </c>
      <c r="L274" s="3">
        <v>0</v>
      </c>
      <c r="M274" s="1">
        <v>20092</v>
      </c>
      <c r="N274" s="1">
        <v>363</v>
      </c>
      <c r="O274" s="3">
        <v>1.8066892295440971E-2</v>
      </c>
      <c r="P274" s="1">
        <v>32494.799999999999</v>
      </c>
      <c r="Q274" s="1">
        <v>137</v>
      </c>
      <c r="R274" s="3">
        <v>4.2160591848541921E-3</v>
      </c>
      <c r="S274" s="1">
        <v>55414.866666666669</v>
      </c>
      <c r="T274" s="1">
        <v>39</v>
      </c>
      <c r="U274" s="3">
        <v>7.0378225819064195E-4</v>
      </c>
      <c r="V274" s="1">
        <v>67152.266666666663</v>
      </c>
      <c r="W274" s="1">
        <v>0</v>
      </c>
      <c r="X274" s="3">
        <v>0</v>
      </c>
      <c r="Y274" s="1">
        <v>58139.866666666669</v>
      </c>
      <c r="Z274" s="1">
        <v>0</v>
      </c>
      <c r="AA274" s="3">
        <v>0</v>
      </c>
      <c r="AB274" s="1">
        <v>58309.533333333333</v>
      </c>
      <c r="AC274" s="1">
        <v>0</v>
      </c>
      <c r="AD274" s="3">
        <v>0</v>
      </c>
      <c r="AE274" s="1">
        <v>62931.8</v>
      </c>
      <c r="AF274" s="1">
        <v>0</v>
      </c>
      <c r="AG274" s="3">
        <v>0</v>
      </c>
      <c r="AH274" s="1">
        <v>52515.26666666667</v>
      </c>
      <c r="AI274" s="1">
        <v>0</v>
      </c>
      <c r="AJ274" s="3">
        <v>0</v>
      </c>
      <c r="AK274" s="1">
        <v>9914.0666666666675</v>
      </c>
      <c r="AL274" s="1">
        <v>883</v>
      </c>
      <c r="AM274" s="3">
        <v>8.9065368399109682E-2</v>
      </c>
    </row>
    <row r="275" spans="1:39">
      <c r="A275" t="s">
        <v>72</v>
      </c>
      <c r="B275">
        <v>2015</v>
      </c>
      <c r="C275" s="1">
        <v>18082.474576271186</v>
      </c>
      <c r="D275" s="1">
        <v>9078.8474576271183</v>
      </c>
      <c r="E275" s="2">
        <f>Table2[[#This Row],[Male Total population]]/Table2[[#This Row],[Total population]]</f>
        <v>0.50207992381423716</v>
      </c>
      <c r="F275" s="1">
        <v>9003.6271186440681</v>
      </c>
      <c r="G275" s="2">
        <f>Table2[[#This Row],[Female Total population]]/Table2[[#This Row],[Total population]]</f>
        <v>0.49792007618576278</v>
      </c>
      <c r="H275" s="1">
        <v>58</v>
      </c>
      <c r="I275" s="2">
        <v>3.2075255936546859E-3</v>
      </c>
      <c r="J275" s="1">
        <v>1080.1186440677966</v>
      </c>
      <c r="K275" s="1">
        <v>0</v>
      </c>
      <c r="L275" s="3">
        <v>0</v>
      </c>
      <c r="M275" s="1">
        <v>889.94915254237287</v>
      </c>
      <c r="N275" s="1">
        <v>0</v>
      </c>
      <c r="O275" s="3">
        <v>0</v>
      </c>
      <c r="P275" s="1">
        <v>1695.8474576271187</v>
      </c>
      <c r="Q275" s="1">
        <v>0</v>
      </c>
      <c r="R275" s="3">
        <v>0</v>
      </c>
      <c r="S275" s="1">
        <v>2627.9322033898306</v>
      </c>
      <c r="T275" s="1">
        <v>0</v>
      </c>
      <c r="U275" s="3">
        <v>0</v>
      </c>
      <c r="V275" s="1">
        <v>2417.5084745762711</v>
      </c>
      <c r="W275" s="1">
        <v>0</v>
      </c>
      <c r="X275" s="3">
        <v>0</v>
      </c>
      <c r="Y275" s="1">
        <v>2050.1186440677966</v>
      </c>
      <c r="Z275" s="1">
        <v>0</v>
      </c>
      <c r="AA275" s="3">
        <v>0</v>
      </c>
      <c r="AB275" s="1">
        <v>2275.2711864406779</v>
      </c>
      <c r="AC275" s="1">
        <v>0</v>
      </c>
      <c r="AD275" s="3">
        <v>0</v>
      </c>
      <c r="AE275" s="1">
        <v>2438.7966101694915</v>
      </c>
      <c r="AF275" s="1">
        <v>0</v>
      </c>
      <c r="AG275" s="3">
        <v>0</v>
      </c>
      <c r="AH275" s="1">
        <v>2234.1525423728813</v>
      </c>
      <c r="AI275" s="1">
        <v>0</v>
      </c>
      <c r="AJ275" s="3">
        <v>0</v>
      </c>
      <c r="AK275" s="1">
        <v>385.20338983050846</v>
      </c>
      <c r="AL275" s="1">
        <v>58</v>
      </c>
      <c r="AM275" s="3">
        <v>0.15056980683768206</v>
      </c>
    </row>
    <row r="276" spans="1:39">
      <c r="A276" t="s">
        <v>74</v>
      </c>
      <c r="B276">
        <v>2014</v>
      </c>
      <c r="C276" s="1">
        <v>162808.35294117648</v>
      </c>
      <c r="D276" s="1">
        <v>81917.882352941175</v>
      </c>
      <c r="E276" s="2">
        <f>Table2[[#This Row],[Male Total population]]/Table2[[#This Row],[Total population]]</f>
        <v>0.50315527964673001</v>
      </c>
      <c r="F276" s="1">
        <v>80890.470588235301</v>
      </c>
      <c r="G276" s="2">
        <f>Table2[[#This Row],[Female Total population]]/Table2[[#This Row],[Total population]]</f>
        <v>0.49684472035326993</v>
      </c>
      <c r="H276" s="1">
        <v>520</v>
      </c>
      <c r="I276" s="2">
        <v>3.1939393194885938E-3</v>
      </c>
      <c r="J276" s="1">
        <v>10616.411764705883</v>
      </c>
      <c r="K276" s="1">
        <v>0</v>
      </c>
      <c r="L276" s="3">
        <v>0</v>
      </c>
      <c r="M276" s="1">
        <v>6059.8235294117649</v>
      </c>
      <c r="N276" s="1">
        <v>170</v>
      </c>
      <c r="O276" s="3">
        <v>2.8053622217692226E-2</v>
      </c>
      <c r="P276" s="1">
        <v>13244.823529411764</v>
      </c>
      <c r="Q276" s="1">
        <v>152</v>
      </c>
      <c r="R276" s="3">
        <v>1.1476181593696982E-2</v>
      </c>
      <c r="S276" s="1">
        <v>19550.352941176472</v>
      </c>
      <c r="T276" s="1">
        <v>32</v>
      </c>
      <c r="U276" s="3">
        <v>1.6367990949463828E-3</v>
      </c>
      <c r="V276" s="1">
        <v>22309.411764705881</v>
      </c>
      <c r="W276" s="1">
        <v>0</v>
      </c>
      <c r="X276" s="3">
        <v>0</v>
      </c>
      <c r="Y276" s="1">
        <v>22421.705882352941</v>
      </c>
      <c r="Z276" s="1">
        <v>0</v>
      </c>
      <c r="AA276" s="3">
        <v>0</v>
      </c>
      <c r="AB276" s="1">
        <v>23240.882352941175</v>
      </c>
      <c r="AC276" s="1">
        <v>0</v>
      </c>
      <c r="AD276" s="3">
        <v>0</v>
      </c>
      <c r="AE276" s="1">
        <v>21396.470588235294</v>
      </c>
      <c r="AF276" s="1">
        <v>0</v>
      </c>
      <c r="AG276" s="3">
        <v>0</v>
      </c>
      <c r="AH276" s="1">
        <v>21809.470588235294</v>
      </c>
      <c r="AI276" s="1">
        <v>0</v>
      </c>
      <c r="AJ276" s="3">
        <v>0</v>
      </c>
      <c r="AK276" s="1">
        <v>2147.6470588235293</v>
      </c>
      <c r="AL276" s="1">
        <v>166</v>
      </c>
      <c r="AM276" s="3">
        <v>7.7293892084360452E-2</v>
      </c>
    </row>
    <row r="277" spans="1:39">
      <c r="A277" t="s">
        <v>75</v>
      </c>
      <c r="B277">
        <v>2013</v>
      </c>
      <c r="C277" s="1">
        <v>33420.568627450979</v>
      </c>
      <c r="D277" s="1">
        <v>16729.764705882353</v>
      </c>
      <c r="E277" s="2">
        <f>Table2[[#This Row],[Male Total population]]/Table2[[#This Row],[Total population]]</f>
        <v>0.50058288631692704</v>
      </c>
      <c r="F277" s="1">
        <v>16690.803921568626</v>
      </c>
      <c r="G277" s="2">
        <f>Table2[[#This Row],[Female Total population]]/Table2[[#This Row],[Total population]]</f>
        <v>0.4994171136830729</v>
      </c>
      <c r="H277" s="1">
        <v>106</v>
      </c>
      <c r="I277" s="2">
        <v>3.1716994759010096E-3</v>
      </c>
      <c r="J277" s="1">
        <v>2483.5294117647059</v>
      </c>
      <c r="K277" s="1">
        <v>0</v>
      </c>
      <c r="L277" s="3">
        <v>0</v>
      </c>
      <c r="M277" s="1">
        <v>1333.1176470588234</v>
      </c>
      <c r="N277" s="1">
        <v>12</v>
      </c>
      <c r="O277" s="3">
        <v>9.0014561179014262E-3</v>
      </c>
      <c r="P277" s="1">
        <v>2500.0196078431372</v>
      </c>
      <c r="Q277" s="1">
        <v>0</v>
      </c>
      <c r="R277" s="3">
        <v>0</v>
      </c>
      <c r="S277" s="1">
        <v>3966</v>
      </c>
      <c r="T277" s="1">
        <v>0</v>
      </c>
      <c r="U277" s="3">
        <v>0</v>
      </c>
      <c r="V277" s="1">
        <v>4351.8235294117649</v>
      </c>
      <c r="W277" s="1">
        <v>0</v>
      </c>
      <c r="X277" s="3">
        <v>0</v>
      </c>
      <c r="Y277" s="1">
        <v>4091.4509803921569</v>
      </c>
      <c r="Z277" s="1">
        <v>0</v>
      </c>
      <c r="AA277" s="3">
        <v>0</v>
      </c>
      <c r="AB277" s="1">
        <v>4400.6862745098042</v>
      </c>
      <c r="AC277" s="1">
        <v>0</v>
      </c>
      <c r="AD277" s="3">
        <v>0</v>
      </c>
      <c r="AE277" s="1">
        <v>4716.8627450980393</v>
      </c>
      <c r="AF277" s="1">
        <v>0</v>
      </c>
      <c r="AG277" s="3">
        <v>0</v>
      </c>
      <c r="AH277" s="1">
        <v>5057.3921568627447</v>
      </c>
      <c r="AI277" s="1">
        <v>0</v>
      </c>
      <c r="AJ277" s="3">
        <v>0</v>
      </c>
      <c r="AK277" s="1">
        <v>535.54901960784309</v>
      </c>
      <c r="AL277" s="1">
        <v>94</v>
      </c>
      <c r="AM277" s="3">
        <v>0.17552081426426977</v>
      </c>
    </row>
    <row r="278" spans="1:39">
      <c r="A278" t="s">
        <v>68</v>
      </c>
      <c r="B278">
        <v>2014</v>
      </c>
      <c r="C278" s="1">
        <v>177851.23076923078</v>
      </c>
      <c r="D278" s="1">
        <v>88756.974358974359</v>
      </c>
      <c r="E278" s="2">
        <f>Table2[[#This Row],[Male Total population]]/Table2[[#This Row],[Total population]]</f>
        <v>0.49905178600726219</v>
      </c>
      <c r="F278" s="1">
        <v>89094.256410256407</v>
      </c>
      <c r="G278" s="2">
        <f>Table2[[#This Row],[Female Total population]]/Table2[[#This Row],[Total population]]</f>
        <v>0.5009482139927377</v>
      </c>
      <c r="H278" s="1">
        <v>564</v>
      </c>
      <c r="I278" s="2">
        <v>3.1711897497735788E-3</v>
      </c>
      <c r="J278" s="1">
        <v>11455.74358974359</v>
      </c>
      <c r="K278" s="1">
        <v>0</v>
      </c>
      <c r="L278" s="3">
        <v>0</v>
      </c>
      <c r="M278" s="1">
        <v>6770.333333333333</v>
      </c>
      <c r="N278" s="1">
        <v>133</v>
      </c>
      <c r="O278" s="3">
        <v>1.9644527595884004E-2</v>
      </c>
      <c r="P278" s="1">
        <v>13468.717948717949</v>
      </c>
      <c r="Q278" s="1">
        <v>47</v>
      </c>
      <c r="R278" s="3">
        <v>3.4895674687785562E-3</v>
      </c>
      <c r="S278" s="1">
        <v>22693.076923076922</v>
      </c>
      <c r="T278" s="1">
        <v>30</v>
      </c>
      <c r="U278" s="3">
        <v>1.3219890851157588E-3</v>
      </c>
      <c r="V278" s="1">
        <v>24835.025641025641</v>
      </c>
      <c r="W278" s="1">
        <v>14</v>
      </c>
      <c r="X278" s="3">
        <v>5.6371997365176974E-4</v>
      </c>
      <c r="Y278" s="1">
        <v>23512.48717948718</v>
      </c>
      <c r="Z278" s="1">
        <v>11</v>
      </c>
      <c r="AA278" s="3">
        <v>4.6783651240421076E-4</v>
      </c>
      <c r="AB278" s="1">
        <v>25216.51282051282</v>
      </c>
      <c r="AC278" s="1">
        <v>0</v>
      </c>
      <c r="AD278" s="3">
        <v>0</v>
      </c>
      <c r="AE278" s="1">
        <v>23988.692307692309</v>
      </c>
      <c r="AF278" s="1">
        <v>0</v>
      </c>
      <c r="AG278" s="3">
        <v>0</v>
      </c>
      <c r="AH278" s="1">
        <v>22669.538461538461</v>
      </c>
      <c r="AI278" s="1">
        <v>0</v>
      </c>
      <c r="AJ278" s="3">
        <v>0</v>
      </c>
      <c r="AK278" s="1">
        <v>3181.5384615384614</v>
      </c>
      <c r="AL278" s="1">
        <v>329</v>
      </c>
      <c r="AM278" s="3">
        <v>0.10340909090909091</v>
      </c>
    </row>
    <row r="279" spans="1:39">
      <c r="A279" t="s">
        <v>70</v>
      </c>
      <c r="B279">
        <v>2012</v>
      </c>
      <c r="C279" s="1">
        <v>241062.33333333334</v>
      </c>
      <c r="D279" s="1">
        <v>116619.79166666667</v>
      </c>
      <c r="E279" s="2">
        <f>Table2[[#This Row],[Male Total population]]/Table2[[#This Row],[Total population]]</f>
        <v>0.48377442487212852</v>
      </c>
      <c r="F279" s="1">
        <v>124442.54166666667</v>
      </c>
      <c r="G279" s="2">
        <f>Table2[[#This Row],[Female Total population]]/Table2[[#This Row],[Total population]]</f>
        <v>0.51622557512787148</v>
      </c>
      <c r="H279" s="1">
        <v>763</v>
      </c>
      <c r="I279" s="2">
        <v>3.1651564533101396E-3</v>
      </c>
      <c r="J279" s="1">
        <v>15246.75</v>
      </c>
      <c r="K279" s="1">
        <v>0</v>
      </c>
      <c r="L279" s="3">
        <v>0</v>
      </c>
      <c r="M279" s="1">
        <v>9403.6666666666661</v>
      </c>
      <c r="N279" s="1">
        <v>250</v>
      </c>
      <c r="O279" s="3">
        <v>2.658537449930878E-2</v>
      </c>
      <c r="P279" s="1">
        <v>16360</v>
      </c>
      <c r="Q279" s="1">
        <v>52</v>
      </c>
      <c r="R279" s="3">
        <v>3.1784841075794619E-3</v>
      </c>
      <c r="S279" s="1">
        <v>29086.291666666668</v>
      </c>
      <c r="T279" s="1">
        <v>11</v>
      </c>
      <c r="U279" s="3">
        <v>3.781850270244717E-4</v>
      </c>
      <c r="V279" s="1">
        <v>37253.958333333336</v>
      </c>
      <c r="W279" s="1">
        <v>0</v>
      </c>
      <c r="X279" s="3">
        <v>0</v>
      </c>
      <c r="Y279" s="1">
        <v>33294.791666666664</v>
      </c>
      <c r="Z279" s="1">
        <v>0</v>
      </c>
      <c r="AA279" s="3">
        <v>0</v>
      </c>
      <c r="AB279" s="1">
        <v>31910.791666666668</v>
      </c>
      <c r="AC279" s="1">
        <v>0</v>
      </c>
      <c r="AD279" s="3">
        <v>0</v>
      </c>
      <c r="AE279" s="1">
        <v>33360.041666666664</v>
      </c>
      <c r="AF279" s="1">
        <v>0</v>
      </c>
      <c r="AG279" s="3">
        <v>0</v>
      </c>
      <c r="AH279" s="1">
        <v>30982.625</v>
      </c>
      <c r="AI279" s="1">
        <v>0</v>
      </c>
      <c r="AJ279" s="3">
        <v>0</v>
      </c>
      <c r="AK279" s="1">
        <v>4084.5833333333335</v>
      </c>
      <c r="AL279" s="1">
        <v>450</v>
      </c>
      <c r="AM279" s="3">
        <v>0.11017035601346527</v>
      </c>
    </row>
    <row r="280" spans="1:39">
      <c r="A280" t="s">
        <v>65</v>
      </c>
      <c r="B280">
        <v>2011</v>
      </c>
      <c r="C280" s="1">
        <v>12850.151515151516</v>
      </c>
      <c r="D280" s="1">
        <v>6432.757575757576</v>
      </c>
      <c r="E280" s="2">
        <f>Table2[[#This Row],[Male Total population]]/Table2[[#This Row],[Total population]]</f>
        <v>0.50059779981370345</v>
      </c>
      <c r="F280" s="1">
        <v>6417.393939393939</v>
      </c>
      <c r="G280" s="2">
        <f>Table2[[#This Row],[Female Total population]]/Table2[[#This Row],[Total population]]</f>
        <v>0.49940220018629655</v>
      </c>
      <c r="H280" s="1">
        <v>40</v>
      </c>
      <c r="I280" s="2">
        <v>3.1128037636627324E-3</v>
      </c>
      <c r="J280" s="1">
        <v>909.56060606060601</v>
      </c>
      <c r="K280" s="1">
        <v>0</v>
      </c>
      <c r="L280" s="3">
        <v>0</v>
      </c>
      <c r="M280" s="1">
        <v>621.39393939393938</v>
      </c>
      <c r="N280" s="1">
        <v>0</v>
      </c>
      <c r="O280" s="3">
        <v>0</v>
      </c>
      <c r="P280" s="1">
        <v>904.18181818181813</v>
      </c>
      <c r="Q280" s="1">
        <v>0</v>
      </c>
      <c r="R280" s="3">
        <v>0</v>
      </c>
      <c r="S280" s="1">
        <v>1511.5454545454545</v>
      </c>
      <c r="T280" s="1">
        <v>0</v>
      </c>
      <c r="U280" s="3">
        <v>0</v>
      </c>
      <c r="V280" s="1">
        <v>1868.939393939394</v>
      </c>
      <c r="W280" s="1">
        <v>0</v>
      </c>
      <c r="X280" s="3">
        <v>0</v>
      </c>
      <c r="Y280" s="1">
        <v>1534.0757575757575</v>
      </c>
      <c r="Z280" s="1">
        <v>0</v>
      </c>
      <c r="AA280" s="3">
        <v>0</v>
      </c>
      <c r="AB280" s="1">
        <v>1615.909090909091</v>
      </c>
      <c r="AC280" s="1">
        <v>0</v>
      </c>
      <c r="AD280" s="3">
        <v>0</v>
      </c>
      <c r="AE280" s="1">
        <v>1870.1363636363637</v>
      </c>
      <c r="AF280" s="1">
        <v>0</v>
      </c>
      <c r="AG280" s="3">
        <v>0</v>
      </c>
      <c r="AH280" s="1">
        <v>1734</v>
      </c>
      <c r="AI280" s="1">
        <v>0</v>
      </c>
      <c r="AJ280" s="3">
        <v>0</v>
      </c>
      <c r="AK280" s="1">
        <v>287.9848484848485</v>
      </c>
      <c r="AL280" s="1">
        <v>40</v>
      </c>
      <c r="AM280" s="3">
        <v>0.13889619613826484</v>
      </c>
    </row>
    <row r="281" spans="1:39">
      <c r="A281" t="s">
        <v>70</v>
      </c>
      <c r="B281">
        <v>2017</v>
      </c>
      <c r="C281" s="1">
        <v>269145.77272727271</v>
      </c>
      <c r="D281" s="1">
        <v>130373.90909090909</v>
      </c>
      <c r="E281" s="2">
        <f>Table2[[#This Row],[Male Total population]]/Table2[[#This Row],[Total population]]</f>
        <v>0.48439887340537158</v>
      </c>
      <c r="F281" s="1">
        <v>138771.86363636365</v>
      </c>
      <c r="G281" s="2">
        <f>Table2[[#This Row],[Female Total population]]/Table2[[#This Row],[Total population]]</f>
        <v>0.51560112659462853</v>
      </c>
      <c r="H281" s="1">
        <v>837</v>
      </c>
      <c r="I281" s="2">
        <v>3.1098389230438997E-3</v>
      </c>
      <c r="J281" s="1">
        <v>16501.409090909092</v>
      </c>
      <c r="K281" s="1">
        <v>0</v>
      </c>
      <c r="L281" s="3">
        <v>0</v>
      </c>
      <c r="M281" s="1">
        <v>10923.227272727272</v>
      </c>
      <c r="N281" s="1">
        <v>235</v>
      </c>
      <c r="O281" s="3">
        <v>2.1513788382554275E-2</v>
      </c>
      <c r="P281" s="1">
        <v>22235.545454545456</v>
      </c>
      <c r="Q281" s="1">
        <v>145</v>
      </c>
      <c r="R281" s="3">
        <v>6.521090309945991E-3</v>
      </c>
      <c r="S281" s="1">
        <v>35080.181818181816</v>
      </c>
      <c r="T281" s="1">
        <v>15</v>
      </c>
      <c r="U281" s="3">
        <v>4.2759185450474502E-4</v>
      </c>
      <c r="V281" s="1">
        <v>38956</v>
      </c>
      <c r="W281" s="1">
        <v>0</v>
      </c>
      <c r="X281" s="3">
        <v>0</v>
      </c>
      <c r="Y281" s="1">
        <v>34537.86363636364</v>
      </c>
      <c r="Z281" s="1">
        <v>0</v>
      </c>
      <c r="AA281" s="3">
        <v>0</v>
      </c>
      <c r="AB281" s="1">
        <v>37218.272727272728</v>
      </c>
      <c r="AC281" s="1">
        <v>0</v>
      </c>
      <c r="AD281" s="3">
        <v>0</v>
      </c>
      <c r="AE281" s="1">
        <v>35130.86363636364</v>
      </c>
      <c r="AF281" s="1">
        <v>0</v>
      </c>
      <c r="AG281" s="3">
        <v>0</v>
      </c>
      <c r="AH281" s="1">
        <v>33699.63636363636</v>
      </c>
      <c r="AI281" s="1">
        <v>0</v>
      </c>
      <c r="AJ281" s="3">
        <v>0</v>
      </c>
      <c r="AK281" s="1">
        <v>4862.772727272727</v>
      </c>
      <c r="AL281" s="1">
        <v>442</v>
      </c>
      <c r="AM281" s="3">
        <v>9.0894644843476882E-2</v>
      </c>
    </row>
    <row r="282" spans="1:39">
      <c r="A282" t="s">
        <v>70</v>
      </c>
      <c r="B282">
        <v>2009</v>
      </c>
      <c r="C282" s="1">
        <v>234892.41666666666</v>
      </c>
      <c r="D282" s="1">
        <v>113765.29166666667</v>
      </c>
      <c r="E282" s="2">
        <f>Table2[[#This Row],[Male Total population]]/Table2[[#This Row],[Total population]]</f>
        <v>0.48432935077725303</v>
      </c>
      <c r="F282" s="1">
        <v>121127.125</v>
      </c>
      <c r="G282" s="2">
        <f>Table2[[#This Row],[Female Total population]]/Table2[[#This Row],[Total population]]</f>
        <v>0.51567064922274708</v>
      </c>
      <c r="H282" s="1">
        <v>724</v>
      </c>
      <c r="I282" s="2">
        <v>3.0822621278038991E-3</v>
      </c>
      <c r="J282" s="1">
        <v>15686.166666666666</v>
      </c>
      <c r="K282" s="1">
        <v>0</v>
      </c>
      <c r="L282" s="3">
        <v>0</v>
      </c>
      <c r="M282" s="1">
        <v>9366.0416666666661</v>
      </c>
      <c r="N282" s="1">
        <v>284</v>
      </c>
      <c r="O282" s="3">
        <v>3.0322307983183933E-2</v>
      </c>
      <c r="P282" s="1">
        <v>14750.583333333334</v>
      </c>
      <c r="Q282" s="1">
        <v>10</v>
      </c>
      <c r="R282" s="3">
        <v>6.7793929053653246E-4</v>
      </c>
      <c r="S282" s="1">
        <v>26108.333333333332</v>
      </c>
      <c r="T282" s="1">
        <v>10</v>
      </c>
      <c r="U282" s="3">
        <v>3.8301947015639961E-4</v>
      </c>
      <c r="V282" s="1">
        <v>36106.708333333336</v>
      </c>
      <c r="W282" s="1">
        <v>22</v>
      </c>
      <c r="X282" s="3">
        <v>6.0930505757817387E-4</v>
      </c>
      <c r="Y282" s="1">
        <v>35210.75</v>
      </c>
      <c r="Z282" s="1">
        <v>0</v>
      </c>
      <c r="AA282" s="3">
        <v>0</v>
      </c>
      <c r="AB282" s="1">
        <v>30717.583333333332</v>
      </c>
      <c r="AC282" s="1">
        <v>0</v>
      </c>
      <c r="AD282" s="3">
        <v>0</v>
      </c>
      <c r="AE282" s="1">
        <v>32379.625</v>
      </c>
      <c r="AF282" s="1">
        <v>0</v>
      </c>
      <c r="AG282" s="3">
        <v>0</v>
      </c>
      <c r="AH282" s="1">
        <v>31023.458333333332</v>
      </c>
      <c r="AI282" s="1">
        <v>0</v>
      </c>
      <c r="AJ282" s="3">
        <v>0</v>
      </c>
      <c r="AK282" s="1">
        <v>3515.375</v>
      </c>
      <c r="AL282" s="1">
        <v>398</v>
      </c>
      <c r="AM282" s="3">
        <v>0.11321693987127973</v>
      </c>
    </row>
    <row r="283" spans="1:39">
      <c r="A283" t="s">
        <v>68</v>
      </c>
      <c r="B283">
        <v>2011</v>
      </c>
      <c r="C283" s="1">
        <v>189374.22857142857</v>
      </c>
      <c r="D283" s="1">
        <v>94352.371428571423</v>
      </c>
      <c r="E283" s="2">
        <f>Table2[[#This Row],[Male Total population]]/Table2[[#This Row],[Total population]]</f>
        <v>0.49823237375186663</v>
      </c>
      <c r="F283" s="1">
        <v>95021.857142857145</v>
      </c>
      <c r="G283" s="2">
        <f>Table2[[#This Row],[Female Total population]]/Table2[[#This Row],[Total population]]</f>
        <v>0.50176762624813331</v>
      </c>
      <c r="H283" s="1">
        <v>581</v>
      </c>
      <c r="I283" s="2">
        <v>3.0679992963290525E-3</v>
      </c>
      <c r="J283" s="1">
        <v>12327.485714285714</v>
      </c>
      <c r="K283" s="1">
        <v>0</v>
      </c>
      <c r="L283" s="3">
        <v>0</v>
      </c>
      <c r="M283" s="1">
        <v>7330.6857142857143</v>
      </c>
      <c r="N283" s="1">
        <v>158</v>
      </c>
      <c r="O283" s="3">
        <v>2.1553236103424352E-2</v>
      </c>
      <c r="P283" s="1">
        <v>12487.571428571429</v>
      </c>
      <c r="Q283" s="1">
        <v>46</v>
      </c>
      <c r="R283" s="3">
        <v>3.6836626131124661E-3</v>
      </c>
      <c r="S283" s="1">
        <v>23024.6</v>
      </c>
      <c r="T283" s="1">
        <v>12</v>
      </c>
      <c r="U283" s="3">
        <v>5.2118169262441042E-4</v>
      </c>
      <c r="V283" s="1">
        <v>27952.400000000001</v>
      </c>
      <c r="W283" s="1">
        <v>0</v>
      </c>
      <c r="X283" s="3">
        <v>0</v>
      </c>
      <c r="Y283" s="1">
        <v>26083.628571428573</v>
      </c>
      <c r="Z283" s="1">
        <v>0</v>
      </c>
      <c r="AA283" s="3">
        <v>0</v>
      </c>
      <c r="AB283" s="1">
        <v>26151.314285714285</v>
      </c>
      <c r="AC283" s="1">
        <v>0</v>
      </c>
      <c r="AD283" s="3">
        <v>0</v>
      </c>
      <c r="AE283" s="1">
        <v>26332.057142857142</v>
      </c>
      <c r="AF283" s="1">
        <v>0</v>
      </c>
      <c r="AG283" s="3">
        <v>0</v>
      </c>
      <c r="AH283" s="1">
        <v>24534.400000000001</v>
      </c>
      <c r="AI283" s="1">
        <v>0</v>
      </c>
      <c r="AJ283" s="3">
        <v>0</v>
      </c>
      <c r="AK283" s="1">
        <v>3180.457142857143</v>
      </c>
      <c r="AL283" s="1">
        <v>365</v>
      </c>
      <c r="AM283" s="3">
        <v>0.11476337633404002</v>
      </c>
    </row>
    <row r="284" spans="1:39">
      <c r="A284" t="s">
        <v>72</v>
      </c>
      <c r="B284">
        <v>2017</v>
      </c>
      <c r="C284" s="1">
        <v>17783</v>
      </c>
      <c r="D284" s="1">
        <v>8948.538461538461</v>
      </c>
      <c r="E284" s="2">
        <f>Table2[[#This Row],[Male Total population]]/Table2[[#This Row],[Total population]]</f>
        <v>0.50320747126685383</v>
      </c>
      <c r="F284" s="1">
        <v>8834.461538461539</v>
      </c>
      <c r="G284" s="2">
        <f>Table2[[#This Row],[Female Total population]]/Table2[[#This Row],[Total population]]</f>
        <v>0.49679252873314622</v>
      </c>
      <c r="H284" s="1">
        <v>54</v>
      </c>
      <c r="I284" s="2">
        <v>3.0366079964010573E-3</v>
      </c>
      <c r="J284" s="1">
        <v>1082.1538461538462</v>
      </c>
      <c r="K284" s="1">
        <v>0</v>
      </c>
      <c r="L284" s="3">
        <v>0</v>
      </c>
      <c r="M284" s="1">
        <v>868.01923076923072</v>
      </c>
      <c r="N284" s="1">
        <v>0</v>
      </c>
      <c r="O284" s="3">
        <v>0</v>
      </c>
      <c r="P284" s="1">
        <v>1727.2884615384614</v>
      </c>
      <c r="Q284" s="1">
        <v>0</v>
      </c>
      <c r="R284" s="3">
        <v>0</v>
      </c>
      <c r="S284" s="1">
        <v>2493.0384615384614</v>
      </c>
      <c r="T284" s="1">
        <v>0</v>
      </c>
      <c r="U284" s="3">
        <v>0</v>
      </c>
      <c r="V284" s="1">
        <v>2206.9807692307691</v>
      </c>
      <c r="W284" s="1">
        <v>0</v>
      </c>
      <c r="X284" s="3">
        <v>0</v>
      </c>
      <c r="Y284" s="1">
        <v>2065.2884615384614</v>
      </c>
      <c r="Z284" s="1">
        <v>0</v>
      </c>
      <c r="AA284" s="3">
        <v>0</v>
      </c>
      <c r="AB284" s="1">
        <v>2299.75</v>
      </c>
      <c r="AC284" s="1">
        <v>0</v>
      </c>
      <c r="AD284" s="3">
        <v>0</v>
      </c>
      <c r="AE284" s="1">
        <v>2451.5</v>
      </c>
      <c r="AF284" s="1">
        <v>0</v>
      </c>
      <c r="AG284" s="3">
        <v>0</v>
      </c>
      <c r="AH284" s="1">
        <v>2226</v>
      </c>
      <c r="AI284" s="1">
        <v>0</v>
      </c>
      <c r="AJ284" s="3">
        <v>0</v>
      </c>
      <c r="AK284" s="1">
        <v>362.98076923076923</v>
      </c>
      <c r="AL284" s="1">
        <v>54</v>
      </c>
      <c r="AM284" s="3">
        <v>0.1487682119205298</v>
      </c>
    </row>
    <row r="285" spans="1:39">
      <c r="A285" t="s">
        <v>68</v>
      </c>
      <c r="B285">
        <v>2016</v>
      </c>
      <c r="C285" s="1">
        <v>212203.69696969696</v>
      </c>
      <c r="D285" s="1">
        <v>105871.21212121213</v>
      </c>
      <c r="E285" s="2">
        <f>Table2[[#This Row],[Male Total population]]/Table2[[#This Row],[Total population]]</f>
        <v>0.49891313692018624</v>
      </c>
      <c r="F285" s="1">
        <v>106332.48484848485</v>
      </c>
      <c r="G285" s="2">
        <f>Table2[[#This Row],[Female Total population]]/Table2[[#This Row],[Total population]]</f>
        <v>0.50108686307981387</v>
      </c>
      <c r="H285" s="1">
        <v>643</v>
      </c>
      <c r="I285" s="2">
        <v>3.0301074353658477E-3</v>
      </c>
      <c r="J285" s="1">
        <v>13435.878787878788</v>
      </c>
      <c r="K285" s="1">
        <v>0</v>
      </c>
      <c r="L285" s="3">
        <v>0</v>
      </c>
      <c r="M285" s="1">
        <v>8230.9090909090901</v>
      </c>
      <c r="N285" s="1">
        <v>163</v>
      </c>
      <c r="O285" s="3">
        <v>1.98034018113541E-2</v>
      </c>
      <c r="P285" s="1">
        <v>17506.484848484848</v>
      </c>
      <c r="Q285" s="1">
        <v>76</v>
      </c>
      <c r="R285" s="3">
        <v>4.3412484378083276E-3</v>
      </c>
      <c r="S285" s="1">
        <v>27339.121212121212</v>
      </c>
      <c r="T285" s="1">
        <v>39</v>
      </c>
      <c r="U285" s="3">
        <v>1.4265271987860663E-3</v>
      </c>
      <c r="V285" s="1">
        <v>28666.242424242424</v>
      </c>
      <c r="W285" s="1">
        <v>0</v>
      </c>
      <c r="X285" s="3">
        <v>0</v>
      </c>
      <c r="Y285" s="1">
        <v>27748.363636363636</v>
      </c>
      <c r="Z285" s="1">
        <v>0</v>
      </c>
      <c r="AA285" s="3">
        <v>0</v>
      </c>
      <c r="AB285" s="1">
        <v>30761.090909090908</v>
      </c>
      <c r="AC285" s="1">
        <v>0</v>
      </c>
      <c r="AD285" s="3">
        <v>0</v>
      </c>
      <c r="AE285" s="1">
        <v>28003.696969696968</v>
      </c>
      <c r="AF285" s="1">
        <v>0</v>
      </c>
      <c r="AG285" s="3">
        <v>0</v>
      </c>
      <c r="AH285" s="1">
        <v>26747.454545454544</v>
      </c>
      <c r="AI285" s="1">
        <v>0</v>
      </c>
      <c r="AJ285" s="3">
        <v>0</v>
      </c>
      <c r="AK285" s="1">
        <v>3777.4545454545455</v>
      </c>
      <c r="AL285" s="1">
        <v>365</v>
      </c>
      <c r="AM285" s="3">
        <v>9.6625914516750094E-2</v>
      </c>
    </row>
    <row r="286" spans="1:39">
      <c r="A286" t="s">
        <v>76</v>
      </c>
      <c r="B286">
        <v>2015</v>
      </c>
      <c r="C286" s="1">
        <v>424019.66666666669</v>
      </c>
      <c r="D286" s="1">
        <v>206810.80952380953</v>
      </c>
      <c r="E286" s="2">
        <f>Table2[[#This Row],[Male Total population]]/Table2[[#This Row],[Total population]]</f>
        <v>0.48773872011552022</v>
      </c>
      <c r="F286" s="1">
        <v>217208.85714285713</v>
      </c>
      <c r="G286" s="2">
        <f>Table2[[#This Row],[Female Total population]]/Table2[[#This Row],[Total population]]</f>
        <v>0.51226127988447967</v>
      </c>
      <c r="H286" s="1">
        <v>1278</v>
      </c>
      <c r="I286" s="2">
        <v>3.0140111425649282E-3</v>
      </c>
      <c r="J286" s="1">
        <v>25379.095238095237</v>
      </c>
      <c r="K286" s="1">
        <v>0</v>
      </c>
      <c r="L286" s="3">
        <v>0</v>
      </c>
      <c r="M286" s="1">
        <v>18515.952380952382</v>
      </c>
      <c r="N286" s="1">
        <v>331</v>
      </c>
      <c r="O286" s="3">
        <v>1.7876477168979131E-2</v>
      </c>
      <c r="P286" s="1">
        <v>33302.761904761908</v>
      </c>
      <c r="Q286" s="1">
        <v>140</v>
      </c>
      <c r="R286" s="3">
        <v>4.2038555360773737E-3</v>
      </c>
      <c r="S286" s="1">
        <v>53860</v>
      </c>
      <c r="T286" s="1">
        <v>43</v>
      </c>
      <c r="U286" s="3">
        <v>7.9836613442257703E-4</v>
      </c>
      <c r="V286" s="1">
        <v>64418.619047619046</v>
      </c>
      <c r="W286" s="1">
        <v>10</v>
      </c>
      <c r="X286" s="3">
        <v>1.5523462234742839E-4</v>
      </c>
      <c r="Y286" s="1">
        <v>56607.238095238092</v>
      </c>
      <c r="Z286" s="1">
        <v>0</v>
      </c>
      <c r="AA286" s="3">
        <v>0</v>
      </c>
      <c r="AB286" s="1">
        <v>54321.619047619046</v>
      </c>
      <c r="AC286" s="1">
        <v>0</v>
      </c>
      <c r="AD286" s="3">
        <v>0</v>
      </c>
      <c r="AE286" s="1">
        <v>54644</v>
      </c>
      <c r="AF286" s="1">
        <v>0</v>
      </c>
      <c r="AG286" s="3">
        <v>0</v>
      </c>
      <c r="AH286" s="1">
        <v>53831</v>
      </c>
      <c r="AI286" s="1">
        <v>0</v>
      </c>
      <c r="AJ286" s="3">
        <v>0</v>
      </c>
      <c r="AK286" s="1">
        <v>9125.1428571428569</v>
      </c>
      <c r="AL286" s="1">
        <v>754</v>
      </c>
      <c r="AM286" s="3">
        <v>8.2628843384056613E-2</v>
      </c>
    </row>
    <row r="287" spans="1:39">
      <c r="A287" t="s">
        <v>68</v>
      </c>
      <c r="B287">
        <v>2012</v>
      </c>
      <c r="C287" s="1">
        <v>173432.8205128205</v>
      </c>
      <c r="D287" s="1">
        <v>86498.153846153844</v>
      </c>
      <c r="E287" s="2">
        <f>Table2[[#This Row],[Male Total population]]/Table2[[#This Row],[Total population]]</f>
        <v>0.49874155070758208</v>
      </c>
      <c r="F287" s="1">
        <v>86934.666666666672</v>
      </c>
      <c r="G287" s="2">
        <f>Table2[[#This Row],[Female Total population]]/Table2[[#This Row],[Total population]]</f>
        <v>0.50125844929241803</v>
      </c>
      <c r="H287" s="1">
        <v>521</v>
      </c>
      <c r="I287" s="2">
        <v>3.0040450155827724E-3</v>
      </c>
      <c r="J287" s="1">
        <v>11257.153846153846</v>
      </c>
      <c r="K287" s="1">
        <v>0</v>
      </c>
      <c r="L287" s="3">
        <v>0</v>
      </c>
      <c r="M287" s="1">
        <v>6677.2051282051279</v>
      </c>
      <c r="N287" s="1">
        <v>155</v>
      </c>
      <c r="O287" s="3">
        <v>2.3213305121519444E-2</v>
      </c>
      <c r="P287" s="1">
        <v>11970.461538461539</v>
      </c>
      <c r="Q287" s="1">
        <v>10</v>
      </c>
      <c r="R287" s="3">
        <v>8.3538967715402011E-4</v>
      </c>
      <c r="S287" s="1">
        <v>21540.205128205129</v>
      </c>
      <c r="T287" s="1">
        <v>0</v>
      </c>
      <c r="U287" s="3">
        <v>0</v>
      </c>
      <c r="V287" s="1">
        <v>25278.820512820512</v>
      </c>
      <c r="W287" s="1">
        <v>0</v>
      </c>
      <c r="X287" s="3">
        <v>0</v>
      </c>
      <c r="Y287" s="1">
        <v>23488.615384615383</v>
      </c>
      <c r="Z287" s="1">
        <v>0</v>
      </c>
      <c r="AA287" s="3">
        <v>0</v>
      </c>
      <c r="AB287" s="1">
        <v>24193.948717948719</v>
      </c>
      <c r="AC287" s="1">
        <v>0</v>
      </c>
      <c r="AD287" s="3">
        <v>0</v>
      </c>
      <c r="AE287" s="1">
        <v>23891.564102564102</v>
      </c>
      <c r="AF287" s="1">
        <v>0</v>
      </c>
      <c r="AG287" s="3">
        <v>0</v>
      </c>
      <c r="AH287" s="1">
        <v>22267</v>
      </c>
      <c r="AI287" s="1">
        <v>0</v>
      </c>
      <c r="AJ287" s="3">
        <v>0</v>
      </c>
      <c r="AK287" s="1">
        <v>2942.3333333333335</v>
      </c>
      <c r="AL287" s="1">
        <v>356</v>
      </c>
      <c r="AM287" s="3">
        <v>0.12099240965220347</v>
      </c>
    </row>
    <row r="288" spans="1:39">
      <c r="A288" t="s">
        <v>73</v>
      </c>
      <c r="B288">
        <v>2017</v>
      </c>
      <c r="C288" s="1">
        <v>452862.13333333336</v>
      </c>
      <c r="D288" s="1">
        <v>219714.2</v>
      </c>
      <c r="E288" s="2">
        <f>Table2[[#This Row],[Male Total population]]/Table2[[#This Row],[Total population]]</f>
        <v>0.48516796576205973</v>
      </c>
      <c r="F288" s="1">
        <v>233147.93333333332</v>
      </c>
      <c r="G288" s="2">
        <f>Table2[[#This Row],[Female Total population]]/Table2[[#This Row],[Total population]]</f>
        <v>0.51483203423794022</v>
      </c>
      <c r="H288" s="1">
        <v>1335</v>
      </c>
      <c r="I288" s="2">
        <v>2.9479170408300863E-3</v>
      </c>
      <c r="J288" s="1">
        <v>24245.266666666666</v>
      </c>
      <c r="K288" s="1">
        <v>0</v>
      </c>
      <c r="L288" s="3">
        <v>0</v>
      </c>
      <c r="M288" s="1">
        <v>20338.666666666668</v>
      </c>
      <c r="N288" s="1">
        <v>342</v>
      </c>
      <c r="O288" s="3">
        <v>1.6815261570735544E-2</v>
      </c>
      <c r="P288" s="1">
        <v>39258.466666666667</v>
      </c>
      <c r="Q288" s="1">
        <v>164</v>
      </c>
      <c r="R288" s="3">
        <v>4.1774428276193497E-3</v>
      </c>
      <c r="S288" s="1">
        <v>60097.333333333336</v>
      </c>
      <c r="T288" s="1">
        <v>38</v>
      </c>
      <c r="U288" s="3">
        <v>6.3230758990970206E-4</v>
      </c>
      <c r="V288" s="1">
        <v>64864.533333333333</v>
      </c>
      <c r="W288" s="1">
        <v>0</v>
      </c>
      <c r="X288" s="3">
        <v>0</v>
      </c>
      <c r="Y288" s="1">
        <v>55694.6</v>
      </c>
      <c r="Z288" s="1">
        <v>0</v>
      </c>
      <c r="AA288" s="3">
        <v>0</v>
      </c>
      <c r="AB288" s="1">
        <v>63182.400000000001</v>
      </c>
      <c r="AC288" s="1">
        <v>0</v>
      </c>
      <c r="AD288" s="3">
        <v>0</v>
      </c>
      <c r="AE288" s="1">
        <v>63389.533333333333</v>
      </c>
      <c r="AF288" s="1">
        <v>0</v>
      </c>
      <c r="AG288" s="3">
        <v>0</v>
      </c>
      <c r="AH288" s="1">
        <v>51440.6</v>
      </c>
      <c r="AI288" s="1">
        <v>0</v>
      </c>
      <c r="AJ288" s="3">
        <v>0</v>
      </c>
      <c r="AK288" s="1">
        <v>10350.733333333334</v>
      </c>
      <c r="AL288" s="1">
        <v>791</v>
      </c>
      <c r="AM288" s="3">
        <v>7.6419706172187477E-2</v>
      </c>
    </row>
    <row r="289" spans="1:39">
      <c r="A289" t="s">
        <v>72</v>
      </c>
      <c r="B289">
        <v>2010</v>
      </c>
      <c r="C289" s="1">
        <v>18035.01923076923</v>
      </c>
      <c r="D289" s="1">
        <v>9033.4807692307695</v>
      </c>
      <c r="E289" s="2">
        <f>Table2[[#This Row],[Male Total population]]/Table2[[#This Row],[Total population]]</f>
        <v>0.50088556344974144</v>
      </c>
      <c r="F289" s="1">
        <v>9001.538461538461</v>
      </c>
      <c r="G289" s="2">
        <f>Table2[[#This Row],[Female Total population]]/Table2[[#This Row],[Total population]]</f>
        <v>0.4991144365502585</v>
      </c>
      <c r="H289" s="1">
        <v>53</v>
      </c>
      <c r="I289" s="2">
        <v>2.9387271131697842E-3</v>
      </c>
      <c r="J289" s="1">
        <v>1108.5576923076924</v>
      </c>
      <c r="K289" s="1">
        <v>0</v>
      </c>
      <c r="L289" s="3">
        <v>0</v>
      </c>
      <c r="M289" s="1">
        <v>867.44230769230774</v>
      </c>
      <c r="N289" s="1">
        <v>0</v>
      </c>
      <c r="O289" s="3">
        <v>0</v>
      </c>
      <c r="P289" s="1">
        <v>1382.3269230769231</v>
      </c>
      <c r="Q289" s="1">
        <v>0</v>
      </c>
      <c r="R289" s="3">
        <v>0</v>
      </c>
      <c r="S289" s="1">
        <v>2386.6346153846152</v>
      </c>
      <c r="T289" s="1">
        <v>0</v>
      </c>
      <c r="U289" s="3">
        <v>0</v>
      </c>
      <c r="V289" s="1">
        <v>2821.75</v>
      </c>
      <c r="W289" s="1">
        <v>0</v>
      </c>
      <c r="X289" s="3">
        <v>0</v>
      </c>
      <c r="Y289" s="1">
        <v>2174.2115384615386</v>
      </c>
      <c r="Z289" s="1">
        <v>0</v>
      </c>
      <c r="AA289" s="3">
        <v>0</v>
      </c>
      <c r="AB289" s="1">
        <v>2153.2692307692309</v>
      </c>
      <c r="AC289" s="1">
        <v>0</v>
      </c>
      <c r="AD289" s="3">
        <v>0</v>
      </c>
      <c r="AE289" s="1">
        <v>2562.6730769230771</v>
      </c>
      <c r="AF289" s="1">
        <v>0</v>
      </c>
      <c r="AG289" s="3">
        <v>0</v>
      </c>
      <c r="AH289" s="1">
        <v>2261.0384615384614</v>
      </c>
      <c r="AI289" s="1">
        <v>0</v>
      </c>
      <c r="AJ289" s="3">
        <v>0</v>
      </c>
      <c r="AK289" s="1">
        <v>331.13461538461536</v>
      </c>
      <c r="AL289" s="1">
        <v>53</v>
      </c>
      <c r="AM289" s="3">
        <v>0.16005575236657182</v>
      </c>
    </row>
    <row r="290" spans="1:39">
      <c r="A290" t="s">
        <v>73</v>
      </c>
      <c r="B290">
        <v>2011</v>
      </c>
      <c r="C290" s="1">
        <v>434837.46666666667</v>
      </c>
      <c r="D290" s="1">
        <v>210361.60000000001</v>
      </c>
      <c r="E290" s="2">
        <f>Table2[[#This Row],[Male Total population]]/Table2[[#This Row],[Total population]]</f>
        <v>0.48377064104565048</v>
      </c>
      <c r="F290" s="1">
        <v>224475.86666666667</v>
      </c>
      <c r="G290" s="2">
        <f>Table2[[#This Row],[Female Total population]]/Table2[[#This Row],[Total population]]</f>
        <v>0.51622935895434952</v>
      </c>
      <c r="H290" s="1">
        <v>1257</v>
      </c>
      <c r="I290" s="2">
        <v>2.8907352662956671E-3</v>
      </c>
      <c r="J290" s="1">
        <v>24480.2</v>
      </c>
      <c r="K290" s="1">
        <v>0</v>
      </c>
      <c r="L290" s="3">
        <v>0</v>
      </c>
      <c r="M290" s="1">
        <v>20538.533333333333</v>
      </c>
      <c r="N290" s="1">
        <v>318</v>
      </c>
      <c r="O290" s="3">
        <v>1.5483091944247886E-2</v>
      </c>
      <c r="P290" s="1">
        <v>29803</v>
      </c>
      <c r="Q290" s="1">
        <v>88</v>
      </c>
      <c r="R290" s="3">
        <v>2.9527228802469548E-3</v>
      </c>
      <c r="S290" s="1">
        <v>52157.533333333333</v>
      </c>
      <c r="T290" s="1">
        <v>13</v>
      </c>
      <c r="U290" s="3">
        <v>2.4924491572326401E-4</v>
      </c>
      <c r="V290" s="1">
        <v>66661.666666666672</v>
      </c>
      <c r="W290" s="1">
        <v>0</v>
      </c>
      <c r="X290" s="3">
        <v>0</v>
      </c>
      <c r="Y290" s="1">
        <v>60735.73333333333</v>
      </c>
      <c r="Z290" s="1">
        <v>0</v>
      </c>
      <c r="AA290" s="3">
        <v>0</v>
      </c>
      <c r="AB290" s="1">
        <v>55863.066666666666</v>
      </c>
      <c r="AC290" s="1">
        <v>0</v>
      </c>
      <c r="AD290" s="3">
        <v>0</v>
      </c>
      <c r="AE290" s="1">
        <v>62335.8</v>
      </c>
      <c r="AF290" s="1">
        <v>0</v>
      </c>
      <c r="AG290" s="3">
        <v>0</v>
      </c>
      <c r="AH290" s="1">
        <v>52891.866666666669</v>
      </c>
      <c r="AI290" s="1">
        <v>0</v>
      </c>
      <c r="AJ290" s="3">
        <v>0</v>
      </c>
      <c r="AK290" s="1">
        <v>9462</v>
      </c>
      <c r="AL290" s="1">
        <v>838</v>
      </c>
      <c r="AM290" s="3">
        <v>8.8564785457619949E-2</v>
      </c>
    </row>
    <row r="291" spans="1:39">
      <c r="A291" t="s">
        <v>76</v>
      </c>
      <c r="B291">
        <v>2017</v>
      </c>
      <c r="C291" s="1">
        <v>414359.31818181818</v>
      </c>
      <c r="D291" s="1">
        <v>202323.59090909091</v>
      </c>
      <c r="E291" s="2">
        <f>Table2[[#This Row],[Male Total population]]/Table2[[#This Row],[Total population]]</f>
        <v>0.48828053824606554</v>
      </c>
      <c r="F291" s="1">
        <v>212035.72727272726</v>
      </c>
      <c r="G291" s="2">
        <f>Table2[[#This Row],[Female Total population]]/Table2[[#This Row],[Total population]]</f>
        <v>0.51171946175393446</v>
      </c>
      <c r="H291" s="1">
        <v>1193</v>
      </c>
      <c r="I291" s="2">
        <v>2.8791436505755598E-3</v>
      </c>
      <c r="J291" s="1">
        <v>24588.81818181818</v>
      </c>
      <c r="K291" s="1">
        <v>0</v>
      </c>
      <c r="L291" s="3">
        <v>0</v>
      </c>
      <c r="M291" s="1">
        <v>18371.363636363636</v>
      </c>
      <c r="N291" s="1">
        <v>343</v>
      </c>
      <c r="O291" s="3">
        <v>1.8670361481554792E-2</v>
      </c>
      <c r="P291" s="1">
        <v>34723.318181818184</v>
      </c>
      <c r="Q291" s="1">
        <v>131</v>
      </c>
      <c r="R291" s="3">
        <v>3.7726809204713099E-3</v>
      </c>
      <c r="S291" s="1">
        <v>54135.86363636364</v>
      </c>
      <c r="T291" s="1">
        <v>69</v>
      </c>
      <c r="U291" s="3">
        <v>1.2745709658107673E-3</v>
      </c>
      <c r="V291" s="1">
        <v>60672</v>
      </c>
      <c r="W291" s="1">
        <v>0</v>
      </c>
      <c r="X291" s="3">
        <v>0</v>
      </c>
      <c r="Y291" s="1">
        <v>53836.909090909088</v>
      </c>
      <c r="Z291" s="1">
        <v>0</v>
      </c>
      <c r="AA291" s="3">
        <v>0</v>
      </c>
      <c r="AB291" s="1">
        <v>53493.5</v>
      </c>
      <c r="AC291" s="1">
        <v>0</v>
      </c>
      <c r="AD291" s="3">
        <v>0</v>
      </c>
      <c r="AE291" s="1">
        <v>53388.772727272728</v>
      </c>
      <c r="AF291" s="1">
        <v>0</v>
      </c>
      <c r="AG291" s="3">
        <v>0</v>
      </c>
      <c r="AH291" s="1">
        <v>52025.63636363636</v>
      </c>
      <c r="AI291" s="1">
        <v>0</v>
      </c>
      <c r="AJ291" s="3">
        <v>0</v>
      </c>
      <c r="AK291" s="1">
        <v>9123.136363636364</v>
      </c>
      <c r="AL291" s="1">
        <v>650</v>
      </c>
      <c r="AM291" s="3">
        <v>7.1247427868207203E-2</v>
      </c>
    </row>
    <row r="292" spans="1:39">
      <c r="A292" t="s">
        <v>76</v>
      </c>
      <c r="B292">
        <v>2013</v>
      </c>
      <c r="C292" s="1">
        <v>420590.76190476189</v>
      </c>
      <c r="D292" s="1">
        <v>204991.28571428571</v>
      </c>
      <c r="E292" s="2">
        <f>Table2[[#This Row],[Male Total population]]/Table2[[#This Row],[Total population]]</f>
        <v>0.48738894022761181</v>
      </c>
      <c r="F292" s="1">
        <v>215599.47619047618</v>
      </c>
      <c r="G292" s="2">
        <f>Table2[[#This Row],[Female Total population]]/Table2[[#This Row],[Total population]]</f>
        <v>0.51261105977238819</v>
      </c>
      <c r="H292" s="1">
        <v>1209</v>
      </c>
      <c r="I292" s="2">
        <v>2.8745281863175221E-3</v>
      </c>
      <c r="J292" s="1">
        <v>25634.809523809523</v>
      </c>
      <c r="K292" s="1">
        <v>0</v>
      </c>
      <c r="L292" s="3">
        <v>0</v>
      </c>
      <c r="M292" s="1">
        <v>18750.238095238095</v>
      </c>
      <c r="N292" s="1">
        <v>334</v>
      </c>
      <c r="O292" s="3">
        <v>1.7813107135147489E-2</v>
      </c>
      <c r="P292" s="1">
        <v>30651</v>
      </c>
      <c r="Q292" s="1">
        <v>122</v>
      </c>
      <c r="R292" s="3">
        <v>3.9802942807738734E-3</v>
      </c>
      <c r="S292" s="1">
        <v>51368.571428571428</v>
      </c>
      <c r="T292" s="1">
        <v>52</v>
      </c>
      <c r="U292" s="3">
        <v>1.0122921185827911E-3</v>
      </c>
      <c r="V292" s="1">
        <v>65193.095238095237</v>
      </c>
      <c r="W292" s="1">
        <v>0</v>
      </c>
      <c r="X292" s="3">
        <v>0</v>
      </c>
      <c r="Y292" s="1">
        <v>57935</v>
      </c>
      <c r="Z292" s="1">
        <v>11</v>
      </c>
      <c r="AA292" s="3">
        <v>1.8986795546733408E-4</v>
      </c>
      <c r="AB292" s="1">
        <v>53432.904761904763</v>
      </c>
      <c r="AC292" s="1">
        <v>0</v>
      </c>
      <c r="AD292" s="3">
        <v>0</v>
      </c>
      <c r="AE292" s="1">
        <v>54444.904761904763</v>
      </c>
      <c r="AF292" s="1">
        <v>0</v>
      </c>
      <c r="AG292" s="3">
        <v>0</v>
      </c>
      <c r="AH292" s="1">
        <v>54400.476190476191</v>
      </c>
      <c r="AI292" s="1">
        <v>0</v>
      </c>
      <c r="AJ292" s="3">
        <v>0</v>
      </c>
      <c r="AK292" s="1">
        <v>8783.0476190476184</v>
      </c>
      <c r="AL292" s="1">
        <v>690</v>
      </c>
      <c r="AM292" s="3">
        <v>7.8560430266097034E-2</v>
      </c>
    </row>
    <row r="293" spans="1:39">
      <c r="A293" t="s">
        <v>75</v>
      </c>
      <c r="B293">
        <v>2017</v>
      </c>
      <c r="C293" s="1">
        <v>36658.58139534884</v>
      </c>
      <c r="D293" s="1">
        <v>18393.441860465115</v>
      </c>
      <c r="E293" s="2">
        <f>Table2[[#This Row],[Male Total population]]/Table2[[#This Row],[Total population]]</f>
        <v>0.50174996304681974</v>
      </c>
      <c r="F293" s="1">
        <v>18265.139534883721</v>
      </c>
      <c r="G293" s="2">
        <f>Table2[[#This Row],[Female Total population]]/Table2[[#This Row],[Total population]]</f>
        <v>0.49825003695318015</v>
      </c>
      <c r="H293" s="1">
        <v>105</v>
      </c>
      <c r="I293" s="2">
        <v>2.8642679559150144E-3</v>
      </c>
      <c r="J293" s="1">
        <v>2449</v>
      </c>
      <c r="K293" s="1">
        <v>0</v>
      </c>
      <c r="L293" s="3">
        <v>0</v>
      </c>
      <c r="M293" s="1">
        <v>1575.6046511627908</v>
      </c>
      <c r="N293" s="1">
        <v>26</v>
      </c>
      <c r="O293" s="3">
        <v>1.6501601452377085E-2</v>
      </c>
      <c r="P293" s="1">
        <v>3258.3720930232557</v>
      </c>
      <c r="Q293" s="1">
        <v>0</v>
      </c>
      <c r="R293" s="3">
        <v>0</v>
      </c>
      <c r="S293" s="1">
        <v>4532.5116279069771</v>
      </c>
      <c r="T293" s="1">
        <v>0</v>
      </c>
      <c r="U293" s="3">
        <v>0</v>
      </c>
      <c r="V293" s="1">
        <v>4492.1395348837214</v>
      </c>
      <c r="W293" s="1">
        <v>0</v>
      </c>
      <c r="X293" s="3">
        <v>0</v>
      </c>
      <c r="Y293" s="1">
        <v>4563.8604651162786</v>
      </c>
      <c r="Z293" s="1">
        <v>0</v>
      </c>
      <c r="AA293" s="3">
        <v>0</v>
      </c>
      <c r="AB293" s="1">
        <v>4810.8837209302328</v>
      </c>
      <c r="AC293" s="1">
        <v>0</v>
      </c>
      <c r="AD293" s="3">
        <v>0</v>
      </c>
      <c r="AE293" s="1">
        <v>4965.6511627906975</v>
      </c>
      <c r="AF293" s="1">
        <v>0</v>
      </c>
      <c r="AG293" s="3">
        <v>0</v>
      </c>
      <c r="AH293" s="1">
        <v>5391.9302325581393</v>
      </c>
      <c r="AI293" s="1">
        <v>0</v>
      </c>
      <c r="AJ293" s="3">
        <v>0</v>
      </c>
      <c r="AK293" s="1">
        <v>618.62790697674416</v>
      </c>
      <c r="AL293" s="1">
        <v>79</v>
      </c>
      <c r="AM293" s="3">
        <v>0.12770196609150034</v>
      </c>
    </row>
    <row r="294" spans="1:39">
      <c r="A294" t="s">
        <v>73</v>
      </c>
      <c r="B294">
        <v>2014</v>
      </c>
      <c r="C294" s="1">
        <v>444501</v>
      </c>
      <c r="D294" s="1">
        <v>215299.13333333333</v>
      </c>
      <c r="E294" s="2">
        <f>Table2[[#This Row],[Male Total population]]/Table2[[#This Row],[Total population]]</f>
        <v>0.48436141500993996</v>
      </c>
      <c r="F294" s="1">
        <v>229201.86666666667</v>
      </c>
      <c r="G294" s="2">
        <f>Table2[[#This Row],[Female Total population]]/Table2[[#This Row],[Total population]]</f>
        <v>0.51563858499005999</v>
      </c>
      <c r="H294" s="1">
        <v>1252</v>
      </c>
      <c r="I294" s="2">
        <v>2.8166415823586448E-3</v>
      </c>
      <c r="J294" s="1">
        <v>24374.6</v>
      </c>
      <c r="K294" s="1">
        <v>0</v>
      </c>
      <c r="L294" s="3">
        <v>0</v>
      </c>
      <c r="M294" s="1">
        <v>20006.333333333332</v>
      </c>
      <c r="N294" s="1">
        <v>310</v>
      </c>
      <c r="O294" s="3">
        <v>1.5495093220480182E-2</v>
      </c>
      <c r="P294" s="1">
        <v>34074.73333333333</v>
      </c>
      <c r="Q294" s="1">
        <v>148</v>
      </c>
      <c r="R294" s="3">
        <v>4.3433942256334611E-3</v>
      </c>
      <c r="S294" s="1">
        <v>56824.133333333331</v>
      </c>
      <c r="T294" s="1">
        <v>74</v>
      </c>
      <c r="U294" s="3">
        <v>1.3022635922295927E-3</v>
      </c>
      <c r="V294" s="1">
        <v>66900.666666666672</v>
      </c>
      <c r="W294" s="1">
        <v>0</v>
      </c>
      <c r="X294" s="3">
        <v>0</v>
      </c>
      <c r="Y294" s="1">
        <v>57198.066666666666</v>
      </c>
      <c r="Z294" s="1">
        <v>0</v>
      </c>
      <c r="AA294" s="3">
        <v>0</v>
      </c>
      <c r="AB294" s="1">
        <v>59552.800000000003</v>
      </c>
      <c r="AC294" s="1">
        <v>0</v>
      </c>
      <c r="AD294" s="3">
        <v>0</v>
      </c>
      <c r="AE294" s="1">
        <v>63242.133333333331</v>
      </c>
      <c r="AF294" s="1">
        <v>0</v>
      </c>
      <c r="AG294" s="3">
        <v>0</v>
      </c>
      <c r="AH294" s="1">
        <v>52334.400000000001</v>
      </c>
      <c r="AI294" s="1">
        <v>0</v>
      </c>
      <c r="AJ294" s="3">
        <v>0</v>
      </c>
      <c r="AK294" s="1">
        <v>10080.266666666666</v>
      </c>
      <c r="AL294" s="1">
        <v>720</v>
      </c>
      <c r="AM294" s="3">
        <v>7.1426681833813926E-2</v>
      </c>
    </row>
    <row r="295" spans="1:39">
      <c r="A295" t="s">
        <v>71</v>
      </c>
      <c r="B295">
        <v>2009</v>
      </c>
      <c r="C295" s="1">
        <v>108667.55882352941</v>
      </c>
      <c r="D295" s="1">
        <v>53844.676470588238</v>
      </c>
      <c r="E295" s="2">
        <f>Table2[[#This Row],[Male Total population]]/Table2[[#This Row],[Total population]]</f>
        <v>0.49549908964118033</v>
      </c>
      <c r="F295" s="1">
        <v>54822.882352941175</v>
      </c>
      <c r="G295" s="2">
        <f>Table2[[#This Row],[Female Total population]]/Table2[[#This Row],[Total population]]</f>
        <v>0.50450091035881961</v>
      </c>
      <c r="H295" s="1">
        <v>304</v>
      </c>
      <c r="I295" s="2">
        <v>2.7975230445148819E-3</v>
      </c>
      <c r="J295" s="1">
        <v>6956.4705882352937</v>
      </c>
      <c r="K295" s="1">
        <v>0</v>
      </c>
      <c r="L295" s="3">
        <v>0</v>
      </c>
      <c r="M295" s="1">
        <v>4841.9411764705883</v>
      </c>
      <c r="N295" s="1">
        <v>88</v>
      </c>
      <c r="O295" s="3">
        <v>1.8174528932246425E-2</v>
      </c>
      <c r="P295" s="1">
        <v>7373.2647058823532</v>
      </c>
      <c r="Q295" s="1">
        <v>10</v>
      </c>
      <c r="R295" s="3">
        <v>1.3562513213477947E-3</v>
      </c>
      <c r="S295" s="1">
        <v>13242.029411764706</v>
      </c>
      <c r="T295" s="1">
        <v>0</v>
      </c>
      <c r="U295" s="3">
        <v>0</v>
      </c>
      <c r="V295" s="1">
        <v>16097.14705882353</v>
      </c>
      <c r="W295" s="1">
        <v>0</v>
      </c>
      <c r="X295" s="3">
        <v>0</v>
      </c>
      <c r="Y295" s="1">
        <v>14731.617647058823</v>
      </c>
      <c r="Z295" s="1">
        <v>0</v>
      </c>
      <c r="AA295" s="3">
        <v>0</v>
      </c>
      <c r="AB295" s="1">
        <v>14702.676470588236</v>
      </c>
      <c r="AC295" s="1">
        <v>0</v>
      </c>
      <c r="AD295" s="3">
        <v>0</v>
      </c>
      <c r="AE295" s="1">
        <v>14853.676470588236</v>
      </c>
      <c r="AF295" s="1">
        <v>0</v>
      </c>
      <c r="AG295" s="3">
        <v>0</v>
      </c>
      <c r="AH295" s="1">
        <v>13777.794117647059</v>
      </c>
      <c r="AI295" s="1">
        <v>0</v>
      </c>
      <c r="AJ295" s="3">
        <v>0</v>
      </c>
      <c r="AK295" s="1">
        <v>2149.5294117647059</v>
      </c>
      <c r="AL295" s="1">
        <v>206</v>
      </c>
      <c r="AM295" s="3">
        <v>9.5834929669968802E-2</v>
      </c>
    </row>
    <row r="296" spans="1:39">
      <c r="A296" t="s">
        <v>76</v>
      </c>
      <c r="B296">
        <v>2009</v>
      </c>
      <c r="C296" s="1">
        <v>411930.85714285716</v>
      </c>
      <c r="D296" s="1">
        <v>201521</v>
      </c>
      <c r="E296" s="2">
        <f>Table2[[#This Row],[Male Total population]]/Table2[[#This Row],[Total population]]</f>
        <v>0.4892107413310694</v>
      </c>
      <c r="F296" s="1">
        <v>210409.85714285713</v>
      </c>
      <c r="G296" s="2">
        <f>Table2[[#This Row],[Female Total population]]/Table2[[#This Row],[Total population]]</f>
        <v>0.51078925866893055</v>
      </c>
      <c r="H296" s="1">
        <v>1143</v>
      </c>
      <c r="I296" s="2">
        <v>2.7747375079590331E-3</v>
      </c>
      <c r="J296" s="1">
        <v>26737.619047619046</v>
      </c>
      <c r="K296" s="1">
        <v>0</v>
      </c>
      <c r="L296" s="3">
        <v>0</v>
      </c>
      <c r="M296" s="1">
        <v>19164.142857142859</v>
      </c>
      <c r="N296" s="1">
        <v>363</v>
      </c>
      <c r="O296" s="3">
        <v>1.8941624611439518E-2</v>
      </c>
      <c r="P296" s="1">
        <v>27493.428571428572</v>
      </c>
      <c r="Q296" s="1">
        <v>106</v>
      </c>
      <c r="R296" s="3">
        <v>3.855466760888316E-3</v>
      </c>
      <c r="S296" s="1">
        <v>45393.666666666664</v>
      </c>
      <c r="T296" s="1">
        <v>58</v>
      </c>
      <c r="U296" s="3">
        <v>1.2777112813094338E-3</v>
      </c>
      <c r="V296" s="1">
        <v>63291.523809523809</v>
      </c>
      <c r="W296" s="1">
        <v>11</v>
      </c>
      <c r="X296" s="3">
        <v>1.7379894396451191E-4</v>
      </c>
      <c r="Y296" s="1">
        <v>62653.904761904763</v>
      </c>
      <c r="Z296" s="1">
        <v>0</v>
      </c>
      <c r="AA296" s="3">
        <v>0</v>
      </c>
      <c r="AB296" s="1">
        <v>52566.285714285717</v>
      </c>
      <c r="AC296" s="1">
        <v>0</v>
      </c>
      <c r="AD296" s="3">
        <v>0</v>
      </c>
      <c r="AE296" s="1">
        <v>52384.142857142855</v>
      </c>
      <c r="AF296" s="1">
        <v>0</v>
      </c>
      <c r="AG296" s="3">
        <v>0</v>
      </c>
      <c r="AH296" s="1">
        <v>54576.666666666664</v>
      </c>
      <c r="AI296" s="1">
        <v>0</v>
      </c>
      <c r="AJ296" s="3">
        <v>0</v>
      </c>
      <c r="AK296" s="1">
        <v>7698.0952380952385</v>
      </c>
      <c r="AL296" s="1">
        <v>605</v>
      </c>
      <c r="AM296" s="3">
        <v>7.859086972658666E-2</v>
      </c>
    </row>
    <row r="297" spans="1:39">
      <c r="A297" t="s">
        <v>73</v>
      </c>
      <c r="B297">
        <v>2015</v>
      </c>
      <c r="C297" s="1">
        <v>514502.92307692306</v>
      </c>
      <c r="D297" s="1">
        <v>249323.61538461538</v>
      </c>
      <c r="E297" s="2">
        <f>Table2[[#This Row],[Male Total population]]/Table2[[#This Row],[Total population]]</f>
        <v>0.48459125148126542</v>
      </c>
      <c r="F297" s="1">
        <v>265179.30769230769</v>
      </c>
      <c r="G297" s="2">
        <f>Table2[[#This Row],[Female Total population]]/Table2[[#This Row],[Total population]]</f>
        <v>0.51540874851873464</v>
      </c>
      <c r="H297" s="1">
        <v>1406</v>
      </c>
      <c r="I297" s="2">
        <v>2.7327347172132386E-3</v>
      </c>
      <c r="J297" s="1">
        <v>27978.692307692309</v>
      </c>
      <c r="K297" s="1">
        <v>0</v>
      </c>
      <c r="L297" s="3">
        <v>0</v>
      </c>
      <c r="M297" s="1">
        <v>22592.307692307691</v>
      </c>
      <c r="N297" s="1">
        <v>337</v>
      </c>
      <c r="O297" s="3">
        <v>1.4916581545795029E-2</v>
      </c>
      <c r="P297" s="1">
        <v>40996.153846153844</v>
      </c>
      <c r="Q297" s="1">
        <v>161</v>
      </c>
      <c r="R297" s="3">
        <v>3.9271976733277047E-3</v>
      </c>
      <c r="S297" s="1">
        <v>66544.923076923078</v>
      </c>
      <c r="T297" s="1">
        <v>40</v>
      </c>
      <c r="U297" s="3">
        <v>6.0109769687105531E-4</v>
      </c>
      <c r="V297" s="1">
        <v>76477.769230769234</v>
      </c>
      <c r="W297" s="1">
        <v>0</v>
      </c>
      <c r="X297" s="3">
        <v>0</v>
      </c>
      <c r="Y297" s="1">
        <v>65167.076923076922</v>
      </c>
      <c r="Z297" s="1">
        <v>0</v>
      </c>
      <c r="AA297" s="3">
        <v>0</v>
      </c>
      <c r="AB297" s="1">
        <v>69866.846153846156</v>
      </c>
      <c r="AC297" s="1">
        <v>0</v>
      </c>
      <c r="AD297" s="3">
        <v>0</v>
      </c>
      <c r="AE297" s="1">
        <v>72962.461538461532</v>
      </c>
      <c r="AF297" s="1">
        <v>0</v>
      </c>
      <c r="AG297" s="3">
        <v>0</v>
      </c>
      <c r="AH297" s="1">
        <v>59766.076923076922</v>
      </c>
      <c r="AI297" s="1">
        <v>0</v>
      </c>
      <c r="AJ297" s="3">
        <v>0</v>
      </c>
      <c r="AK297" s="1">
        <v>11819</v>
      </c>
      <c r="AL297" s="1">
        <v>868</v>
      </c>
      <c r="AM297" s="3">
        <v>7.3441069464421693E-2</v>
      </c>
    </row>
    <row r="298" spans="1:39">
      <c r="A298" t="s">
        <v>77</v>
      </c>
      <c r="B298">
        <v>2013</v>
      </c>
      <c r="C298" s="1">
        <v>60817.205882352944</v>
      </c>
      <c r="D298" s="1">
        <v>30138.852941176472</v>
      </c>
      <c r="E298" s="2">
        <f>Table2[[#This Row],[Male Total population]]/Table2[[#This Row],[Total population]]</f>
        <v>0.49556457755521005</v>
      </c>
      <c r="F298" s="1">
        <v>30678.352941176472</v>
      </c>
      <c r="G298" s="2">
        <f>Table2[[#This Row],[Female Total population]]/Table2[[#This Row],[Total population]]</f>
        <v>0.50443542244479</v>
      </c>
      <c r="H298" s="1">
        <v>166</v>
      </c>
      <c r="I298" s="2">
        <v>2.7294907352553577E-3</v>
      </c>
      <c r="J298" s="1">
        <v>4171.8235294117649</v>
      </c>
      <c r="K298" s="1">
        <v>0</v>
      </c>
      <c r="L298" s="3">
        <v>0</v>
      </c>
      <c r="M298" s="1">
        <v>2594.4117647058824</v>
      </c>
      <c r="N298" s="1">
        <v>45</v>
      </c>
      <c r="O298" s="3">
        <v>1.7344972225371274E-2</v>
      </c>
      <c r="P298" s="1">
        <v>4752.7647058823532</v>
      </c>
      <c r="Q298" s="1">
        <v>0</v>
      </c>
      <c r="R298" s="3">
        <v>0</v>
      </c>
      <c r="S298" s="1">
        <v>7670.411764705882</v>
      </c>
      <c r="T298" s="1">
        <v>0</v>
      </c>
      <c r="U298" s="3">
        <v>0</v>
      </c>
      <c r="V298" s="1">
        <v>8317.6470588235297</v>
      </c>
      <c r="W298" s="1">
        <v>0</v>
      </c>
      <c r="X298" s="3">
        <v>0</v>
      </c>
      <c r="Y298" s="1">
        <v>7331.588235294118</v>
      </c>
      <c r="Z298" s="1">
        <v>0</v>
      </c>
      <c r="AA298" s="3">
        <v>0</v>
      </c>
      <c r="AB298" s="1">
        <v>7988.6176470588234</v>
      </c>
      <c r="AC298" s="1">
        <v>0</v>
      </c>
      <c r="AD298" s="3">
        <v>0</v>
      </c>
      <c r="AE298" s="1">
        <v>8625.5588235294126</v>
      </c>
      <c r="AF298" s="1">
        <v>0</v>
      </c>
      <c r="AG298" s="3">
        <v>0</v>
      </c>
      <c r="AH298" s="1">
        <v>8384.5294117647063</v>
      </c>
      <c r="AI298" s="1">
        <v>0</v>
      </c>
      <c r="AJ298" s="3">
        <v>0</v>
      </c>
      <c r="AK298" s="1">
        <v>986.67647058823525</v>
      </c>
      <c r="AL298" s="1">
        <v>121</v>
      </c>
      <c r="AM298" s="3">
        <v>0.12263391659462844</v>
      </c>
    </row>
    <row r="299" spans="1:39">
      <c r="A299" t="s">
        <v>69</v>
      </c>
      <c r="B299">
        <v>2015</v>
      </c>
      <c r="C299" s="1">
        <v>14090.634615384615</v>
      </c>
      <c r="D299" s="1">
        <v>7166.8846153846152</v>
      </c>
      <c r="E299" s="2">
        <f>Table2[[#This Row],[Male Total population]]/Table2[[#This Row],[Total population]]</f>
        <v>0.50862752537487388</v>
      </c>
      <c r="F299" s="1">
        <v>6923.75</v>
      </c>
      <c r="G299" s="2">
        <f>Table2[[#This Row],[Female Total population]]/Table2[[#This Row],[Total population]]</f>
        <v>0.49137247462512607</v>
      </c>
      <c r="H299" s="1">
        <v>38</v>
      </c>
      <c r="I299" s="2">
        <v>2.6968267247885597E-3</v>
      </c>
      <c r="J299" s="1">
        <v>940.38461538461536</v>
      </c>
      <c r="K299" s="1">
        <v>0</v>
      </c>
      <c r="L299" s="3">
        <v>0</v>
      </c>
      <c r="M299" s="1">
        <v>648.80769230769226</v>
      </c>
      <c r="N299" s="1">
        <v>0</v>
      </c>
      <c r="O299" s="3">
        <v>0</v>
      </c>
      <c r="P299" s="1">
        <v>1067.6346153846155</v>
      </c>
      <c r="Q299" s="1">
        <v>0</v>
      </c>
      <c r="R299" s="3">
        <v>0</v>
      </c>
      <c r="S299" s="1">
        <v>1793.3653846153845</v>
      </c>
      <c r="T299" s="1">
        <v>0</v>
      </c>
      <c r="U299" s="3">
        <v>0</v>
      </c>
      <c r="V299" s="1">
        <v>1800.7884615384614</v>
      </c>
      <c r="W299" s="1">
        <v>0</v>
      </c>
      <c r="X299" s="3">
        <v>0</v>
      </c>
      <c r="Y299" s="1">
        <v>1578.1730769230769</v>
      </c>
      <c r="Z299" s="1">
        <v>0</v>
      </c>
      <c r="AA299" s="3">
        <v>0</v>
      </c>
      <c r="AB299" s="1">
        <v>1994.5576923076924</v>
      </c>
      <c r="AC299" s="1">
        <v>0</v>
      </c>
      <c r="AD299" s="3">
        <v>0</v>
      </c>
      <c r="AE299" s="1">
        <v>2224.5769230769229</v>
      </c>
      <c r="AF299" s="1">
        <v>0</v>
      </c>
      <c r="AG299" s="3">
        <v>0</v>
      </c>
      <c r="AH299" s="1">
        <v>1732.3461538461538</v>
      </c>
      <c r="AI299" s="1">
        <v>0</v>
      </c>
      <c r="AJ299" s="3">
        <v>0</v>
      </c>
      <c r="AK299" s="1">
        <v>315.75</v>
      </c>
      <c r="AL299" s="1">
        <v>38</v>
      </c>
      <c r="AM299" s="3">
        <v>0.12034837688044339</v>
      </c>
    </row>
    <row r="300" spans="1:39">
      <c r="A300" t="s">
        <v>77</v>
      </c>
      <c r="B300">
        <v>2011</v>
      </c>
      <c r="C300" s="1">
        <v>60312.5</v>
      </c>
      <c r="D300" s="1">
        <v>29757.647058823528</v>
      </c>
      <c r="E300" s="2">
        <f>Table2[[#This Row],[Male Total population]]/Table2[[#This Row],[Total population]]</f>
        <v>0.49339103931728129</v>
      </c>
      <c r="F300" s="1">
        <v>30554.852941176472</v>
      </c>
      <c r="G300" s="2">
        <f>Table2[[#This Row],[Female Total population]]/Table2[[#This Row],[Total population]]</f>
        <v>0.50660896068271866</v>
      </c>
      <c r="H300" s="1">
        <v>162</v>
      </c>
      <c r="I300" s="2">
        <v>2.6860103626943003E-3</v>
      </c>
      <c r="J300" s="1">
        <v>4277.8529411764703</v>
      </c>
      <c r="K300" s="1">
        <v>0</v>
      </c>
      <c r="L300" s="3">
        <v>0</v>
      </c>
      <c r="M300" s="1">
        <v>2493.7352941176468</v>
      </c>
      <c r="N300" s="1">
        <v>24</v>
      </c>
      <c r="O300" s="3">
        <v>9.6241169047141667E-3</v>
      </c>
      <c r="P300" s="1">
        <v>4419.4411764705883</v>
      </c>
      <c r="Q300" s="1">
        <v>0</v>
      </c>
      <c r="R300" s="3">
        <v>0</v>
      </c>
      <c r="S300" s="1">
        <v>7362.2647058823532</v>
      </c>
      <c r="T300" s="1">
        <v>0</v>
      </c>
      <c r="U300" s="3">
        <v>0</v>
      </c>
      <c r="V300" s="1">
        <v>8561.7352941176468</v>
      </c>
      <c r="W300" s="1">
        <v>0</v>
      </c>
      <c r="X300" s="3">
        <v>0</v>
      </c>
      <c r="Y300" s="1">
        <v>7431.588235294118</v>
      </c>
      <c r="Z300" s="1">
        <v>0</v>
      </c>
      <c r="AA300" s="3">
        <v>0</v>
      </c>
      <c r="AB300" s="1">
        <v>7726.1176470588234</v>
      </c>
      <c r="AC300" s="1">
        <v>0</v>
      </c>
      <c r="AD300" s="3">
        <v>0</v>
      </c>
      <c r="AE300" s="1">
        <v>8718.3529411764703</v>
      </c>
      <c r="AF300" s="1">
        <v>0</v>
      </c>
      <c r="AG300" s="3">
        <v>0</v>
      </c>
      <c r="AH300" s="1">
        <v>8354.0588235294126</v>
      </c>
      <c r="AI300" s="1">
        <v>0</v>
      </c>
      <c r="AJ300" s="3">
        <v>0</v>
      </c>
      <c r="AK300" s="1">
        <v>927.70588235294122</v>
      </c>
      <c r="AL300" s="1">
        <v>138</v>
      </c>
      <c r="AM300" s="3">
        <v>0.14875404222940841</v>
      </c>
    </row>
    <row r="301" spans="1:39">
      <c r="A301" t="s">
        <v>73</v>
      </c>
      <c r="B301">
        <v>2010</v>
      </c>
      <c r="C301" s="1">
        <v>432851.4</v>
      </c>
      <c r="D301" s="1">
        <v>209343.33333333334</v>
      </c>
      <c r="E301" s="2">
        <f>Table2[[#This Row],[Male Total population]]/Table2[[#This Row],[Total population]]</f>
        <v>0.48363787972808525</v>
      </c>
      <c r="F301" s="1">
        <v>223508.06666666668</v>
      </c>
      <c r="G301" s="2">
        <f>Table2[[#This Row],[Female Total population]]/Table2[[#This Row],[Total population]]</f>
        <v>0.51636212027191475</v>
      </c>
      <c r="H301" s="1">
        <v>1133</v>
      </c>
      <c r="I301" s="2">
        <v>2.6175264767539157E-3</v>
      </c>
      <c r="J301" s="1">
        <v>24538.866666666665</v>
      </c>
      <c r="K301" s="1">
        <v>0</v>
      </c>
      <c r="L301" s="3">
        <v>0</v>
      </c>
      <c r="M301" s="1">
        <v>20506.599999999999</v>
      </c>
      <c r="N301" s="1">
        <v>340</v>
      </c>
      <c r="O301" s="3">
        <v>1.6580027893458693E-2</v>
      </c>
      <c r="P301" s="1">
        <v>28767.133333333335</v>
      </c>
      <c r="Q301" s="1">
        <v>78</v>
      </c>
      <c r="R301" s="3">
        <v>2.7114276245808295E-3</v>
      </c>
      <c r="S301" s="1">
        <v>50552.73333333333</v>
      </c>
      <c r="T301" s="1">
        <v>12</v>
      </c>
      <c r="U301" s="3">
        <v>2.3737588867598323E-4</v>
      </c>
      <c r="V301" s="1">
        <v>66193.2</v>
      </c>
      <c r="W301" s="1">
        <v>0</v>
      </c>
      <c r="X301" s="3">
        <v>0</v>
      </c>
      <c r="Y301" s="1">
        <v>62216.533333333333</v>
      </c>
      <c r="Z301" s="1">
        <v>0</v>
      </c>
      <c r="AA301" s="3">
        <v>0</v>
      </c>
      <c r="AB301" s="1">
        <v>55286.8</v>
      </c>
      <c r="AC301" s="1">
        <v>0</v>
      </c>
      <c r="AD301" s="3">
        <v>0</v>
      </c>
      <c r="AE301" s="1">
        <v>62028.6</v>
      </c>
      <c r="AF301" s="1">
        <v>0</v>
      </c>
      <c r="AG301" s="3">
        <v>0</v>
      </c>
      <c r="AH301" s="1">
        <v>53227.533333333333</v>
      </c>
      <c r="AI301" s="1">
        <v>0</v>
      </c>
      <c r="AJ301" s="3">
        <v>0</v>
      </c>
      <c r="AK301" s="1">
        <v>9203.4666666666672</v>
      </c>
      <c r="AL301" s="1">
        <v>703</v>
      </c>
      <c r="AM301" s="3">
        <v>7.6384261003100279E-2</v>
      </c>
    </row>
    <row r="302" spans="1:39">
      <c r="A302" t="s">
        <v>71</v>
      </c>
      <c r="B302">
        <v>2013</v>
      </c>
      <c r="C302" s="1">
        <v>114539.5</v>
      </c>
      <c r="D302" s="1">
        <v>56645.705882352944</v>
      </c>
      <c r="E302" s="2">
        <f>Table2[[#This Row],[Male Total population]]/Table2[[#This Row],[Total population]]</f>
        <v>0.49455171257385394</v>
      </c>
      <c r="F302" s="1">
        <v>57893.794117647056</v>
      </c>
      <c r="G302" s="2">
        <f>Table2[[#This Row],[Female Total population]]/Table2[[#This Row],[Total population]]</f>
        <v>0.505448287426146</v>
      </c>
      <c r="H302" s="1">
        <v>293</v>
      </c>
      <c r="I302" s="2">
        <v>2.5580694869455516E-3</v>
      </c>
      <c r="J302" s="1">
        <v>6950.9705882352937</v>
      </c>
      <c r="K302" s="1">
        <v>0</v>
      </c>
      <c r="L302" s="3">
        <v>0</v>
      </c>
      <c r="M302" s="1">
        <v>4933.5294117647063</v>
      </c>
      <c r="N302" s="1">
        <v>67</v>
      </c>
      <c r="O302" s="3">
        <v>1.3580541313938236E-2</v>
      </c>
      <c r="P302" s="1">
        <v>9174.8529411764703</v>
      </c>
      <c r="Q302" s="1">
        <v>0</v>
      </c>
      <c r="R302" s="3">
        <v>0</v>
      </c>
      <c r="S302" s="1">
        <v>15306.176470588236</v>
      </c>
      <c r="T302" s="1">
        <v>0</v>
      </c>
      <c r="U302" s="3">
        <v>0</v>
      </c>
      <c r="V302" s="1">
        <v>15675.882352941177</v>
      </c>
      <c r="W302" s="1">
        <v>0</v>
      </c>
      <c r="X302" s="3">
        <v>0</v>
      </c>
      <c r="Y302" s="1">
        <v>14936.588235294117</v>
      </c>
      <c r="Z302" s="1">
        <v>0</v>
      </c>
      <c r="AA302" s="3">
        <v>0</v>
      </c>
      <c r="AB302" s="1">
        <v>15671.735294117647</v>
      </c>
      <c r="AC302" s="1">
        <v>0</v>
      </c>
      <c r="AD302" s="3">
        <v>0</v>
      </c>
      <c r="AE302" s="1">
        <v>15303.264705882353</v>
      </c>
      <c r="AF302" s="1">
        <v>0</v>
      </c>
      <c r="AG302" s="3">
        <v>0</v>
      </c>
      <c r="AH302" s="1">
        <v>14293.764705882353</v>
      </c>
      <c r="AI302" s="1">
        <v>0</v>
      </c>
      <c r="AJ302" s="3">
        <v>0</v>
      </c>
      <c r="AK302" s="1">
        <v>2310.8823529411766</v>
      </c>
      <c r="AL302" s="1">
        <v>226</v>
      </c>
      <c r="AM302" s="3">
        <v>9.7798141784396081E-2</v>
      </c>
    </row>
    <row r="303" spans="1:39">
      <c r="A303" t="s">
        <v>73</v>
      </c>
      <c r="B303">
        <v>2012</v>
      </c>
      <c r="C303" s="1">
        <v>468216.21428571426</v>
      </c>
      <c r="D303" s="1">
        <v>226584.5</v>
      </c>
      <c r="E303" s="2">
        <f>Table2[[#This Row],[Male Total population]]/Table2[[#This Row],[Total population]]</f>
        <v>0.48393134002346599</v>
      </c>
      <c r="F303" s="1">
        <v>241631.71428571429</v>
      </c>
      <c r="G303" s="2">
        <f>Table2[[#This Row],[Female Total population]]/Table2[[#This Row],[Total population]]</f>
        <v>0.51606865997653406</v>
      </c>
      <c r="H303" s="1">
        <v>1197</v>
      </c>
      <c r="I303" s="2">
        <v>2.5565112088783161E-3</v>
      </c>
      <c r="J303" s="1">
        <v>26258.142857142859</v>
      </c>
      <c r="K303" s="1">
        <v>0</v>
      </c>
      <c r="L303" s="3">
        <v>0</v>
      </c>
      <c r="M303" s="1">
        <v>21606.714285714286</v>
      </c>
      <c r="N303" s="1">
        <v>329</v>
      </c>
      <c r="O303" s="3">
        <v>1.5226748299139817E-2</v>
      </c>
      <c r="P303" s="1">
        <v>33162.928571428572</v>
      </c>
      <c r="Q303" s="1">
        <v>106</v>
      </c>
      <c r="R303" s="3">
        <v>3.196340147453805E-3</v>
      </c>
      <c r="S303" s="1">
        <v>57557.071428571428</v>
      </c>
      <c r="T303" s="1">
        <v>0</v>
      </c>
      <c r="U303" s="3">
        <v>0</v>
      </c>
      <c r="V303" s="1">
        <v>71829.357142857145</v>
      </c>
      <c r="W303" s="1">
        <v>0</v>
      </c>
      <c r="X303" s="3">
        <v>0</v>
      </c>
      <c r="Y303" s="1">
        <v>63463.857142857145</v>
      </c>
      <c r="Z303" s="1">
        <v>0</v>
      </c>
      <c r="AA303" s="3">
        <v>0</v>
      </c>
      <c r="AB303" s="1">
        <v>60925.5</v>
      </c>
      <c r="AC303" s="1">
        <v>0</v>
      </c>
      <c r="AD303" s="3">
        <v>0</v>
      </c>
      <c r="AE303" s="1">
        <v>66918.071428571435</v>
      </c>
      <c r="AF303" s="1">
        <v>0</v>
      </c>
      <c r="AG303" s="3">
        <v>0</v>
      </c>
      <c r="AH303" s="1">
        <v>56395.142857142855</v>
      </c>
      <c r="AI303" s="1">
        <v>0</v>
      </c>
      <c r="AJ303" s="3">
        <v>0</v>
      </c>
      <c r="AK303" s="1">
        <v>10340.857142857143</v>
      </c>
      <c r="AL303" s="1">
        <v>762</v>
      </c>
      <c r="AM303" s="3">
        <v>7.3688282264526284E-2</v>
      </c>
    </row>
    <row r="304" spans="1:39">
      <c r="A304" t="s">
        <v>74</v>
      </c>
      <c r="B304">
        <v>2017</v>
      </c>
      <c r="C304" s="1">
        <v>179446.9375</v>
      </c>
      <c r="D304" s="1">
        <v>89849.3125</v>
      </c>
      <c r="E304" s="2">
        <f>Table2[[#This Row],[Male Total population]]/Table2[[#This Row],[Total population]]</f>
        <v>0.50070128669651992</v>
      </c>
      <c r="F304" s="1">
        <v>89597.625</v>
      </c>
      <c r="G304" s="2">
        <f>Table2[[#This Row],[Female Total population]]/Table2[[#This Row],[Total population]]</f>
        <v>0.49929871330348002</v>
      </c>
      <c r="H304" s="1">
        <v>457</v>
      </c>
      <c r="I304" s="2">
        <v>2.5467138440297987E-3</v>
      </c>
      <c r="J304" s="1">
        <v>11233.375</v>
      </c>
      <c r="K304" s="1">
        <v>0</v>
      </c>
      <c r="L304" s="3">
        <v>0</v>
      </c>
      <c r="M304" s="1">
        <v>7441.1875</v>
      </c>
      <c r="N304" s="1">
        <v>115</v>
      </c>
      <c r="O304" s="3">
        <v>1.5454522547644445E-2</v>
      </c>
      <c r="P304" s="1">
        <v>16455.0625</v>
      </c>
      <c r="Q304" s="1">
        <v>154</v>
      </c>
      <c r="R304" s="3">
        <v>9.3588219430950203E-3</v>
      </c>
      <c r="S304" s="1">
        <v>21941.75</v>
      </c>
      <c r="T304" s="1">
        <v>49</v>
      </c>
      <c r="U304" s="3">
        <v>2.2331855936741601E-3</v>
      </c>
      <c r="V304" s="1">
        <v>24072</v>
      </c>
      <c r="W304" s="1">
        <v>0</v>
      </c>
      <c r="X304" s="3">
        <v>0</v>
      </c>
      <c r="Y304" s="1">
        <v>24081.4375</v>
      </c>
      <c r="Z304" s="1">
        <v>0</v>
      </c>
      <c r="AA304" s="3">
        <v>0</v>
      </c>
      <c r="AB304" s="1">
        <v>25908.9375</v>
      </c>
      <c r="AC304" s="1">
        <v>0</v>
      </c>
      <c r="AD304" s="3">
        <v>0</v>
      </c>
      <c r="AE304" s="1">
        <v>22482.625</v>
      </c>
      <c r="AF304" s="1">
        <v>0</v>
      </c>
      <c r="AG304" s="3">
        <v>0</v>
      </c>
      <c r="AH304" s="1">
        <v>23371.1875</v>
      </c>
      <c r="AI304" s="1">
        <v>0</v>
      </c>
      <c r="AJ304" s="3">
        <v>0</v>
      </c>
      <c r="AK304" s="1">
        <v>2459.375</v>
      </c>
      <c r="AL304" s="1">
        <v>139</v>
      </c>
      <c r="AM304" s="3">
        <v>5.6518424396442182E-2</v>
      </c>
    </row>
    <row r="305" spans="1:39">
      <c r="A305" t="s">
        <v>76</v>
      </c>
      <c r="B305">
        <v>2014</v>
      </c>
      <c r="C305" s="1">
        <v>422589.23809523811</v>
      </c>
      <c r="D305" s="1">
        <v>206024.66666666666</v>
      </c>
      <c r="E305" s="2">
        <f>Table2[[#This Row],[Male Total population]]/Table2[[#This Row],[Total population]]</f>
        <v>0.48752937390288031</v>
      </c>
      <c r="F305" s="1">
        <v>216564.57142857142</v>
      </c>
      <c r="G305" s="2">
        <f>Table2[[#This Row],[Female Total population]]/Table2[[#This Row],[Total population]]</f>
        <v>0.51247062609711957</v>
      </c>
      <c r="H305" s="1">
        <v>1069</v>
      </c>
      <c r="I305" s="2">
        <v>2.5296432176511829E-3</v>
      </c>
      <c r="J305" s="1">
        <v>25556.666666666668</v>
      </c>
      <c r="K305" s="1">
        <v>0</v>
      </c>
      <c r="L305" s="3">
        <v>0</v>
      </c>
      <c r="M305" s="1">
        <v>18556.523809523809</v>
      </c>
      <c r="N305" s="1">
        <v>274</v>
      </c>
      <c r="O305" s="3">
        <v>1.4765696571864086E-2</v>
      </c>
      <c r="P305" s="1">
        <v>31886.428571428572</v>
      </c>
      <c r="Q305" s="1">
        <v>119</v>
      </c>
      <c r="R305" s="3">
        <v>3.7319952510024416E-3</v>
      </c>
      <c r="S305" s="1">
        <v>52719.380952380954</v>
      </c>
      <c r="T305" s="1">
        <v>43</v>
      </c>
      <c r="U305" s="3">
        <v>8.1563931941537712E-4</v>
      </c>
      <c r="V305" s="1">
        <v>64973.095238095237</v>
      </c>
      <c r="W305" s="1">
        <v>0</v>
      </c>
      <c r="X305" s="3">
        <v>0</v>
      </c>
      <c r="Y305" s="1">
        <v>57205.761904761908</v>
      </c>
      <c r="Z305" s="1">
        <v>0</v>
      </c>
      <c r="AA305" s="3">
        <v>0</v>
      </c>
      <c r="AB305" s="1">
        <v>53939</v>
      </c>
      <c r="AC305" s="1">
        <v>0</v>
      </c>
      <c r="AD305" s="3">
        <v>0</v>
      </c>
      <c r="AE305" s="1">
        <v>54699.190476190473</v>
      </c>
      <c r="AF305" s="1">
        <v>0</v>
      </c>
      <c r="AG305" s="3">
        <v>0</v>
      </c>
      <c r="AH305" s="1">
        <v>54256.238095238092</v>
      </c>
      <c r="AI305" s="1">
        <v>0</v>
      </c>
      <c r="AJ305" s="3">
        <v>0</v>
      </c>
      <c r="AK305" s="1">
        <v>8986.2380952380954</v>
      </c>
      <c r="AL305" s="1">
        <v>633</v>
      </c>
      <c r="AM305" s="3">
        <v>7.044104477216484E-2</v>
      </c>
    </row>
    <row r="306" spans="1:39">
      <c r="A306" t="s">
        <v>73</v>
      </c>
      <c r="B306">
        <v>2009</v>
      </c>
      <c r="C306" s="1">
        <v>465084</v>
      </c>
      <c r="D306" s="1">
        <v>225655.35714285713</v>
      </c>
      <c r="E306" s="2">
        <f>Table2[[#This Row],[Male Total population]]/Table2[[#This Row],[Total population]]</f>
        <v>0.48519269022984479</v>
      </c>
      <c r="F306" s="1">
        <v>239428.64285714287</v>
      </c>
      <c r="G306" s="2">
        <f>Table2[[#This Row],[Female Total population]]/Table2[[#This Row],[Total population]]</f>
        <v>0.51480730977015521</v>
      </c>
      <c r="H306" s="1">
        <v>1173</v>
      </c>
      <c r="I306" s="2">
        <v>2.5221250354774622E-3</v>
      </c>
      <c r="J306" s="1">
        <v>27465.071428571428</v>
      </c>
      <c r="K306" s="1">
        <v>0</v>
      </c>
      <c r="L306" s="3">
        <v>0</v>
      </c>
      <c r="M306" s="1">
        <v>21826.071428571428</v>
      </c>
      <c r="N306" s="1">
        <v>362</v>
      </c>
      <c r="O306" s="3">
        <v>1.6585669170225647E-2</v>
      </c>
      <c r="P306" s="1">
        <v>30464.071428571428</v>
      </c>
      <c r="Q306" s="1">
        <v>92</v>
      </c>
      <c r="R306" s="3">
        <v>3.0199509023510133E-3</v>
      </c>
      <c r="S306" s="1">
        <v>52341.5</v>
      </c>
      <c r="T306" s="1">
        <v>0</v>
      </c>
      <c r="U306" s="3">
        <v>0</v>
      </c>
      <c r="V306" s="1">
        <v>71291.428571428565</v>
      </c>
      <c r="W306" s="1">
        <v>13</v>
      </c>
      <c r="X306" s="3">
        <v>1.8235011221545369E-4</v>
      </c>
      <c r="Y306" s="1">
        <v>69677.5</v>
      </c>
      <c r="Z306" s="1">
        <v>0</v>
      </c>
      <c r="AA306" s="3">
        <v>0</v>
      </c>
      <c r="AB306" s="1">
        <v>59946</v>
      </c>
      <c r="AC306" s="1">
        <v>0</v>
      </c>
      <c r="AD306" s="3">
        <v>0</v>
      </c>
      <c r="AE306" s="1">
        <v>64999.857142857145</v>
      </c>
      <c r="AF306" s="1">
        <v>0</v>
      </c>
      <c r="AG306" s="3">
        <v>0</v>
      </c>
      <c r="AH306" s="1">
        <v>57177.071428571428</v>
      </c>
      <c r="AI306" s="1">
        <v>0</v>
      </c>
      <c r="AJ306" s="3">
        <v>0</v>
      </c>
      <c r="AK306" s="1">
        <v>9784.0714285714294</v>
      </c>
      <c r="AL306" s="1">
        <v>706</v>
      </c>
      <c r="AM306" s="3">
        <v>7.2158099534958414E-2</v>
      </c>
    </row>
    <row r="307" spans="1:39">
      <c r="A307" t="s">
        <v>76</v>
      </c>
      <c r="B307">
        <v>2011</v>
      </c>
      <c r="C307" s="1">
        <v>416812.57142857142</v>
      </c>
      <c r="D307" s="1">
        <v>202927.85714285713</v>
      </c>
      <c r="E307" s="2">
        <f>Table2[[#This Row],[Male Total population]]/Table2[[#This Row],[Total population]]</f>
        <v>0.48685637395088166</v>
      </c>
      <c r="F307" s="1">
        <v>213884.71428571429</v>
      </c>
      <c r="G307" s="2">
        <f>Table2[[#This Row],[Female Total population]]/Table2[[#This Row],[Total population]]</f>
        <v>0.51314362604911834</v>
      </c>
      <c r="H307" s="1">
        <v>1047</v>
      </c>
      <c r="I307" s="2">
        <v>2.5119203972460385E-3</v>
      </c>
      <c r="J307" s="1">
        <v>25876.142857142859</v>
      </c>
      <c r="K307" s="1">
        <v>0</v>
      </c>
      <c r="L307" s="3">
        <v>0</v>
      </c>
      <c r="M307" s="1">
        <v>19083.571428571428</v>
      </c>
      <c r="N307" s="1">
        <v>292</v>
      </c>
      <c r="O307" s="3">
        <v>1.5301119137627729E-2</v>
      </c>
      <c r="P307" s="1">
        <v>28579.666666666668</v>
      </c>
      <c r="Q307" s="1">
        <v>94</v>
      </c>
      <c r="R307" s="3">
        <v>3.289051656772297E-3</v>
      </c>
      <c r="S307" s="1">
        <v>48625.238095238092</v>
      </c>
      <c r="T307" s="1">
        <v>46</v>
      </c>
      <c r="U307" s="3">
        <v>9.4601079196576354E-4</v>
      </c>
      <c r="V307" s="1">
        <v>64829.666666666664</v>
      </c>
      <c r="W307" s="1">
        <v>12</v>
      </c>
      <c r="X307" s="3">
        <v>1.851004426985588E-4</v>
      </c>
      <c r="Y307" s="1">
        <v>60272.857142857145</v>
      </c>
      <c r="Z307" s="1">
        <v>0</v>
      </c>
      <c r="AA307" s="3">
        <v>0</v>
      </c>
      <c r="AB307" s="1">
        <v>52543.857142857145</v>
      </c>
      <c r="AC307" s="1">
        <v>0</v>
      </c>
      <c r="AD307" s="3">
        <v>0</v>
      </c>
      <c r="AE307" s="1">
        <v>53877.142857142855</v>
      </c>
      <c r="AF307" s="1">
        <v>0</v>
      </c>
      <c r="AG307" s="3">
        <v>0</v>
      </c>
      <c r="AH307" s="1">
        <v>54781.142857142855</v>
      </c>
      <c r="AI307" s="1">
        <v>0</v>
      </c>
      <c r="AJ307" s="3">
        <v>0</v>
      </c>
      <c r="AK307" s="1">
        <v>8198.2857142857138</v>
      </c>
      <c r="AL307" s="1">
        <v>603</v>
      </c>
      <c r="AM307" s="3">
        <v>7.3551962082665373E-2</v>
      </c>
    </row>
    <row r="308" spans="1:39">
      <c r="A308" t="s">
        <v>74</v>
      </c>
      <c r="B308">
        <v>2015</v>
      </c>
      <c r="C308" s="1">
        <v>180774.1875</v>
      </c>
      <c r="D308" s="1">
        <v>90866.25</v>
      </c>
      <c r="E308" s="2">
        <f>Table2[[#This Row],[Male Total population]]/Table2[[#This Row],[Total population]]</f>
        <v>0.50265057891630682</v>
      </c>
      <c r="F308" s="1">
        <v>89907.9375</v>
      </c>
      <c r="G308" s="2">
        <f>Table2[[#This Row],[Female Total population]]/Table2[[#This Row],[Total population]]</f>
        <v>0.49734942108369318</v>
      </c>
      <c r="H308" s="1">
        <v>454</v>
      </c>
      <c r="I308" s="2">
        <v>2.5114204980177272E-3</v>
      </c>
      <c r="J308" s="1">
        <v>11694</v>
      </c>
      <c r="K308" s="1">
        <v>0</v>
      </c>
      <c r="L308" s="3">
        <v>0</v>
      </c>
      <c r="M308" s="1">
        <v>6964.5625</v>
      </c>
      <c r="N308" s="1">
        <v>157</v>
      </c>
      <c r="O308" s="3">
        <v>2.2542693816015005E-2</v>
      </c>
      <c r="P308" s="1">
        <v>15116.125</v>
      </c>
      <c r="Q308" s="1">
        <v>100</v>
      </c>
      <c r="R308" s="3">
        <v>6.6154520421073523E-3</v>
      </c>
      <c r="S308" s="1">
        <v>21797.75</v>
      </c>
      <c r="T308" s="1">
        <v>32</v>
      </c>
      <c r="U308" s="3">
        <v>1.4680414262939982E-3</v>
      </c>
      <c r="V308" s="1">
        <v>24568.5</v>
      </c>
      <c r="W308" s="1">
        <v>0</v>
      </c>
      <c r="X308" s="3">
        <v>0</v>
      </c>
      <c r="Y308" s="1">
        <v>24659.875</v>
      </c>
      <c r="Z308" s="1">
        <v>0</v>
      </c>
      <c r="AA308" s="3">
        <v>0</v>
      </c>
      <c r="AB308" s="1">
        <v>25735.9375</v>
      </c>
      <c r="AC308" s="1">
        <v>0</v>
      </c>
      <c r="AD308" s="3">
        <v>0</v>
      </c>
      <c r="AE308" s="1">
        <v>23459.6875</v>
      </c>
      <c r="AF308" s="1">
        <v>0</v>
      </c>
      <c r="AG308" s="3">
        <v>0</v>
      </c>
      <c r="AH308" s="1">
        <v>24191.3125</v>
      </c>
      <c r="AI308" s="1">
        <v>0</v>
      </c>
      <c r="AJ308" s="3">
        <v>0</v>
      </c>
      <c r="AK308" s="1">
        <v>2373.75</v>
      </c>
      <c r="AL308" s="1">
        <v>165</v>
      </c>
      <c r="AM308" s="3">
        <v>6.9510268562401265E-2</v>
      </c>
    </row>
    <row r="309" spans="1:39">
      <c r="A309" t="s">
        <v>71</v>
      </c>
      <c r="B309">
        <v>2014</v>
      </c>
      <c r="C309" s="1">
        <v>109214.41666666667</v>
      </c>
      <c r="D309" s="1">
        <v>53999.333333333336</v>
      </c>
      <c r="E309" s="2">
        <f>Table2[[#This Row],[Male Total population]]/Table2[[#This Row],[Total population]]</f>
        <v>0.49443411393337111</v>
      </c>
      <c r="F309" s="1">
        <v>55215.083333333336</v>
      </c>
      <c r="G309" s="2">
        <f>Table2[[#This Row],[Female Total population]]/Table2[[#This Row],[Total population]]</f>
        <v>0.50556588606662889</v>
      </c>
      <c r="H309" s="1">
        <v>273</v>
      </c>
      <c r="I309" s="2">
        <v>2.4996699916753967E-3</v>
      </c>
      <c r="J309" s="1">
        <v>6507.0277777777774</v>
      </c>
      <c r="K309" s="1">
        <v>0</v>
      </c>
      <c r="L309" s="3">
        <v>0</v>
      </c>
      <c r="M309" s="1">
        <v>4763.666666666667</v>
      </c>
      <c r="N309" s="1">
        <v>37</v>
      </c>
      <c r="O309" s="3">
        <v>7.7671261633195715E-3</v>
      </c>
      <c r="P309" s="1">
        <v>9230.3055555555547</v>
      </c>
      <c r="Q309" s="1">
        <v>27</v>
      </c>
      <c r="R309" s="3">
        <v>2.9251469344640695E-3</v>
      </c>
      <c r="S309" s="1">
        <v>14747.722222222223</v>
      </c>
      <c r="T309" s="1">
        <v>22</v>
      </c>
      <c r="U309" s="3">
        <v>1.4917557890295676E-3</v>
      </c>
      <c r="V309" s="1">
        <v>14706.583333333334</v>
      </c>
      <c r="W309" s="1">
        <v>11</v>
      </c>
      <c r="X309" s="3">
        <v>7.4796434703279144E-4</v>
      </c>
      <c r="Y309" s="1">
        <v>14278.083333333334</v>
      </c>
      <c r="Z309" s="1">
        <v>0</v>
      </c>
      <c r="AA309" s="3">
        <v>0</v>
      </c>
      <c r="AB309" s="1">
        <v>14916.833333333334</v>
      </c>
      <c r="AC309" s="1">
        <v>0</v>
      </c>
      <c r="AD309" s="3">
        <v>0</v>
      </c>
      <c r="AE309" s="1">
        <v>14333.527777777777</v>
      </c>
      <c r="AF309" s="1">
        <v>0</v>
      </c>
      <c r="AG309" s="3">
        <v>0</v>
      </c>
      <c r="AH309" s="1">
        <v>13517.305555555555</v>
      </c>
      <c r="AI309" s="1">
        <v>0</v>
      </c>
      <c r="AJ309" s="3">
        <v>0</v>
      </c>
      <c r="AK309" s="1">
        <v>2207.1388888888887</v>
      </c>
      <c r="AL309" s="1">
        <v>176</v>
      </c>
      <c r="AM309" s="3">
        <v>7.974124369155644E-2</v>
      </c>
    </row>
    <row r="310" spans="1:39">
      <c r="A310" t="s">
        <v>71</v>
      </c>
      <c r="B310">
        <v>2010</v>
      </c>
      <c r="C310" s="1">
        <v>104497.5</v>
      </c>
      <c r="D310" s="1">
        <v>51718.944444444445</v>
      </c>
      <c r="E310" s="2">
        <f>Table2[[#This Row],[Male Total population]]/Table2[[#This Row],[Total population]]</f>
        <v>0.49492996908485321</v>
      </c>
      <c r="F310" s="1">
        <v>52778.555555555555</v>
      </c>
      <c r="G310" s="2">
        <f>Table2[[#This Row],[Female Total population]]/Table2[[#This Row],[Total population]]</f>
        <v>0.50507003091514679</v>
      </c>
      <c r="H310" s="1">
        <v>261</v>
      </c>
      <c r="I310" s="2">
        <v>2.4976674083112037E-3</v>
      </c>
      <c r="J310" s="1">
        <v>6509.916666666667</v>
      </c>
      <c r="K310" s="1">
        <v>0</v>
      </c>
      <c r="L310" s="3">
        <v>0</v>
      </c>
      <c r="M310" s="1">
        <v>4632.2222222222226</v>
      </c>
      <c r="N310" s="1">
        <v>34</v>
      </c>
      <c r="O310" s="3">
        <v>7.3398896617893972E-3</v>
      </c>
      <c r="P310" s="1">
        <v>7429.083333333333</v>
      </c>
      <c r="Q310" s="1">
        <v>0</v>
      </c>
      <c r="R310" s="3">
        <v>0</v>
      </c>
      <c r="S310" s="1">
        <v>13226.472222222223</v>
      </c>
      <c r="T310" s="1">
        <v>0</v>
      </c>
      <c r="U310" s="3">
        <v>0</v>
      </c>
      <c r="V310" s="1">
        <v>15174.083333333334</v>
      </c>
      <c r="W310" s="1">
        <v>0</v>
      </c>
      <c r="X310" s="3">
        <v>0</v>
      </c>
      <c r="Y310" s="1">
        <v>13979.805555555555</v>
      </c>
      <c r="Z310" s="1">
        <v>0</v>
      </c>
      <c r="AA310" s="3">
        <v>0</v>
      </c>
      <c r="AB310" s="1">
        <v>14138.055555555555</v>
      </c>
      <c r="AC310" s="1">
        <v>0</v>
      </c>
      <c r="AD310" s="3">
        <v>0</v>
      </c>
      <c r="AE310" s="1">
        <v>14141.694444444445</v>
      </c>
      <c r="AF310" s="1">
        <v>0</v>
      </c>
      <c r="AG310" s="3">
        <v>0</v>
      </c>
      <c r="AH310" s="1">
        <v>13278.027777777777</v>
      </c>
      <c r="AI310" s="1">
        <v>0</v>
      </c>
      <c r="AJ310" s="3">
        <v>0</v>
      </c>
      <c r="AK310" s="1">
        <v>2065.8333333333335</v>
      </c>
      <c r="AL310" s="1">
        <v>227</v>
      </c>
      <c r="AM310" s="3">
        <v>0.10988301734570391</v>
      </c>
    </row>
    <row r="311" spans="1:39">
      <c r="A311" t="s">
        <v>76</v>
      </c>
      <c r="B311">
        <v>2016</v>
      </c>
      <c r="C311" s="1">
        <v>442547.6</v>
      </c>
      <c r="D311" s="1">
        <v>215956.2</v>
      </c>
      <c r="E311" s="2">
        <f>Table2[[#This Row],[Male Total population]]/Table2[[#This Row],[Total population]]</f>
        <v>0.48798411741471431</v>
      </c>
      <c r="F311" s="1">
        <v>226591.4</v>
      </c>
      <c r="G311" s="2">
        <f>Table2[[#This Row],[Female Total population]]/Table2[[#This Row],[Total population]]</f>
        <v>0.51201588258528574</v>
      </c>
      <c r="H311" s="1">
        <v>1084</v>
      </c>
      <c r="I311" s="2">
        <v>2.4494540248325833E-3</v>
      </c>
      <c r="J311" s="1">
        <v>26237.9</v>
      </c>
      <c r="K311" s="1">
        <v>0</v>
      </c>
      <c r="L311" s="3">
        <v>0</v>
      </c>
      <c r="M311" s="1">
        <v>19399.150000000001</v>
      </c>
      <c r="N311" s="1">
        <v>281</v>
      </c>
      <c r="O311" s="3">
        <v>1.4485170742017045E-2</v>
      </c>
      <c r="P311" s="1">
        <v>36018.25</v>
      </c>
      <c r="Q311" s="1">
        <v>159</v>
      </c>
      <c r="R311" s="3">
        <v>4.4144287965128788E-3</v>
      </c>
      <c r="S311" s="1">
        <v>57119.65</v>
      </c>
      <c r="T311" s="1">
        <v>63</v>
      </c>
      <c r="U311" s="3">
        <v>1.1029479347299921E-3</v>
      </c>
      <c r="V311" s="1">
        <v>66113.850000000006</v>
      </c>
      <c r="W311" s="1">
        <v>0</v>
      </c>
      <c r="X311" s="3">
        <v>0</v>
      </c>
      <c r="Y311" s="1">
        <v>58069.35</v>
      </c>
      <c r="Z311" s="1">
        <v>0</v>
      </c>
      <c r="AA311" s="3">
        <v>0</v>
      </c>
      <c r="AB311" s="1">
        <v>57047.85</v>
      </c>
      <c r="AC311" s="1">
        <v>0</v>
      </c>
      <c r="AD311" s="3">
        <v>0</v>
      </c>
      <c r="AE311" s="1">
        <v>57103.3</v>
      </c>
      <c r="AF311" s="1">
        <v>0</v>
      </c>
      <c r="AG311" s="3">
        <v>0</v>
      </c>
      <c r="AH311" s="1">
        <v>55830.2</v>
      </c>
      <c r="AI311" s="1">
        <v>0</v>
      </c>
      <c r="AJ311" s="3">
        <v>0</v>
      </c>
      <c r="AK311" s="1">
        <v>9670</v>
      </c>
      <c r="AL311" s="1">
        <v>581</v>
      </c>
      <c r="AM311" s="3">
        <v>6.0082730093071357E-2</v>
      </c>
    </row>
    <row r="312" spans="1:39">
      <c r="A312" t="s">
        <v>65</v>
      </c>
      <c r="B312">
        <v>2009</v>
      </c>
      <c r="C312" s="1">
        <v>12296.265625</v>
      </c>
      <c r="D312" s="1">
        <v>6133.578125</v>
      </c>
      <c r="E312" s="2">
        <f>Table2[[#This Row],[Male Total population]]/Table2[[#This Row],[Total population]]</f>
        <v>0.49881633270263709</v>
      </c>
      <c r="F312" s="1">
        <v>6162.6875</v>
      </c>
      <c r="G312" s="2">
        <f>Table2[[#This Row],[Female Total population]]/Table2[[#This Row],[Total population]]</f>
        <v>0.50118366729736286</v>
      </c>
      <c r="H312" s="1">
        <v>30</v>
      </c>
      <c r="I312" s="2">
        <v>2.4397651217785889E-3</v>
      </c>
      <c r="J312" s="1">
        <v>868.09375</v>
      </c>
      <c r="K312" s="1">
        <v>0</v>
      </c>
      <c r="L312" s="3">
        <v>0</v>
      </c>
      <c r="M312" s="1">
        <v>640.703125</v>
      </c>
      <c r="N312" s="1">
        <v>0</v>
      </c>
      <c r="O312" s="3">
        <v>0</v>
      </c>
      <c r="P312" s="1">
        <v>835.78125</v>
      </c>
      <c r="Q312" s="1">
        <v>0</v>
      </c>
      <c r="R312" s="3">
        <v>0</v>
      </c>
      <c r="S312" s="1">
        <v>1353.328125</v>
      </c>
      <c r="T312" s="1">
        <v>0</v>
      </c>
      <c r="U312" s="3">
        <v>0</v>
      </c>
      <c r="V312" s="1">
        <v>1793.796875</v>
      </c>
      <c r="W312" s="1">
        <v>0</v>
      </c>
      <c r="X312" s="3">
        <v>0</v>
      </c>
      <c r="Y312" s="1">
        <v>1513.28125</v>
      </c>
      <c r="Z312" s="1">
        <v>0</v>
      </c>
      <c r="AA312" s="3">
        <v>0</v>
      </c>
      <c r="AB312" s="1">
        <v>1515.890625</v>
      </c>
      <c r="AC312" s="1">
        <v>0</v>
      </c>
      <c r="AD312" s="3">
        <v>0</v>
      </c>
      <c r="AE312" s="1">
        <v>1868.15625</v>
      </c>
      <c r="AF312" s="1">
        <v>0</v>
      </c>
      <c r="AG312" s="3">
        <v>0</v>
      </c>
      <c r="AH312" s="1">
        <v>1629.09375</v>
      </c>
      <c r="AI312" s="1">
        <v>0</v>
      </c>
      <c r="AJ312" s="3">
        <v>0</v>
      </c>
      <c r="AK312" s="1">
        <v>290.0625</v>
      </c>
      <c r="AL312" s="1">
        <v>30</v>
      </c>
      <c r="AM312" s="3">
        <v>0.10342598577892695</v>
      </c>
    </row>
    <row r="313" spans="1:39">
      <c r="A313" t="s">
        <v>68</v>
      </c>
      <c r="B313">
        <v>2010</v>
      </c>
      <c r="C313" s="1">
        <v>172137.94736842104</v>
      </c>
      <c r="D313" s="1">
        <v>85721.973684210519</v>
      </c>
      <c r="E313" s="2">
        <f>Table2[[#This Row],[Male Total population]]/Table2[[#This Row],[Total population]]</f>
        <v>0.49798417487076613</v>
      </c>
      <c r="F313" s="1">
        <v>86415.973684210519</v>
      </c>
      <c r="G313" s="2">
        <f>Table2[[#This Row],[Female Total population]]/Table2[[#This Row],[Total population]]</f>
        <v>0.50201582512923382</v>
      </c>
      <c r="H313" s="1">
        <v>411</v>
      </c>
      <c r="I313" s="2">
        <v>2.387619965749624E-3</v>
      </c>
      <c r="J313" s="1">
        <v>11194.684210526315</v>
      </c>
      <c r="K313" s="1">
        <v>0</v>
      </c>
      <c r="L313" s="3">
        <v>0</v>
      </c>
      <c r="M313" s="1">
        <v>6670.7894736842109</v>
      </c>
      <c r="N313" s="1">
        <v>102</v>
      </c>
      <c r="O313" s="3">
        <v>1.5290544005680697E-2</v>
      </c>
      <c r="P313" s="1">
        <v>10936</v>
      </c>
      <c r="Q313" s="1">
        <v>0</v>
      </c>
      <c r="R313" s="3">
        <v>0</v>
      </c>
      <c r="S313" s="1">
        <v>20369.973684210527</v>
      </c>
      <c r="T313" s="1">
        <v>11</v>
      </c>
      <c r="U313" s="3">
        <v>5.4001051599425888E-4</v>
      </c>
      <c r="V313" s="1">
        <v>25725.605263157893</v>
      </c>
      <c r="W313" s="1">
        <v>0</v>
      </c>
      <c r="X313" s="3">
        <v>0</v>
      </c>
      <c r="Y313" s="1">
        <v>24258.684210526317</v>
      </c>
      <c r="Z313" s="1">
        <v>0</v>
      </c>
      <c r="AA313" s="3">
        <v>0</v>
      </c>
      <c r="AB313" s="1">
        <v>23558.342105263157</v>
      </c>
      <c r="AC313" s="1">
        <v>0</v>
      </c>
      <c r="AD313" s="3">
        <v>0</v>
      </c>
      <c r="AE313" s="1">
        <v>24105.973684210527</v>
      </c>
      <c r="AF313" s="1">
        <v>0</v>
      </c>
      <c r="AG313" s="3">
        <v>0</v>
      </c>
      <c r="AH313" s="1">
        <v>22460.842105263157</v>
      </c>
      <c r="AI313" s="1">
        <v>0</v>
      </c>
      <c r="AJ313" s="3">
        <v>0</v>
      </c>
      <c r="AK313" s="1">
        <v>2814.9736842105262</v>
      </c>
      <c r="AL313" s="1">
        <v>298</v>
      </c>
      <c r="AM313" s="3">
        <v>0.1058624461292524</v>
      </c>
    </row>
    <row r="314" spans="1:39">
      <c r="A314" t="s">
        <v>71</v>
      </c>
      <c r="B314">
        <v>2016</v>
      </c>
      <c r="C314" s="1">
        <v>103319.84615384616</v>
      </c>
      <c r="D314" s="1">
        <v>51155.820512820515</v>
      </c>
      <c r="E314" s="2">
        <f>Table2[[#This Row],[Male Total population]]/Table2[[#This Row],[Total population]]</f>
        <v>0.49512095127056288</v>
      </c>
      <c r="F314" s="1">
        <v>52164.025641025641</v>
      </c>
      <c r="G314" s="2">
        <f>Table2[[#This Row],[Female Total population]]/Table2[[#This Row],[Total population]]</f>
        <v>0.50487904872943712</v>
      </c>
      <c r="H314" s="1">
        <v>245</v>
      </c>
      <c r="I314" s="2">
        <v>2.3712772436303101E-3</v>
      </c>
      <c r="J314" s="1">
        <v>6013.2820512820517</v>
      </c>
      <c r="K314" s="1">
        <v>0</v>
      </c>
      <c r="L314" s="3">
        <v>0</v>
      </c>
      <c r="M314" s="1">
        <v>4574.5128205128203</v>
      </c>
      <c r="N314" s="1">
        <v>45</v>
      </c>
      <c r="O314" s="3">
        <v>9.8371131015773019E-3</v>
      </c>
      <c r="P314" s="1">
        <v>9727.8717948717949</v>
      </c>
      <c r="Q314" s="1">
        <v>40</v>
      </c>
      <c r="R314" s="3">
        <v>4.1118962958667533E-3</v>
      </c>
      <c r="S314" s="1">
        <v>13985.589743589744</v>
      </c>
      <c r="T314" s="1">
        <v>0</v>
      </c>
      <c r="U314" s="3">
        <v>0</v>
      </c>
      <c r="V314" s="1">
        <v>13385.538461538461</v>
      </c>
      <c r="W314" s="1">
        <v>0</v>
      </c>
      <c r="X314" s="3">
        <v>0</v>
      </c>
      <c r="Y314" s="1">
        <v>13434.615384615385</v>
      </c>
      <c r="Z314" s="1">
        <v>0</v>
      </c>
      <c r="AA314" s="3">
        <v>0</v>
      </c>
      <c r="AB314" s="1">
        <v>14208.820512820514</v>
      </c>
      <c r="AC314" s="1">
        <v>0</v>
      </c>
      <c r="AD314" s="3">
        <v>0</v>
      </c>
      <c r="AE314" s="1">
        <v>13292.74358974359</v>
      </c>
      <c r="AF314" s="1">
        <v>0</v>
      </c>
      <c r="AG314" s="3">
        <v>0</v>
      </c>
      <c r="AH314" s="1">
        <v>12494.461538461539</v>
      </c>
      <c r="AI314" s="1">
        <v>0</v>
      </c>
      <c r="AJ314" s="3">
        <v>0</v>
      </c>
      <c r="AK314" s="1">
        <v>2212.1282051282051</v>
      </c>
      <c r="AL314" s="1">
        <v>160</v>
      </c>
      <c r="AM314" s="3">
        <v>7.2328538476696069E-2</v>
      </c>
    </row>
    <row r="315" spans="1:39">
      <c r="A315" t="s">
        <v>78</v>
      </c>
      <c r="B315">
        <v>2013</v>
      </c>
      <c r="C315" s="1">
        <v>97951.03333333334</v>
      </c>
      <c r="D315" s="1">
        <v>49249.633333333331</v>
      </c>
      <c r="E315" s="2">
        <f>Table2[[#This Row],[Male Total population]]/Table2[[#This Row],[Total population]]</f>
        <v>0.50279850714523677</v>
      </c>
      <c r="F315" s="1">
        <v>48701.4</v>
      </c>
      <c r="G315" s="2">
        <f>Table2[[#This Row],[Female Total population]]/Table2[[#This Row],[Total population]]</f>
        <v>0.49720149285476312</v>
      </c>
      <c r="H315" s="1">
        <v>230</v>
      </c>
      <c r="I315" s="2">
        <v>2.3481120328490662E-3</v>
      </c>
      <c r="J315" s="1">
        <v>8817.8666666666668</v>
      </c>
      <c r="K315" s="1">
        <v>0</v>
      </c>
      <c r="L315" s="3">
        <v>0</v>
      </c>
      <c r="M315" s="1">
        <v>3059.6333333333332</v>
      </c>
      <c r="N315" s="1">
        <v>68</v>
      </c>
      <c r="O315" s="3">
        <v>2.2224885334844045E-2</v>
      </c>
      <c r="P315" s="1">
        <v>5351.4333333333334</v>
      </c>
      <c r="Q315" s="1">
        <v>0</v>
      </c>
      <c r="R315" s="3">
        <v>0</v>
      </c>
      <c r="S315" s="1">
        <v>9047.2333333333336</v>
      </c>
      <c r="T315" s="1">
        <v>0</v>
      </c>
      <c r="U315" s="3">
        <v>0</v>
      </c>
      <c r="V315" s="1">
        <v>10896.866666666667</v>
      </c>
      <c r="W315" s="1">
        <v>0</v>
      </c>
      <c r="X315" s="3">
        <v>0</v>
      </c>
      <c r="Y315" s="1">
        <v>12146.9</v>
      </c>
      <c r="Z315" s="1">
        <v>0</v>
      </c>
      <c r="AA315" s="3">
        <v>0</v>
      </c>
      <c r="AB315" s="1">
        <v>15225.366666666667</v>
      </c>
      <c r="AC315" s="1">
        <v>0</v>
      </c>
      <c r="AD315" s="3">
        <v>0</v>
      </c>
      <c r="AE315" s="1">
        <v>15593.133333333333</v>
      </c>
      <c r="AF315" s="1">
        <v>0</v>
      </c>
      <c r="AG315" s="3">
        <v>0</v>
      </c>
      <c r="AH315" s="1">
        <v>16662.666666666668</v>
      </c>
      <c r="AI315" s="1">
        <v>0</v>
      </c>
      <c r="AJ315" s="3">
        <v>0</v>
      </c>
      <c r="AK315" s="1">
        <v>1162.8</v>
      </c>
      <c r="AL315" s="1">
        <v>162</v>
      </c>
      <c r="AM315" s="3">
        <v>0.13931888544891641</v>
      </c>
    </row>
    <row r="316" spans="1:39">
      <c r="A316" t="s">
        <v>76</v>
      </c>
      <c r="B316">
        <v>2012</v>
      </c>
      <c r="C316" s="1">
        <v>418756.57142857142</v>
      </c>
      <c r="D316" s="1">
        <v>203961.38095238095</v>
      </c>
      <c r="E316" s="2">
        <f>Table2[[#This Row],[Male Total population]]/Table2[[#This Row],[Total population]]</f>
        <v>0.4870643110305703</v>
      </c>
      <c r="F316" s="1">
        <v>214795.19047619047</v>
      </c>
      <c r="G316" s="2">
        <f>Table2[[#This Row],[Female Total population]]/Table2[[#This Row],[Total population]]</f>
        <v>0.51293568896942965</v>
      </c>
      <c r="H316" s="1">
        <v>975</v>
      </c>
      <c r="I316" s="2">
        <v>2.3283216706876412E-3</v>
      </c>
      <c r="J316" s="1">
        <v>25635.285714285714</v>
      </c>
      <c r="K316" s="1">
        <v>0</v>
      </c>
      <c r="L316" s="3">
        <v>0</v>
      </c>
      <c r="M316" s="1">
        <v>18947.238095238095</v>
      </c>
      <c r="N316" s="1">
        <v>283</v>
      </c>
      <c r="O316" s="3">
        <v>1.4936213846973551E-2</v>
      </c>
      <c r="P316" s="1">
        <v>29650.761904761905</v>
      </c>
      <c r="Q316" s="1">
        <v>98</v>
      </c>
      <c r="R316" s="3">
        <v>3.3051427249922109E-3</v>
      </c>
      <c r="S316" s="1">
        <v>50022.952380952382</v>
      </c>
      <c r="T316" s="1">
        <v>23</v>
      </c>
      <c r="U316" s="3">
        <v>4.5978893498413106E-4</v>
      </c>
      <c r="V316" s="1">
        <v>65075.857142857145</v>
      </c>
      <c r="W316" s="1">
        <v>0</v>
      </c>
      <c r="X316" s="3">
        <v>0</v>
      </c>
      <c r="Y316" s="1">
        <v>59160.809523809527</v>
      </c>
      <c r="Z316" s="1">
        <v>0</v>
      </c>
      <c r="AA316" s="3">
        <v>0</v>
      </c>
      <c r="AB316" s="1">
        <v>53011.095238095237</v>
      </c>
      <c r="AC316" s="1">
        <v>0</v>
      </c>
      <c r="AD316" s="3">
        <v>0</v>
      </c>
      <c r="AE316" s="1">
        <v>54172.619047619046</v>
      </c>
      <c r="AF316" s="1">
        <v>0</v>
      </c>
      <c r="AG316" s="3">
        <v>0</v>
      </c>
      <c r="AH316" s="1">
        <v>54717.428571428572</v>
      </c>
      <c r="AI316" s="1">
        <v>0</v>
      </c>
      <c r="AJ316" s="3">
        <v>0</v>
      </c>
      <c r="AK316" s="1">
        <v>8471.6190476190477</v>
      </c>
      <c r="AL316" s="1">
        <v>571</v>
      </c>
      <c r="AM316" s="3">
        <v>6.740151992085619E-2</v>
      </c>
    </row>
    <row r="317" spans="1:39">
      <c r="A317" t="s">
        <v>73</v>
      </c>
      <c r="B317">
        <v>2016</v>
      </c>
      <c r="C317" s="1">
        <v>481565.78571428574</v>
      </c>
      <c r="D317" s="1">
        <v>233532.14285714287</v>
      </c>
      <c r="E317" s="2">
        <f>Table2[[#This Row],[Male Total population]]/Table2[[#This Row],[Total population]]</f>
        <v>0.48494338631378209</v>
      </c>
      <c r="F317" s="1">
        <v>248033.64285714287</v>
      </c>
      <c r="G317" s="2">
        <f>Table2[[#This Row],[Female Total population]]/Table2[[#This Row],[Total population]]</f>
        <v>0.51505661368621791</v>
      </c>
      <c r="H317" s="1">
        <v>1118</v>
      </c>
      <c r="I317" s="2">
        <v>2.3215935042846096E-3</v>
      </c>
      <c r="J317" s="1">
        <v>25973.857142857141</v>
      </c>
      <c r="K317" s="1">
        <v>0</v>
      </c>
      <c r="L317" s="3">
        <v>0</v>
      </c>
      <c r="M317" s="1">
        <v>21497.5</v>
      </c>
      <c r="N317" s="1">
        <v>292</v>
      </c>
      <c r="O317" s="3">
        <v>1.35829747645075E-2</v>
      </c>
      <c r="P317" s="1">
        <v>40046.5</v>
      </c>
      <c r="Q317" s="1">
        <v>150</v>
      </c>
      <c r="R317" s="3">
        <v>3.7456456868889916E-3</v>
      </c>
      <c r="S317" s="1">
        <v>63125.285714285717</v>
      </c>
      <c r="T317" s="1">
        <v>22</v>
      </c>
      <c r="U317" s="3">
        <v>3.4851327405590243E-4</v>
      </c>
      <c r="V317" s="1">
        <v>70313.142857142855</v>
      </c>
      <c r="W317" s="1">
        <v>0</v>
      </c>
      <c r="X317" s="3">
        <v>0</v>
      </c>
      <c r="Y317" s="1">
        <v>59904.857142857145</v>
      </c>
      <c r="Z317" s="1">
        <v>0</v>
      </c>
      <c r="AA317" s="3">
        <v>0</v>
      </c>
      <c r="AB317" s="1">
        <v>66155.571428571435</v>
      </c>
      <c r="AC317" s="1">
        <v>0</v>
      </c>
      <c r="AD317" s="3">
        <v>0</v>
      </c>
      <c r="AE317" s="1">
        <v>68142.78571428571</v>
      </c>
      <c r="AF317" s="1">
        <v>0</v>
      </c>
      <c r="AG317" s="3">
        <v>0</v>
      </c>
      <c r="AH317" s="1">
        <v>55471.5</v>
      </c>
      <c r="AI317" s="1">
        <v>0</v>
      </c>
      <c r="AJ317" s="3">
        <v>0</v>
      </c>
      <c r="AK317" s="1">
        <v>11071.857142857143</v>
      </c>
      <c r="AL317" s="1">
        <v>654</v>
      </c>
      <c r="AM317" s="3">
        <v>5.9068681212340164E-2</v>
      </c>
    </row>
    <row r="318" spans="1:39">
      <c r="A318" t="s">
        <v>71</v>
      </c>
      <c r="B318">
        <v>2015</v>
      </c>
      <c r="C318" s="1">
        <v>115562.30303030302</v>
      </c>
      <c r="D318" s="1">
        <v>57111.818181818184</v>
      </c>
      <c r="E318" s="2">
        <f>Table2[[#This Row],[Male Total population]]/Table2[[#This Row],[Total population]]</f>
        <v>0.49420803051010664</v>
      </c>
      <c r="F318" s="1">
        <v>58450.484848484848</v>
      </c>
      <c r="G318" s="2">
        <f>Table2[[#This Row],[Female Total population]]/Table2[[#This Row],[Total population]]</f>
        <v>0.50579196948989347</v>
      </c>
      <c r="H318" s="1">
        <v>268</v>
      </c>
      <c r="I318" s="2">
        <v>2.3190953535230634E-3</v>
      </c>
      <c r="J318" s="1">
        <v>6836.393939393939</v>
      </c>
      <c r="K318" s="1">
        <v>0</v>
      </c>
      <c r="L318" s="3">
        <v>0</v>
      </c>
      <c r="M318" s="1">
        <v>4997.515151515152</v>
      </c>
      <c r="N318" s="1">
        <v>48</v>
      </c>
      <c r="O318" s="3">
        <v>9.6047732812670535E-3</v>
      </c>
      <c r="P318" s="1">
        <v>10166.30303030303</v>
      </c>
      <c r="Q318" s="1">
        <v>10</v>
      </c>
      <c r="R318" s="3">
        <v>9.836417397939719E-4</v>
      </c>
      <c r="S318" s="1">
        <v>15615.90909090909</v>
      </c>
      <c r="T318" s="1">
        <v>0</v>
      </c>
      <c r="U318" s="3">
        <v>0</v>
      </c>
      <c r="V318" s="1">
        <v>15212.545454545454</v>
      </c>
      <c r="W318" s="1">
        <v>0</v>
      </c>
      <c r="X318" s="3">
        <v>0</v>
      </c>
      <c r="Y318" s="1">
        <v>15076.272727272728</v>
      </c>
      <c r="Z318" s="1">
        <v>0</v>
      </c>
      <c r="AA318" s="3">
        <v>0</v>
      </c>
      <c r="AB318" s="1">
        <v>15923.757575757576</v>
      </c>
      <c r="AC318" s="1">
        <v>0</v>
      </c>
      <c r="AD318" s="3">
        <v>0</v>
      </c>
      <c r="AE318" s="1">
        <v>15120.030303030304</v>
      </c>
      <c r="AF318" s="1">
        <v>0</v>
      </c>
      <c r="AG318" s="3">
        <v>0</v>
      </c>
      <c r="AH318" s="1">
        <v>14183.39393939394</v>
      </c>
      <c r="AI318" s="1">
        <v>0</v>
      </c>
      <c r="AJ318" s="3">
        <v>0</v>
      </c>
      <c r="AK318" s="1">
        <v>2397.5151515151515</v>
      </c>
      <c r="AL318" s="1">
        <v>210</v>
      </c>
      <c r="AM318" s="3">
        <v>8.7590687327788866E-2</v>
      </c>
    </row>
    <row r="319" spans="1:39">
      <c r="A319" t="s">
        <v>76</v>
      </c>
      <c r="B319">
        <v>2010</v>
      </c>
      <c r="C319" s="1">
        <v>415313.19047619047</v>
      </c>
      <c r="D319" s="1">
        <v>202119.14285714287</v>
      </c>
      <c r="E319" s="2">
        <f>Table2[[#This Row],[Male Total population]]/Table2[[#This Row],[Total population]]</f>
        <v>0.48666680349207492</v>
      </c>
      <c r="F319" s="1">
        <v>213194.04761904763</v>
      </c>
      <c r="G319" s="2">
        <f>Table2[[#This Row],[Female Total population]]/Table2[[#This Row],[Total population]]</f>
        <v>0.51333319650792519</v>
      </c>
      <c r="H319" s="1">
        <v>955</v>
      </c>
      <c r="I319" s="2">
        <v>2.2994694652125414E-3</v>
      </c>
      <c r="J319" s="1">
        <v>26050.809523809523</v>
      </c>
      <c r="K319" s="1">
        <v>0</v>
      </c>
      <c r="L319" s="3">
        <v>0</v>
      </c>
      <c r="M319" s="1">
        <v>19188.666666666668</v>
      </c>
      <c r="N319" s="1">
        <v>286</v>
      </c>
      <c r="O319" s="3">
        <v>1.4904631205920161E-2</v>
      </c>
      <c r="P319" s="1">
        <v>27916.571428571428</v>
      </c>
      <c r="Q319" s="1">
        <v>92</v>
      </c>
      <c r="R319" s="3">
        <v>3.295533630818357E-3</v>
      </c>
      <c r="S319" s="1">
        <v>47293.666666666664</v>
      </c>
      <c r="T319" s="1">
        <v>31</v>
      </c>
      <c r="U319" s="3">
        <v>6.55478887236487E-4</v>
      </c>
      <c r="V319" s="1">
        <v>64313.428571428572</v>
      </c>
      <c r="W319" s="1">
        <v>0</v>
      </c>
      <c r="X319" s="3">
        <v>0</v>
      </c>
      <c r="Y319" s="1">
        <v>61633.619047619046</v>
      </c>
      <c r="Z319" s="1">
        <v>0</v>
      </c>
      <c r="AA319" s="3">
        <v>0</v>
      </c>
      <c r="AB319" s="1">
        <v>52234.476190476191</v>
      </c>
      <c r="AC319" s="1">
        <v>0</v>
      </c>
      <c r="AD319" s="3">
        <v>0</v>
      </c>
      <c r="AE319" s="1">
        <v>53693.047619047618</v>
      </c>
      <c r="AF319" s="1">
        <v>0</v>
      </c>
      <c r="AG319" s="3">
        <v>0</v>
      </c>
      <c r="AH319" s="1">
        <v>55059.238095238092</v>
      </c>
      <c r="AI319" s="1">
        <v>0</v>
      </c>
      <c r="AJ319" s="3">
        <v>0</v>
      </c>
      <c r="AK319" s="1">
        <v>7924.9047619047615</v>
      </c>
      <c r="AL319" s="1">
        <v>546</v>
      </c>
      <c r="AM319" s="3">
        <v>6.8896727014895784E-2</v>
      </c>
    </row>
    <row r="320" spans="1:39">
      <c r="A320" t="s">
        <v>75</v>
      </c>
      <c r="B320">
        <v>2010</v>
      </c>
      <c r="C320" s="1">
        <v>34888.318181818184</v>
      </c>
      <c r="D320" s="1">
        <v>17457.227272727272</v>
      </c>
      <c r="E320" s="2">
        <f>Table2[[#This Row],[Male Total population]]/Table2[[#This Row],[Total population]]</f>
        <v>0.50037457184809186</v>
      </c>
      <c r="F320" s="1">
        <v>17431.090909090908</v>
      </c>
      <c r="G320" s="2">
        <f>Table2[[#This Row],[Female Total population]]/Table2[[#This Row],[Total population]]</f>
        <v>0.49962542815190802</v>
      </c>
      <c r="H320" s="1">
        <v>78</v>
      </c>
      <c r="I320" s="2">
        <v>2.2357053611328616E-3</v>
      </c>
      <c r="J320" s="1">
        <v>2716.9545454545455</v>
      </c>
      <c r="K320" s="1">
        <v>0</v>
      </c>
      <c r="L320" s="3">
        <v>0</v>
      </c>
      <c r="M320" s="1">
        <v>1329.909090909091</v>
      </c>
      <c r="N320" s="1">
        <v>10</v>
      </c>
      <c r="O320" s="3">
        <v>7.5193109576867862E-3</v>
      </c>
      <c r="P320" s="1">
        <v>2289.7727272727275</v>
      </c>
      <c r="Q320" s="1">
        <v>0</v>
      </c>
      <c r="R320" s="3">
        <v>0</v>
      </c>
      <c r="S320" s="1">
        <v>3859.6136363636365</v>
      </c>
      <c r="T320" s="1">
        <v>0</v>
      </c>
      <c r="U320" s="3">
        <v>0</v>
      </c>
      <c r="V320" s="1">
        <v>4753.909090909091</v>
      </c>
      <c r="W320" s="1">
        <v>0</v>
      </c>
      <c r="X320" s="3">
        <v>0</v>
      </c>
      <c r="Y320" s="1">
        <v>4414.386363636364</v>
      </c>
      <c r="Z320" s="1">
        <v>0</v>
      </c>
      <c r="AA320" s="3">
        <v>0</v>
      </c>
      <c r="AB320" s="1">
        <v>4599.295454545455</v>
      </c>
      <c r="AC320" s="1">
        <v>0</v>
      </c>
      <c r="AD320" s="3">
        <v>0</v>
      </c>
      <c r="AE320" s="1">
        <v>5112.545454545455</v>
      </c>
      <c r="AF320" s="1">
        <v>0</v>
      </c>
      <c r="AG320" s="3">
        <v>0</v>
      </c>
      <c r="AH320" s="1">
        <v>5262.772727272727</v>
      </c>
      <c r="AI320" s="1">
        <v>0</v>
      </c>
      <c r="AJ320" s="3">
        <v>0</v>
      </c>
      <c r="AK320" s="1">
        <v>545.5</v>
      </c>
      <c r="AL320" s="1">
        <v>68</v>
      </c>
      <c r="AM320" s="3">
        <v>0.12465627864344637</v>
      </c>
    </row>
    <row r="321" spans="1:39">
      <c r="A321" t="s">
        <v>72</v>
      </c>
      <c r="B321">
        <v>2014</v>
      </c>
      <c r="C321" s="1">
        <v>20881.590909090908</v>
      </c>
      <c r="D321" s="1">
        <v>10455.75</v>
      </c>
      <c r="E321" s="2">
        <f>Table2[[#This Row],[Male Total population]]/Table2[[#This Row],[Total population]]</f>
        <v>0.50071615929646607</v>
      </c>
      <c r="F321" s="1">
        <v>10425.84090909091</v>
      </c>
      <c r="G321" s="2">
        <f>Table2[[#This Row],[Female Total population]]/Table2[[#This Row],[Total population]]</f>
        <v>0.49928384070353404</v>
      </c>
      <c r="H321" s="1">
        <v>46</v>
      </c>
      <c r="I321" s="2">
        <v>2.2028972888255205E-3</v>
      </c>
      <c r="J321" s="1">
        <v>1281.9772727272727</v>
      </c>
      <c r="K321" s="1">
        <v>0</v>
      </c>
      <c r="L321" s="3">
        <v>0</v>
      </c>
      <c r="M321" s="1">
        <v>981.4545454545455</v>
      </c>
      <c r="N321" s="1">
        <v>0</v>
      </c>
      <c r="O321" s="3">
        <v>0</v>
      </c>
      <c r="P321" s="1">
        <v>1828.3863636363637</v>
      </c>
      <c r="Q321" s="1">
        <v>0</v>
      </c>
      <c r="R321" s="3">
        <v>0</v>
      </c>
      <c r="S321" s="1">
        <v>2995.8863636363635</v>
      </c>
      <c r="T321" s="1">
        <v>0</v>
      </c>
      <c r="U321" s="3">
        <v>0</v>
      </c>
      <c r="V321" s="1">
        <v>2872.5</v>
      </c>
      <c r="W321" s="1">
        <v>0</v>
      </c>
      <c r="X321" s="3">
        <v>0</v>
      </c>
      <c r="Y321" s="1">
        <v>2375.3636363636365</v>
      </c>
      <c r="Z321" s="1">
        <v>0</v>
      </c>
      <c r="AA321" s="3">
        <v>0</v>
      </c>
      <c r="AB321" s="1">
        <v>2668.318181818182</v>
      </c>
      <c r="AC321" s="1">
        <v>0</v>
      </c>
      <c r="AD321" s="3">
        <v>0</v>
      </c>
      <c r="AE321" s="1">
        <v>2871.5</v>
      </c>
      <c r="AF321" s="1">
        <v>0</v>
      </c>
      <c r="AG321" s="3">
        <v>0</v>
      </c>
      <c r="AH321" s="1">
        <v>2596.931818181818</v>
      </c>
      <c r="AI321" s="1">
        <v>0</v>
      </c>
      <c r="AJ321" s="3">
        <v>0</v>
      </c>
      <c r="AK321" s="1">
        <v>419.15909090909093</v>
      </c>
      <c r="AL321" s="1">
        <v>46</v>
      </c>
      <c r="AM321" s="3">
        <v>0.10974353413219107</v>
      </c>
    </row>
    <row r="322" spans="1:39">
      <c r="A322" t="s">
        <v>74</v>
      </c>
      <c r="B322">
        <v>2016</v>
      </c>
      <c r="C322" s="1">
        <v>173008.76470588235</v>
      </c>
      <c r="D322" s="1">
        <v>86772.823529411762</v>
      </c>
      <c r="E322" s="2">
        <f>Table2[[#This Row],[Male Total population]]/Table2[[#This Row],[Total population]]</f>
        <v>0.50155160449198599</v>
      </c>
      <c r="F322" s="1">
        <v>86235.941176470587</v>
      </c>
      <c r="G322" s="2">
        <f>Table2[[#This Row],[Female Total population]]/Table2[[#This Row],[Total population]]</f>
        <v>0.49844839550801406</v>
      </c>
      <c r="H322" s="1">
        <v>374</v>
      </c>
      <c r="I322" s="2">
        <v>2.1617401906533808E-3</v>
      </c>
      <c r="J322" s="1">
        <v>10897.764705882353</v>
      </c>
      <c r="K322" s="1">
        <v>0</v>
      </c>
      <c r="L322" s="3">
        <v>0</v>
      </c>
      <c r="M322" s="1">
        <v>7092.3529411764703</v>
      </c>
      <c r="N322" s="1">
        <v>144</v>
      </c>
      <c r="O322" s="3">
        <v>2.030355809902961E-2</v>
      </c>
      <c r="P322" s="1">
        <v>15435.35294117647</v>
      </c>
      <c r="Q322" s="1">
        <v>87</v>
      </c>
      <c r="R322" s="3">
        <v>5.6364114466027192E-3</v>
      </c>
      <c r="S322" s="1">
        <v>21077.294117647059</v>
      </c>
      <c r="T322" s="1">
        <v>35</v>
      </c>
      <c r="U322" s="3">
        <v>1.660554708998253E-3</v>
      </c>
      <c r="V322" s="1">
        <v>23390.411764705881</v>
      </c>
      <c r="W322" s="1">
        <v>12</v>
      </c>
      <c r="X322" s="3">
        <v>5.1303072903175514E-4</v>
      </c>
      <c r="Y322" s="1">
        <v>23246.117647058825</v>
      </c>
      <c r="Z322" s="1">
        <v>0</v>
      </c>
      <c r="AA322" s="3">
        <v>0</v>
      </c>
      <c r="AB322" s="1">
        <v>24645.529411764706</v>
      </c>
      <c r="AC322" s="1">
        <v>0</v>
      </c>
      <c r="AD322" s="3">
        <v>0</v>
      </c>
      <c r="AE322" s="1">
        <v>22086.529411764706</v>
      </c>
      <c r="AF322" s="1">
        <v>0</v>
      </c>
      <c r="AG322" s="3">
        <v>0</v>
      </c>
      <c r="AH322" s="1">
        <v>22704.941176470587</v>
      </c>
      <c r="AI322" s="1">
        <v>0</v>
      </c>
      <c r="AJ322" s="3">
        <v>0</v>
      </c>
      <c r="AK322" s="1">
        <v>2315.3529411764707</v>
      </c>
      <c r="AL322" s="1">
        <v>96</v>
      </c>
      <c r="AM322" s="3">
        <v>4.1462361220497443E-2</v>
      </c>
    </row>
    <row r="323" spans="1:39">
      <c r="A323" t="s">
        <v>72</v>
      </c>
      <c r="B323">
        <v>2012</v>
      </c>
      <c r="C323" s="1">
        <v>18299.245283018867</v>
      </c>
      <c r="D323" s="1">
        <v>9173.2452830188686</v>
      </c>
      <c r="E323" s="2">
        <f>Table2[[#This Row],[Male Total population]]/Table2[[#This Row],[Total population]]</f>
        <v>0.50129090796609832</v>
      </c>
      <c r="F323" s="1">
        <v>9126</v>
      </c>
      <c r="G323" s="2">
        <f>Table2[[#This Row],[Female Total population]]/Table2[[#This Row],[Total population]]</f>
        <v>0.49870909203390185</v>
      </c>
      <c r="H323" s="1">
        <v>39</v>
      </c>
      <c r="I323" s="2">
        <v>2.1312354360423155E-3</v>
      </c>
      <c r="J323" s="1">
        <v>1108.867924528302</v>
      </c>
      <c r="K323" s="1">
        <v>0</v>
      </c>
      <c r="L323" s="3">
        <v>0</v>
      </c>
      <c r="M323" s="1">
        <v>884.39622641509436</v>
      </c>
      <c r="N323" s="1">
        <v>0</v>
      </c>
      <c r="O323" s="3">
        <v>0</v>
      </c>
      <c r="P323" s="1">
        <v>1520.6226415094341</v>
      </c>
      <c r="Q323" s="1">
        <v>0</v>
      </c>
      <c r="R323" s="3">
        <v>0</v>
      </c>
      <c r="S323" s="1">
        <v>2582.3018867924529</v>
      </c>
      <c r="T323" s="1">
        <v>0</v>
      </c>
      <c r="U323" s="3">
        <v>0</v>
      </c>
      <c r="V323" s="1">
        <v>2729</v>
      </c>
      <c r="W323" s="1">
        <v>0</v>
      </c>
      <c r="X323" s="3">
        <v>0</v>
      </c>
      <c r="Y323" s="1">
        <v>2114.4716981132074</v>
      </c>
      <c r="Z323" s="1">
        <v>0</v>
      </c>
      <c r="AA323" s="3">
        <v>0</v>
      </c>
      <c r="AB323" s="1">
        <v>2248.867924528302</v>
      </c>
      <c r="AC323" s="1">
        <v>0</v>
      </c>
      <c r="AD323" s="3">
        <v>0</v>
      </c>
      <c r="AE323" s="1">
        <v>2492.433962264151</v>
      </c>
      <c r="AF323" s="1">
        <v>0</v>
      </c>
      <c r="AG323" s="3">
        <v>0</v>
      </c>
      <c r="AH323" s="1">
        <v>2259.6415094339623</v>
      </c>
      <c r="AI323" s="1">
        <v>0</v>
      </c>
      <c r="AJ323" s="3">
        <v>0</v>
      </c>
      <c r="AK323" s="1">
        <v>370.33962264150944</v>
      </c>
      <c r="AL323" s="1">
        <v>39</v>
      </c>
      <c r="AM323" s="3">
        <v>0.10530874261259425</v>
      </c>
    </row>
    <row r="324" spans="1:39">
      <c r="A324" t="s">
        <v>75</v>
      </c>
      <c r="B324">
        <v>2015</v>
      </c>
      <c r="C324" s="1">
        <v>38756.63636363636</v>
      </c>
      <c r="D324" s="1">
        <v>19380.090909090908</v>
      </c>
      <c r="E324" s="2">
        <f>Table2[[#This Row],[Male Total population]]/Table2[[#This Row],[Total population]]</f>
        <v>0.5000457399671141</v>
      </c>
      <c r="F324" s="1">
        <v>19376.545454545456</v>
      </c>
      <c r="G324" s="2">
        <f>Table2[[#This Row],[Female Total population]]/Table2[[#This Row],[Total population]]</f>
        <v>0.49995426003288596</v>
      </c>
      <c r="H324" s="1">
        <v>82</v>
      </c>
      <c r="I324" s="2">
        <v>2.1157666839462098E-3</v>
      </c>
      <c r="J324" s="1">
        <v>2688.159090909091</v>
      </c>
      <c r="K324" s="1">
        <v>0</v>
      </c>
      <c r="L324" s="3">
        <v>0</v>
      </c>
      <c r="M324" s="1">
        <v>1593.9545454545455</v>
      </c>
      <c r="N324" s="1">
        <v>13</v>
      </c>
      <c r="O324" s="3">
        <v>8.1558160093535229E-3</v>
      </c>
      <c r="P324" s="1">
        <v>3113.5227272727275</v>
      </c>
      <c r="Q324" s="1">
        <v>0</v>
      </c>
      <c r="R324" s="3">
        <v>0</v>
      </c>
      <c r="S324" s="1">
        <v>4723.795454545455</v>
      </c>
      <c r="T324" s="1">
        <v>0</v>
      </c>
      <c r="U324" s="3">
        <v>0</v>
      </c>
      <c r="V324" s="1">
        <v>4944.409090909091</v>
      </c>
      <c r="W324" s="1">
        <v>0</v>
      </c>
      <c r="X324" s="3">
        <v>0</v>
      </c>
      <c r="Y324" s="1">
        <v>4814.590909090909</v>
      </c>
      <c r="Z324" s="1">
        <v>0</v>
      </c>
      <c r="AA324" s="3">
        <v>0</v>
      </c>
      <c r="AB324" s="1">
        <v>5122.090909090909</v>
      </c>
      <c r="AC324" s="1">
        <v>0</v>
      </c>
      <c r="AD324" s="3">
        <v>0</v>
      </c>
      <c r="AE324" s="1">
        <v>5425.090909090909</v>
      </c>
      <c r="AF324" s="1">
        <v>0</v>
      </c>
      <c r="AG324" s="3">
        <v>0</v>
      </c>
      <c r="AH324" s="1">
        <v>5681.477272727273</v>
      </c>
      <c r="AI324" s="1">
        <v>0</v>
      </c>
      <c r="AJ324" s="3">
        <v>0</v>
      </c>
      <c r="AK324" s="1">
        <v>645.61363636363637</v>
      </c>
      <c r="AL324" s="1">
        <v>69</v>
      </c>
      <c r="AM324" s="3">
        <v>0.10687506600485795</v>
      </c>
    </row>
    <row r="325" spans="1:39">
      <c r="A325" t="s">
        <v>77</v>
      </c>
      <c r="B325">
        <v>2010</v>
      </c>
      <c r="C325" s="1">
        <v>63865.727272727272</v>
      </c>
      <c r="D325" s="1">
        <v>31465.060606060608</v>
      </c>
      <c r="E325" s="2">
        <f>Table2[[#This Row],[Male Total population]]/Table2[[#This Row],[Total population]]</f>
        <v>0.49267521015919291</v>
      </c>
      <c r="F325" s="1">
        <v>32400.666666666668</v>
      </c>
      <c r="G325" s="2">
        <f>Table2[[#This Row],[Female Total population]]/Table2[[#This Row],[Total population]]</f>
        <v>0.50732478984080709</v>
      </c>
      <c r="H325" s="1">
        <v>132</v>
      </c>
      <c r="I325" s="2">
        <v>2.0668362459307383E-3</v>
      </c>
      <c r="J325" s="1">
        <v>4545.969696969697</v>
      </c>
      <c r="K325" s="1">
        <v>0</v>
      </c>
      <c r="L325" s="3">
        <v>0</v>
      </c>
      <c r="M325" s="1">
        <v>2634.090909090909</v>
      </c>
      <c r="N325" s="1">
        <v>23</v>
      </c>
      <c r="O325" s="3">
        <v>8.7316652286453834E-3</v>
      </c>
      <c r="P325" s="1">
        <v>4528.575757575758</v>
      </c>
      <c r="Q325" s="1">
        <v>0</v>
      </c>
      <c r="R325" s="3">
        <v>0</v>
      </c>
      <c r="S325" s="1">
        <v>7529.575757575758</v>
      </c>
      <c r="T325" s="1">
        <v>0</v>
      </c>
      <c r="U325" s="3">
        <v>0</v>
      </c>
      <c r="V325" s="1">
        <v>9125.7878787878781</v>
      </c>
      <c r="W325" s="1">
        <v>0</v>
      </c>
      <c r="X325" s="3">
        <v>0</v>
      </c>
      <c r="Y325" s="1">
        <v>8104.212121212121</v>
      </c>
      <c r="Z325" s="1">
        <v>0</v>
      </c>
      <c r="AA325" s="3">
        <v>0</v>
      </c>
      <c r="AB325" s="1">
        <v>8166.030303030303</v>
      </c>
      <c r="AC325" s="1">
        <v>0</v>
      </c>
      <c r="AD325" s="3">
        <v>0</v>
      </c>
      <c r="AE325" s="1">
        <v>9396.7878787878781</v>
      </c>
      <c r="AF325" s="1">
        <v>0</v>
      </c>
      <c r="AG325" s="3">
        <v>0</v>
      </c>
      <c r="AH325" s="1">
        <v>8863.636363636364</v>
      </c>
      <c r="AI325" s="1">
        <v>0</v>
      </c>
      <c r="AJ325" s="3">
        <v>0</v>
      </c>
      <c r="AK325" s="1">
        <v>955.87878787878788</v>
      </c>
      <c r="AL325" s="1">
        <v>109</v>
      </c>
      <c r="AM325" s="3">
        <v>0.11403119452193761</v>
      </c>
    </row>
    <row r="326" spans="1:39">
      <c r="A326" t="s">
        <v>79</v>
      </c>
      <c r="B326">
        <v>2015</v>
      </c>
      <c r="C326" s="1">
        <v>83342.9375</v>
      </c>
      <c r="D326" s="1">
        <v>40794.9375</v>
      </c>
      <c r="E326" s="2">
        <f>Table2[[#This Row],[Male Total population]]/Table2[[#This Row],[Total population]]</f>
        <v>0.48948283710302387</v>
      </c>
      <c r="F326" s="1">
        <v>42548</v>
      </c>
      <c r="G326" s="2">
        <f>Table2[[#This Row],[Female Total population]]/Table2[[#This Row],[Total population]]</f>
        <v>0.51051716289697613</v>
      </c>
      <c r="H326" s="1">
        <v>170</v>
      </c>
      <c r="I326" s="2">
        <v>2.0397649170933048E-3</v>
      </c>
      <c r="J326" s="1">
        <v>4168.625</v>
      </c>
      <c r="K326" s="1">
        <v>0</v>
      </c>
      <c r="L326" s="3">
        <v>0</v>
      </c>
      <c r="M326" s="1">
        <v>4489.6875</v>
      </c>
      <c r="N326" s="1">
        <v>37</v>
      </c>
      <c r="O326" s="3">
        <v>8.2411080949397926E-3</v>
      </c>
      <c r="P326" s="1">
        <v>8279.25</v>
      </c>
      <c r="Q326" s="1">
        <v>0</v>
      </c>
      <c r="R326" s="3">
        <v>0</v>
      </c>
      <c r="S326" s="1">
        <v>12681.3125</v>
      </c>
      <c r="T326" s="1">
        <v>0</v>
      </c>
      <c r="U326" s="3">
        <v>0</v>
      </c>
      <c r="V326" s="1">
        <v>12778.5625</v>
      </c>
      <c r="W326" s="1">
        <v>0</v>
      </c>
      <c r="X326" s="3">
        <v>0</v>
      </c>
      <c r="Y326" s="1">
        <v>9931.25</v>
      </c>
      <c r="Z326" s="1">
        <v>0</v>
      </c>
      <c r="AA326" s="3">
        <v>0</v>
      </c>
      <c r="AB326" s="1">
        <v>9474.875</v>
      </c>
      <c r="AC326" s="1">
        <v>0</v>
      </c>
      <c r="AD326" s="3">
        <v>0</v>
      </c>
      <c r="AE326" s="1">
        <v>10270.5625</v>
      </c>
      <c r="AF326" s="1">
        <v>0</v>
      </c>
      <c r="AG326" s="3">
        <v>0</v>
      </c>
      <c r="AH326" s="1">
        <v>9389.0625</v>
      </c>
      <c r="AI326" s="1">
        <v>0</v>
      </c>
      <c r="AJ326" s="3">
        <v>0</v>
      </c>
      <c r="AK326" s="1">
        <v>1912.5625</v>
      </c>
      <c r="AL326" s="1">
        <v>133</v>
      </c>
      <c r="AM326" s="3">
        <v>6.9540211104212282E-2</v>
      </c>
    </row>
    <row r="327" spans="1:39">
      <c r="A327" t="s">
        <v>69</v>
      </c>
      <c r="B327">
        <v>2013</v>
      </c>
      <c r="C327" s="1">
        <v>12293.766666666666</v>
      </c>
      <c r="D327" s="1">
        <v>6226.65</v>
      </c>
      <c r="E327" s="2">
        <f>Table2[[#This Row],[Male Total population]]/Table2[[#This Row],[Total population]]</f>
        <v>0.50648838300168375</v>
      </c>
      <c r="F327" s="1">
        <v>6067.1166666666668</v>
      </c>
      <c r="G327" s="2">
        <f>Table2[[#This Row],[Female Total population]]/Table2[[#This Row],[Total population]]</f>
        <v>0.49351161699831625</v>
      </c>
      <c r="H327" s="1">
        <v>25</v>
      </c>
      <c r="I327" s="2">
        <v>2.033550878087269E-3</v>
      </c>
      <c r="J327" s="1">
        <v>805.26666666666665</v>
      </c>
      <c r="K327" s="1">
        <v>0</v>
      </c>
      <c r="L327" s="3">
        <v>0</v>
      </c>
      <c r="M327" s="1">
        <v>599.6</v>
      </c>
      <c r="N327" s="1">
        <v>0</v>
      </c>
      <c r="O327" s="3">
        <v>0</v>
      </c>
      <c r="P327" s="1">
        <v>890.81666666666672</v>
      </c>
      <c r="Q327" s="1">
        <v>0</v>
      </c>
      <c r="R327" s="3">
        <v>0</v>
      </c>
      <c r="S327" s="1">
        <v>1531.9833333333333</v>
      </c>
      <c r="T327" s="1">
        <v>0</v>
      </c>
      <c r="U327" s="3">
        <v>0</v>
      </c>
      <c r="V327" s="1">
        <v>1688.0333333333333</v>
      </c>
      <c r="W327" s="1">
        <v>0</v>
      </c>
      <c r="X327" s="3">
        <v>0</v>
      </c>
      <c r="Y327" s="1">
        <v>1380.3333333333333</v>
      </c>
      <c r="Z327" s="1">
        <v>0</v>
      </c>
      <c r="AA327" s="3">
        <v>0</v>
      </c>
      <c r="AB327" s="1">
        <v>1662.2166666666667</v>
      </c>
      <c r="AC327" s="1">
        <v>0</v>
      </c>
      <c r="AD327" s="3">
        <v>0</v>
      </c>
      <c r="AE327" s="1">
        <v>1953.5166666666667</v>
      </c>
      <c r="AF327" s="1">
        <v>0</v>
      </c>
      <c r="AG327" s="3">
        <v>0</v>
      </c>
      <c r="AH327" s="1">
        <v>1502.8166666666666</v>
      </c>
      <c r="AI327" s="1">
        <v>0</v>
      </c>
      <c r="AJ327" s="3">
        <v>0</v>
      </c>
      <c r="AK327" s="1">
        <v>289.26666666666665</v>
      </c>
      <c r="AL327" s="1">
        <v>25</v>
      </c>
      <c r="AM327" s="3">
        <v>8.642544365061075E-2</v>
      </c>
    </row>
    <row r="328" spans="1:39">
      <c r="A328" t="s">
        <v>71</v>
      </c>
      <c r="B328">
        <v>2011</v>
      </c>
      <c r="C328" s="1">
        <v>117044.28125</v>
      </c>
      <c r="D328" s="1">
        <v>57931.875</v>
      </c>
      <c r="E328" s="2">
        <f>Table2[[#This Row],[Male Total population]]/Table2[[#This Row],[Total population]]</f>
        <v>0.49495690333012321</v>
      </c>
      <c r="F328" s="1">
        <v>59112.40625</v>
      </c>
      <c r="G328" s="2">
        <f>Table2[[#This Row],[Female Total population]]/Table2[[#This Row],[Total population]]</f>
        <v>0.50504309666987679</v>
      </c>
      <c r="H328" s="1">
        <v>237</v>
      </c>
      <c r="I328" s="2">
        <v>2.0248746668261506E-3</v>
      </c>
      <c r="J328" s="1">
        <v>7278.4375</v>
      </c>
      <c r="K328" s="1">
        <v>0</v>
      </c>
      <c r="L328" s="3">
        <v>0</v>
      </c>
      <c r="M328" s="1">
        <v>5124.15625</v>
      </c>
      <c r="N328" s="1">
        <v>34</v>
      </c>
      <c r="O328" s="3">
        <v>6.6352387283272248E-3</v>
      </c>
      <c r="P328" s="1">
        <v>8536.5625</v>
      </c>
      <c r="Q328" s="1">
        <v>0</v>
      </c>
      <c r="R328" s="3">
        <v>0</v>
      </c>
      <c r="S328" s="1">
        <v>15184.53125</v>
      </c>
      <c r="T328" s="1">
        <v>0</v>
      </c>
      <c r="U328" s="3">
        <v>0</v>
      </c>
      <c r="V328" s="1">
        <v>16696.09375</v>
      </c>
      <c r="W328" s="1">
        <v>0</v>
      </c>
      <c r="X328" s="3">
        <v>0</v>
      </c>
      <c r="Y328" s="1">
        <v>15502.21875</v>
      </c>
      <c r="Z328" s="1">
        <v>0</v>
      </c>
      <c r="AA328" s="3">
        <v>0</v>
      </c>
      <c r="AB328" s="1">
        <v>16006.28125</v>
      </c>
      <c r="AC328" s="1">
        <v>0</v>
      </c>
      <c r="AD328" s="3">
        <v>0</v>
      </c>
      <c r="AE328" s="1">
        <v>15710.28125</v>
      </c>
      <c r="AF328" s="1">
        <v>0</v>
      </c>
      <c r="AG328" s="3">
        <v>0</v>
      </c>
      <c r="AH328" s="1">
        <v>14757.21875</v>
      </c>
      <c r="AI328" s="1">
        <v>0</v>
      </c>
      <c r="AJ328" s="3">
        <v>0</v>
      </c>
      <c r="AK328" s="1">
        <v>2268.5625</v>
      </c>
      <c r="AL328" s="1">
        <v>203</v>
      </c>
      <c r="AM328" s="3">
        <v>8.9483979392236276E-2</v>
      </c>
    </row>
    <row r="329" spans="1:39">
      <c r="A329" t="s">
        <v>80</v>
      </c>
      <c r="B329">
        <v>2009</v>
      </c>
      <c r="C329" s="1">
        <v>421657.66666666669</v>
      </c>
      <c r="D329" s="1">
        <v>211286.66666666666</v>
      </c>
      <c r="E329" s="2">
        <f>Table2[[#This Row],[Male Total population]]/Table2[[#This Row],[Total population]]</f>
        <v>0.50108579392603636</v>
      </c>
      <c r="F329" s="1">
        <v>210371</v>
      </c>
      <c r="G329" s="2">
        <f>Table2[[#This Row],[Female Total population]]/Table2[[#This Row],[Total population]]</f>
        <v>0.49891420607396358</v>
      </c>
      <c r="H329" s="1">
        <v>848</v>
      </c>
      <c r="I329" s="2">
        <v>2.0111101185558899E-3</v>
      </c>
      <c r="J329" s="1">
        <v>33368.066666666666</v>
      </c>
      <c r="K329" s="1">
        <v>0</v>
      </c>
      <c r="L329" s="3">
        <v>0</v>
      </c>
      <c r="M329" s="1">
        <v>19656.466666666667</v>
      </c>
      <c r="N329" s="1">
        <v>278</v>
      </c>
      <c r="O329" s="3">
        <v>1.4142928366237404E-2</v>
      </c>
      <c r="P329" s="1">
        <v>28178.333333333332</v>
      </c>
      <c r="Q329" s="1">
        <v>151</v>
      </c>
      <c r="R329" s="3">
        <v>5.3587271544330755E-3</v>
      </c>
      <c r="S329" s="1">
        <v>43453.066666666666</v>
      </c>
      <c r="T329" s="1">
        <v>27</v>
      </c>
      <c r="U329" s="3">
        <v>6.2136005744128529E-4</v>
      </c>
      <c r="V329" s="1">
        <v>54653.4</v>
      </c>
      <c r="W329" s="1">
        <v>32</v>
      </c>
      <c r="X329" s="3">
        <v>5.8550794644066063E-4</v>
      </c>
      <c r="Y329" s="1">
        <v>57256.066666666666</v>
      </c>
      <c r="Z329" s="1">
        <v>10</v>
      </c>
      <c r="AA329" s="3">
        <v>1.7465398135394096E-4</v>
      </c>
      <c r="AB329" s="1">
        <v>61298.400000000001</v>
      </c>
      <c r="AC329" s="1">
        <v>0</v>
      </c>
      <c r="AD329" s="3">
        <v>0</v>
      </c>
      <c r="AE329" s="1">
        <v>57221.133333333331</v>
      </c>
      <c r="AF329" s="1">
        <v>0</v>
      </c>
      <c r="AG329" s="3">
        <v>0</v>
      </c>
      <c r="AH329" s="1">
        <v>60016.666666666664</v>
      </c>
      <c r="AI329" s="1">
        <v>0</v>
      </c>
      <c r="AJ329" s="3">
        <v>0</v>
      </c>
      <c r="AK329" s="1">
        <v>6438.4666666666662</v>
      </c>
      <c r="AL329" s="1">
        <v>350</v>
      </c>
      <c r="AM329" s="3">
        <v>5.4360769127224914E-2</v>
      </c>
    </row>
    <row r="330" spans="1:39">
      <c r="A330" t="s">
        <v>77</v>
      </c>
      <c r="B330">
        <v>2014</v>
      </c>
      <c r="C330" s="1">
        <v>64798.580645161288</v>
      </c>
      <c r="D330" s="1">
        <v>32056</v>
      </c>
      <c r="E330" s="2">
        <f>Table2[[#This Row],[Male Total population]]/Table2[[#This Row],[Total population]]</f>
        <v>0.49470219379556302</v>
      </c>
      <c r="F330" s="1">
        <v>32742.580645161292</v>
      </c>
      <c r="G330" s="2">
        <f>Table2[[#This Row],[Female Total population]]/Table2[[#This Row],[Total population]]</f>
        <v>0.50529780620443698</v>
      </c>
      <c r="H330" s="1">
        <v>129</v>
      </c>
      <c r="I330" s="2">
        <v>1.9907843461326315E-3</v>
      </c>
      <c r="J330" s="1">
        <v>4360.2903225806449</v>
      </c>
      <c r="K330" s="1">
        <v>0</v>
      </c>
      <c r="L330" s="3">
        <v>0</v>
      </c>
      <c r="M330" s="1">
        <v>2836.8064516129034</v>
      </c>
      <c r="N330" s="1">
        <v>22</v>
      </c>
      <c r="O330" s="3">
        <v>7.7551995087615554E-3</v>
      </c>
      <c r="P330" s="1">
        <v>5279.677419354839</v>
      </c>
      <c r="Q330" s="1">
        <v>10</v>
      </c>
      <c r="R330" s="3">
        <v>1.8940551108938717E-3</v>
      </c>
      <c r="S330" s="1">
        <v>8284</v>
      </c>
      <c r="T330" s="1">
        <v>0</v>
      </c>
      <c r="U330" s="3">
        <v>0</v>
      </c>
      <c r="V330" s="1">
        <v>8657.5483870967746</v>
      </c>
      <c r="W330" s="1">
        <v>0</v>
      </c>
      <c r="X330" s="3">
        <v>0</v>
      </c>
      <c r="Y330" s="1">
        <v>7719.2903225806449</v>
      </c>
      <c r="Z330" s="1">
        <v>0</v>
      </c>
      <c r="AA330" s="3">
        <v>0</v>
      </c>
      <c r="AB330" s="1">
        <v>8544.5806451612898</v>
      </c>
      <c r="AC330" s="1">
        <v>0</v>
      </c>
      <c r="AD330" s="3">
        <v>0</v>
      </c>
      <c r="AE330" s="1">
        <v>9195.8064516129034</v>
      </c>
      <c r="AF330" s="1">
        <v>0</v>
      </c>
      <c r="AG330" s="3">
        <v>0</v>
      </c>
      <c r="AH330" s="1">
        <v>8947.4516129032254</v>
      </c>
      <c r="AI330" s="1">
        <v>0</v>
      </c>
      <c r="AJ330" s="3">
        <v>0</v>
      </c>
      <c r="AK330" s="1">
        <v>1037.7741935483871</v>
      </c>
      <c r="AL330" s="1">
        <v>97</v>
      </c>
      <c r="AM330" s="3">
        <v>9.3469273569363714E-2</v>
      </c>
    </row>
    <row r="331" spans="1:39">
      <c r="A331" t="s">
        <v>77</v>
      </c>
      <c r="B331">
        <v>2017</v>
      </c>
      <c r="C331" s="1">
        <v>60752</v>
      </c>
      <c r="D331" s="1">
        <v>30079.411764705881</v>
      </c>
      <c r="E331" s="2">
        <f>Table2[[#This Row],[Male Total population]]/Table2[[#This Row],[Total population]]</f>
        <v>0.49511804985359958</v>
      </c>
      <c r="F331" s="1">
        <v>30672.588235294119</v>
      </c>
      <c r="G331" s="2">
        <f>Table2[[#This Row],[Female Total population]]/Table2[[#This Row],[Total population]]</f>
        <v>0.50488195014640047</v>
      </c>
      <c r="H331" s="1">
        <v>120</v>
      </c>
      <c r="I331" s="2">
        <v>1.9752436133789832E-3</v>
      </c>
      <c r="J331" s="1">
        <v>3881.6176470588234</v>
      </c>
      <c r="K331" s="1">
        <v>0</v>
      </c>
      <c r="L331" s="3">
        <v>0</v>
      </c>
      <c r="M331" s="1">
        <v>2782.205882352941</v>
      </c>
      <c r="N331" s="1">
        <v>55</v>
      </c>
      <c r="O331" s="3">
        <v>1.9768486706485545E-2</v>
      </c>
      <c r="P331" s="1">
        <v>5532.588235294118</v>
      </c>
      <c r="Q331" s="1">
        <v>11</v>
      </c>
      <c r="R331" s="3">
        <v>1.9882195334595017E-3</v>
      </c>
      <c r="S331" s="1">
        <v>7853.2647058823532</v>
      </c>
      <c r="T331" s="1">
        <v>0</v>
      </c>
      <c r="U331" s="3">
        <v>0</v>
      </c>
      <c r="V331" s="1">
        <v>7555.8823529411766</v>
      </c>
      <c r="W331" s="1">
        <v>0</v>
      </c>
      <c r="X331" s="3">
        <v>0</v>
      </c>
      <c r="Y331" s="1">
        <v>7168.7352941176468</v>
      </c>
      <c r="Z331" s="1">
        <v>0</v>
      </c>
      <c r="AA331" s="3">
        <v>0</v>
      </c>
      <c r="AB331" s="1">
        <v>8186.2647058823532</v>
      </c>
      <c r="AC331" s="1">
        <v>0</v>
      </c>
      <c r="AD331" s="3">
        <v>0</v>
      </c>
      <c r="AE331" s="1">
        <v>8424.2647058823532</v>
      </c>
      <c r="AF331" s="1">
        <v>0</v>
      </c>
      <c r="AG331" s="3">
        <v>0</v>
      </c>
      <c r="AH331" s="1">
        <v>8305.0294117647063</v>
      </c>
      <c r="AI331" s="1">
        <v>0</v>
      </c>
      <c r="AJ331" s="3">
        <v>0</v>
      </c>
      <c r="AK331" s="1">
        <v>1062.1470588235295</v>
      </c>
      <c r="AL331" s="1">
        <v>54</v>
      </c>
      <c r="AM331" s="3">
        <v>5.0840417578157444E-2</v>
      </c>
    </row>
    <row r="332" spans="1:39">
      <c r="A332" t="s">
        <v>77</v>
      </c>
      <c r="B332">
        <v>2016</v>
      </c>
      <c r="C332" s="1">
        <v>60686.529411764706</v>
      </c>
      <c r="D332" s="1">
        <v>30035.382352941175</v>
      </c>
      <c r="E332" s="2">
        <f>Table2[[#This Row],[Male Total population]]/Table2[[#This Row],[Total population]]</f>
        <v>0.49492667720620231</v>
      </c>
      <c r="F332" s="1">
        <v>30651.147058823528</v>
      </c>
      <c r="G332" s="2">
        <f>Table2[[#This Row],[Female Total population]]/Table2[[#This Row],[Total population]]</f>
        <v>0.50507332279379757</v>
      </c>
      <c r="H332" s="1">
        <v>119</v>
      </c>
      <c r="I332" s="2">
        <v>1.960896448577114E-3</v>
      </c>
      <c r="J332" s="1">
        <v>3870.0882352941176</v>
      </c>
      <c r="K332" s="1">
        <v>0</v>
      </c>
      <c r="L332" s="3">
        <v>0</v>
      </c>
      <c r="M332" s="1">
        <v>2722.8823529411766</v>
      </c>
      <c r="N332" s="1">
        <v>38</v>
      </c>
      <c r="O332" s="3">
        <v>1.3955799433990796E-2</v>
      </c>
      <c r="P332" s="1">
        <v>5407.7647058823532</v>
      </c>
      <c r="Q332" s="1">
        <v>0</v>
      </c>
      <c r="R332" s="3">
        <v>0</v>
      </c>
      <c r="S332" s="1">
        <v>7892.911764705882</v>
      </c>
      <c r="T332" s="1">
        <v>0</v>
      </c>
      <c r="U332" s="3">
        <v>0</v>
      </c>
      <c r="V332" s="1">
        <v>7763.9411764705883</v>
      </c>
      <c r="W332" s="1">
        <v>0</v>
      </c>
      <c r="X332" s="3">
        <v>0</v>
      </c>
      <c r="Y332" s="1">
        <v>7219.5294117647063</v>
      </c>
      <c r="Z332" s="1">
        <v>0</v>
      </c>
      <c r="AA332" s="3">
        <v>0</v>
      </c>
      <c r="AB332" s="1">
        <v>8081.2941176470586</v>
      </c>
      <c r="AC332" s="1">
        <v>0</v>
      </c>
      <c r="AD332" s="3">
        <v>0</v>
      </c>
      <c r="AE332" s="1">
        <v>8449.9117647058829</v>
      </c>
      <c r="AF332" s="1">
        <v>0</v>
      </c>
      <c r="AG332" s="3">
        <v>0</v>
      </c>
      <c r="AH332" s="1">
        <v>8261.9705882352937</v>
      </c>
      <c r="AI332" s="1">
        <v>0</v>
      </c>
      <c r="AJ332" s="3">
        <v>0</v>
      </c>
      <c r="AK332" s="1">
        <v>1025.8529411764705</v>
      </c>
      <c r="AL332" s="1">
        <v>81</v>
      </c>
      <c r="AM332" s="3">
        <v>7.8958685742137116E-2</v>
      </c>
    </row>
    <row r="333" spans="1:39">
      <c r="A333" t="s">
        <v>81</v>
      </c>
      <c r="B333">
        <v>2017</v>
      </c>
      <c r="C333" s="1">
        <v>236955.33333333334</v>
      </c>
      <c r="D333" s="1">
        <v>119003.33333333333</v>
      </c>
      <c r="E333" s="2">
        <f>Table2[[#This Row],[Male Total population]]/Table2[[#This Row],[Total population]]</f>
        <v>0.50221842091195801</v>
      </c>
      <c r="F333" s="1">
        <v>117952</v>
      </c>
      <c r="G333" s="2">
        <f>Table2[[#This Row],[Female Total population]]/Table2[[#This Row],[Total population]]</f>
        <v>0.49778157908804188</v>
      </c>
      <c r="H333" s="1">
        <v>458</v>
      </c>
      <c r="I333" s="2">
        <v>1.9328537305202387E-3</v>
      </c>
      <c r="J333" s="1">
        <v>15236.166666666666</v>
      </c>
      <c r="K333" s="1">
        <v>0</v>
      </c>
      <c r="L333" s="3">
        <v>0</v>
      </c>
      <c r="M333" s="1">
        <v>11100.333333333334</v>
      </c>
      <c r="N333" s="1">
        <v>76</v>
      </c>
      <c r="O333" s="3">
        <v>6.846641242004744E-3</v>
      </c>
      <c r="P333" s="1">
        <v>22281.5</v>
      </c>
      <c r="Q333" s="1">
        <v>0</v>
      </c>
      <c r="R333" s="3">
        <v>0</v>
      </c>
      <c r="S333" s="1">
        <v>30608.666666666668</v>
      </c>
      <c r="T333" s="1">
        <v>0</v>
      </c>
      <c r="U333" s="3">
        <v>0</v>
      </c>
      <c r="V333" s="1">
        <v>29961.333333333332</v>
      </c>
      <c r="W333" s="1">
        <v>0</v>
      </c>
      <c r="X333" s="3">
        <v>0</v>
      </c>
      <c r="Y333" s="1">
        <v>29569.166666666668</v>
      </c>
      <c r="Z333" s="1">
        <v>0</v>
      </c>
      <c r="AA333" s="3">
        <v>0</v>
      </c>
      <c r="AB333" s="1">
        <v>34234.166666666664</v>
      </c>
      <c r="AC333" s="1">
        <v>0</v>
      </c>
      <c r="AD333" s="3">
        <v>0</v>
      </c>
      <c r="AE333" s="1">
        <v>29547.666666666668</v>
      </c>
      <c r="AF333" s="1">
        <v>0</v>
      </c>
      <c r="AG333" s="3">
        <v>0</v>
      </c>
      <c r="AH333" s="1">
        <v>28107.5</v>
      </c>
      <c r="AI333" s="1">
        <v>0</v>
      </c>
      <c r="AJ333" s="3">
        <v>0</v>
      </c>
      <c r="AK333" s="1">
        <v>6308.833333333333</v>
      </c>
      <c r="AL333" s="1">
        <v>382</v>
      </c>
      <c r="AM333" s="3">
        <v>6.055002245528756E-2</v>
      </c>
    </row>
    <row r="334" spans="1:39">
      <c r="A334" t="s">
        <v>80</v>
      </c>
      <c r="B334">
        <v>2016</v>
      </c>
      <c r="C334" s="1">
        <v>385056.35294117645</v>
      </c>
      <c r="D334" s="1">
        <v>191519.9411764706</v>
      </c>
      <c r="E334" s="2">
        <f>Table2[[#This Row],[Male Total population]]/Table2[[#This Row],[Total population]]</f>
        <v>0.49738159028823598</v>
      </c>
      <c r="F334" s="1">
        <v>193536.41176470587</v>
      </c>
      <c r="G334" s="2">
        <f>Table2[[#This Row],[Female Total population]]/Table2[[#This Row],[Total population]]</f>
        <v>0.50261840971176408</v>
      </c>
      <c r="H334" s="1">
        <v>742</v>
      </c>
      <c r="I334" s="2">
        <v>1.9269906711897632E-3</v>
      </c>
      <c r="J334" s="1">
        <v>25272.705882352941</v>
      </c>
      <c r="K334" s="1">
        <v>0</v>
      </c>
      <c r="L334" s="3">
        <v>0</v>
      </c>
      <c r="M334" s="1">
        <v>18136.235294117647</v>
      </c>
      <c r="N334" s="1">
        <v>213</v>
      </c>
      <c r="O334" s="3">
        <v>1.17444440119877E-2</v>
      </c>
      <c r="P334" s="1">
        <v>34538.294117647056</v>
      </c>
      <c r="Q334" s="1">
        <v>137</v>
      </c>
      <c r="R334" s="3">
        <v>3.9666116552641486E-3</v>
      </c>
      <c r="S334" s="1">
        <v>44784.588235294119</v>
      </c>
      <c r="T334" s="1">
        <v>70</v>
      </c>
      <c r="U334" s="3">
        <v>1.5630377046725633E-3</v>
      </c>
      <c r="V334" s="1">
        <v>48399.294117647056</v>
      </c>
      <c r="W334" s="1">
        <v>23</v>
      </c>
      <c r="X334" s="3">
        <v>4.7521354224903625E-4</v>
      </c>
      <c r="Y334" s="1">
        <v>48112.588235294119</v>
      </c>
      <c r="Z334" s="1">
        <v>0</v>
      </c>
      <c r="AA334" s="3">
        <v>0</v>
      </c>
      <c r="AB334" s="1">
        <v>51984.647058823532</v>
      </c>
      <c r="AC334" s="1">
        <v>0</v>
      </c>
      <c r="AD334" s="3">
        <v>0</v>
      </c>
      <c r="AE334" s="1">
        <v>54403.529411764706</v>
      </c>
      <c r="AF334" s="1">
        <v>0</v>
      </c>
      <c r="AG334" s="3">
        <v>0</v>
      </c>
      <c r="AH334" s="1">
        <v>52702.529411764706</v>
      </c>
      <c r="AI334" s="1">
        <v>0</v>
      </c>
      <c r="AJ334" s="3">
        <v>0</v>
      </c>
      <c r="AK334" s="1">
        <v>6849.411764705882</v>
      </c>
      <c r="AL334" s="1">
        <v>299</v>
      </c>
      <c r="AM334" s="3">
        <v>4.3653383716935765E-2</v>
      </c>
    </row>
    <row r="335" spans="1:39">
      <c r="A335" t="s">
        <v>78</v>
      </c>
      <c r="B335">
        <v>2014</v>
      </c>
      <c r="C335" s="1">
        <v>97773.137931034478</v>
      </c>
      <c r="D335" s="1">
        <v>49155.482758620688</v>
      </c>
      <c r="E335" s="2">
        <f>Table2[[#This Row],[Male Total population]]/Table2[[#This Row],[Total population]]</f>
        <v>0.50275038521616366</v>
      </c>
      <c r="F335" s="1">
        <v>48617.65517241379</v>
      </c>
      <c r="G335" s="2">
        <f>Table2[[#This Row],[Female Total population]]/Table2[[#This Row],[Total population]]</f>
        <v>0.49724961478383634</v>
      </c>
      <c r="H335" s="1">
        <v>186</v>
      </c>
      <c r="I335" s="2">
        <v>1.9023630000624247E-3</v>
      </c>
      <c r="J335" s="1">
        <v>8724.3793103448279</v>
      </c>
      <c r="K335" s="1">
        <v>0</v>
      </c>
      <c r="L335" s="3">
        <v>0</v>
      </c>
      <c r="M335" s="1">
        <v>2958.8620689655172</v>
      </c>
      <c r="N335" s="1">
        <v>59</v>
      </c>
      <c r="O335" s="3">
        <v>1.994009812719242E-2</v>
      </c>
      <c r="P335" s="1">
        <v>5396.6206896551721</v>
      </c>
      <c r="Q335" s="1">
        <v>0</v>
      </c>
      <c r="R335" s="3">
        <v>0</v>
      </c>
      <c r="S335" s="1">
        <v>9011.7931034482754</v>
      </c>
      <c r="T335" s="1">
        <v>0</v>
      </c>
      <c r="U335" s="3">
        <v>0</v>
      </c>
      <c r="V335" s="1">
        <v>10573.827586206897</v>
      </c>
      <c r="W335" s="1">
        <v>0</v>
      </c>
      <c r="X335" s="3">
        <v>0</v>
      </c>
      <c r="Y335" s="1">
        <v>12340.758620689656</v>
      </c>
      <c r="Z335" s="1">
        <v>0</v>
      </c>
      <c r="AA335" s="3">
        <v>0</v>
      </c>
      <c r="AB335" s="1">
        <v>15118.758620689656</v>
      </c>
      <c r="AC335" s="1">
        <v>0</v>
      </c>
      <c r="AD335" s="3">
        <v>0</v>
      </c>
      <c r="AE335" s="1">
        <v>15565.137931034482</v>
      </c>
      <c r="AF335" s="1">
        <v>0</v>
      </c>
      <c r="AG335" s="3">
        <v>0</v>
      </c>
      <c r="AH335" s="1">
        <v>16870.724137931036</v>
      </c>
      <c r="AI335" s="1">
        <v>0</v>
      </c>
      <c r="AJ335" s="3">
        <v>0</v>
      </c>
      <c r="AK335" s="1">
        <v>1146.2068965517242</v>
      </c>
      <c r="AL335" s="1">
        <v>127</v>
      </c>
      <c r="AM335" s="3">
        <v>0.11080024067388689</v>
      </c>
    </row>
    <row r="336" spans="1:39">
      <c r="A336" t="s">
        <v>78</v>
      </c>
      <c r="B336">
        <v>2010</v>
      </c>
      <c r="C336" s="1">
        <v>91911.379310344826</v>
      </c>
      <c r="D336" s="1">
        <v>46160.931034482761</v>
      </c>
      <c r="E336" s="2">
        <f>Table2[[#This Row],[Male Total population]]/Table2[[#This Row],[Total population]]</f>
        <v>0.50223303557024579</v>
      </c>
      <c r="F336" s="1">
        <v>45750.448275862072</v>
      </c>
      <c r="G336" s="2">
        <f>Table2[[#This Row],[Female Total population]]/Table2[[#This Row],[Total population]]</f>
        <v>0.49776696442975432</v>
      </c>
      <c r="H336" s="1">
        <v>173</v>
      </c>
      <c r="I336" s="2">
        <v>1.8822478924601285E-3</v>
      </c>
      <c r="J336" s="1">
        <v>8820</v>
      </c>
      <c r="K336" s="1">
        <v>0</v>
      </c>
      <c r="L336" s="3">
        <v>0</v>
      </c>
      <c r="M336" s="1">
        <v>2743.3793103448274</v>
      </c>
      <c r="N336" s="1">
        <v>36</v>
      </c>
      <c r="O336" s="3">
        <v>1.3122501822569698E-2</v>
      </c>
      <c r="P336" s="1">
        <v>4430.0689655172409</v>
      </c>
      <c r="Q336" s="1">
        <v>0</v>
      </c>
      <c r="R336" s="3">
        <v>0</v>
      </c>
      <c r="S336" s="1">
        <v>7722.6896551724139</v>
      </c>
      <c r="T336" s="1">
        <v>0</v>
      </c>
      <c r="U336" s="3">
        <v>0</v>
      </c>
      <c r="V336" s="1">
        <v>10408.551724137931</v>
      </c>
      <c r="W336" s="1">
        <v>0</v>
      </c>
      <c r="X336" s="3">
        <v>0</v>
      </c>
      <c r="Y336" s="1">
        <v>11057.413793103447</v>
      </c>
      <c r="Z336" s="1">
        <v>0</v>
      </c>
      <c r="AA336" s="3">
        <v>0</v>
      </c>
      <c r="AB336" s="1">
        <v>14690.103448275862</v>
      </c>
      <c r="AC336" s="1">
        <v>0</v>
      </c>
      <c r="AD336" s="3">
        <v>0</v>
      </c>
      <c r="AE336" s="1">
        <v>15482.344827586207</v>
      </c>
      <c r="AF336" s="1">
        <v>0</v>
      </c>
      <c r="AG336" s="3">
        <v>0</v>
      </c>
      <c r="AH336" s="1">
        <v>15596.413793103447</v>
      </c>
      <c r="AI336" s="1">
        <v>0</v>
      </c>
      <c r="AJ336" s="3">
        <v>0</v>
      </c>
      <c r="AK336" s="1">
        <v>989.24137931034488</v>
      </c>
      <c r="AL336" s="1">
        <v>137</v>
      </c>
      <c r="AM336" s="3">
        <v>0.13848996095928612</v>
      </c>
    </row>
    <row r="337" spans="1:39">
      <c r="A337" t="s">
        <v>77</v>
      </c>
      <c r="B337">
        <v>2009</v>
      </c>
      <c r="C337" s="1">
        <v>59541.21212121212</v>
      </c>
      <c r="D337" s="1">
        <v>29438</v>
      </c>
      <c r="E337" s="2">
        <f>Table2[[#This Row],[Male Total population]]/Table2[[#This Row],[Total population]]</f>
        <v>0.49441385136854538</v>
      </c>
      <c r="F337" s="1">
        <v>30103.21212121212</v>
      </c>
      <c r="G337" s="2">
        <f>Table2[[#This Row],[Female Total population]]/Table2[[#This Row],[Total population]]</f>
        <v>0.50558614863145468</v>
      </c>
      <c r="H337" s="1">
        <v>112</v>
      </c>
      <c r="I337" s="2">
        <v>1.881050049367385E-3</v>
      </c>
      <c r="J337" s="1">
        <v>4415.363636363636</v>
      </c>
      <c r="K337" s="1">
        <v>0</v>
      </c>
      <c r="L337" s="3">
        <v>0</v>
      </c>
      <c r="M337" s="1">
        <v>2576.212121212121</v>
      </c>
      <c r="N337" s="1">
        <v>0</v>
      </c>
      <c r="O337" s="3">
        <v>0</v>
      </c>
      <c r="P337" s="1">
        <v>4019.4242424242425</v>
      </c>
      <c r="Q337" s="1">
        <v>0</v>
      </c>
      <c r="R337" s="3">
        <v>0</v>
      </c>
      <c r="S337" s="1">
        <v>6607.272727272727</v>
      </c>
      <c r="T337" s="1">
        <v>0</v>
      </c>
      <c r="U337" s="3">
        <v>0</v>
      </c>
      <c r="V337" s="1">
        <v>8353.3939393939399</v>
      </c>
      <c r="W337" s="1">
        <v>0</v>
      </c>
      <c r="X337" s="3">
        <v>0</v>
      </c>
      <c r="Y337" s="1">
        <v>7707.333333333333</v>
      </c>
      <c r="Z337" s="1">
        <v>0</v>
      </c>
      <c r="AA337" s="3">
        <v>0</v>
      </c>
      <c r="AB337" s="1">
        <v>7971.242424242424</v>
      </c>
      <c r="AC337" s="1">
        <v>0</v>
      </c>
      <c r="AD337" s="3">
        <v>0</v>
      </c>
      <c r="AE337" s="1">
        <v>8759.060606060606</v>
      </c>
      <c r="AF337" s="1">
        <v>0</v>
      </c>
      <c r="AG337" s="3">
        <v>0</v>
      </c>
      <c r="AH337" s="1">
        <v>8231.363636363636</v>
      </c>
      <c r="AI337" s="1">
        <v>0</v>
      </c>
      <c r="AJ337" s="3">
        <v>0</v>
      </c>
      <c r="AK337" s="1">
        <v>942.21212121212125</v>
      </c>
      <c r="AL337" s="1">
        <v>112</v>
      </c>
      <c r="AM337" s="3">
        <v>0.11886919885504775</v>
      </c>
    </row>
    <row r="338" spans="1:39">
      <c r="A338" t="s">
        <v>71</v>
      </c>
      <c r="B338">
        <v>2012</v>
      </c>
      <c r="C338" s="1">
        <v>116960</v>
      </c>
      <c r="D338" s="1">
        <v>57935.21212121212</v>
      </c>
      <c r="E338" s="2">
        <f>Table2[[#This Row],[Male Total population]]/Table2[[#This Row],[Total population]]</f>
        <v>0.49534210089955644</v>
      </c>
      <c r="F338" s="1">
        <v>59024.78787878788</v>
      </c>
      <c r="G338" s="2">
        <f>Table2[[#This Row],[Female Total population]]/Table2[[#This Row],[Total population]]</f>
        <v>0.50465789910044356</v>
      </c>
      <c r="H338" s="1">
        <v>220</v>
      </c>
      <c r="I338" s="2">
        <v>1.880984952120383E-3</v>
      </c>
      <c r="J338" s="1">
        <v>7222.333333333333</v>
      </c>
      <c r="K338" s="1">
        <v>0</v>
      </c>
      <c r="L338" s="3">
        <v>0</v>
      </c>
      <c r="M338" s="1">
        <v>4996.666666666667</v>
      </c>
      <c r="N338" s="1">
        <v>32</v>
      </c>
      <c r="O338" s="3">
        <v>6.4042695130086718E-3</v>
      </c>
      <c r="P338" s="1">
        <v>8810.242424242424</v>
      </c>
      <c r="Q338" s="1">
        <v>0</v>
      </c>
      <c r="R338" s="3">
        <v>0</v>
      </c>
      <c r="S338" s="1">
        <v>15340.545454545454</v>
      </c>
      <c r="T338" s="1">
        <v>0</v>
      </c>
      <c r="U338" s="3">
        <v>0</v>
      </c>
      <c r="V338" s="1">
        <v>16384.454545454544</v>
      </c>
      <c r="W338" s="1">
        <v>0</v>
      </c>
      <c r="X338" s="3">
        <v>0</v>
      </c>
      <c r="Y338" s="1">
        <v>15458.727272727272</v>
      </c>
      <c r="Z338" s="1">
        <v>0</v>
      </c>
      <c r="AA338" s="3">
        <v>0</v>
      </c>
      <c r="AB338" s="1">
        <v>16095.90909090909</v>
      </c>
      <c r="AC338" s="1">
        <v>0</v>
      </c>
      <c r="AD338" s="3">
        <v>0</v>
      </c>
      <c r="AE338" s="1">
        <v>15579.121212121212</v>
      </c>
      <c r="AF338" s="1">
        <v>0</v>
      </c>
      <c r="AG338" s="3">
        <v>0</v>
      </c>
      <c r="AH338" s="1">
        <v>14760.454545454546</v>
      </c>
      <c r="AI338" s="1">
        <v>0</v>
      </c>
      <c r="AJ338" s="3">
        <v>0</v>
      </c>
      <c r="AK338" s="1">
        <v>2288.7272727272725</v>
      </c>
      <c r="AL338" s="1">
        <v>188</v>
      </c>
      <c r="AM338" s="3">
        <v>8.2141722275182724E-2</v>
      </c>
    </row>
    <row r="339" spans="1:39">
      <c r="A339" t="s">
        <v>78</v>
      </c>
      <c r="B339">
        <v>2016</v>
      </c>
      <c r="C339" s="1">
        <v>97315.9</v>
      </c>
      <c r="D339" s="1">
        <v>48942.433333333334</v>
      </c>
      <c r="E339" s="2">
        <f>Table2[[#This Row],[Male Total population]]/Table2[[#This Row],[Total population]]</f>
        <v>0.50292329756322796</v>
      </c>
      <c r="F339" s="1">
        <v>48373.466666666667</v>
      </c>
      <c r="G339" s="2">
        <f>Table2[[#This Row],[Female Total population]]/Table2[[#This Row],[Total population]]</f>
        <v>0.4970767024367721</v>
      </c>
      <c r="H339" s="1">
        <v>183</v>
      </c>
      <c r="I339" s="2">
        <v>1.8804737971903874E-3</v>
      </c>
      <c r="J339" s="1">
        <v>8343.3333333333339</v>
      </c>
      <c r="K339" s="1">
        <v>0</v>
      </c>
      <c r="L339" s="3">
        <v>0</v>
      </c>
      <c r="M339" s="1">
        <v>3000.7333333333331</v>
      </c>
      <c r="N339" s="1">
        <v>38</v>
      </c>
      <c r="O339" s="3">
        <v>1.2663571127057831E-2</v>
      </c>
      <c r="P339" s="1">
        <v>5758.2</v>
      </c>
      <c r="Q339" s="1">
        <v>0</v>
      </c>
      <c r="R339" s="3">
        <v>0</v>
      </c>
      <c r="S339" s="1">
        <v>9239</v>
      </c>
      <c r="T339" s="1">
        <v>0</v>
      </c>
      <c r="U339" s="3">
        <v>0</v>
      </c>
      <c r="V339" s="1">
        <v>10208.033333333333</v>
      </c>
      <c r="W339" s="1">
        <v>0</v>
      </c>
      <c r="X339" s="3">
        <v>0</v>
      </c>
      <c r="Y339" s="1">
        <v>12709.433333333332</v>
      </c>
      <c r="Z339" s="1">
        <v>0</v>
      </c>
      <c r="AA339" s="3">
        <v>0</v>
      </c>
      <c r="AB339" s="1">
        <v>14575.166666666666</v>
      </c>
      <c r="AC339" s="1">
        <v>0</v>
      </c>
      <c r="AD339" s="3">
        <v>0</v>
      </c>
      <c r="AE339" s="1">
        <v>15666.833333333334</v>
      </c>
      <c r="AF339" s="1">
        <v>0</v>
      </c>
      <c r="AG339" s="3">
        <v>0</v>
      </c>
      <c r="AH339" s="1">
        <v>16707.866666666665</v>
      </c>
      <c r="AI339" s="1">
        <v>0</v>
      </c>
      <c r="AJ339" s="3">
        <v>0</v>
      </c>
      <c r="AK339" s="1">
        <v>1136.1666666666667</v>
      </c>
      <c r="AL339" s="1">
        <v>145</v>
      </c>
      <c r="AM339" s="3">
        <v>0.12762212116766905</v>
      </c>
    </row>
    <row r="340" spans="1:39">
      <c r="A340" t="s">
        <v>79</v>
      </c>
      <c r="B340">
        <v>2011</v>
      </c>
      <c r="C340" s="1">
        <v>78765.611111111109</v>
      </c>
      <c r="D340" s="1">
        <v>38609.944444444445</v>
      </c>
      <c r="E340" s="2">
        <f>Table2[[#This Row],[Male Total population]]/Table2[[#This Row],[Total population]]</f>
        <v>0.49018783577999708</v>
      </c>
      <c r="F340" s="1">
        <v>40155.666666666664</v>
      </c>
      <c r="G340" s="2">
        <f>Table2[[#This Row],[Female Total population]]/Table2[[#This Row],[Total population]]</f>
        <v>0.50981216422000297</v>
      </c>
      <c r="H340" s="1">
        <v>148</v>
      </c>
      <c r="I340" s="2">
        <v>1.8789925947660464E-3</v>
      </c>
      <c r="J340" s="1">
        <v>4176</v>
      </c>
      <c r="K340" s="1">
        <v>0</v>
      </c>
      <c r="L340" s="3">
        <v>0</v>
      </c>
      <c r="M340" s="1">
        <v>4080.2222222222222</v>
      </c>
      <c r="N340" s="1">
        <v>31</v>
      </c>
      <c r="O340" s="3">
        <v>7.5976254016665761E-3</v>
      </c>
      <c r="P340" s="1">
        <v>6522.1111111111113</v>
      </c>
      <c r="Q340" s="1">
        <v>0</v>
      </c>
      <c r="R340" s="3">
        <v>0</v>
      </c>
      <c r="S340" s="1">
        <v>11043.666666666666</v>
      </c>
      <c r="T340" s="1">
        <v>0</v>
      </c>
      <c r="U340" s="3">
        <v>0</v>
      </c>
      <c r="V340" s="1">
        <v>12897.777777777777</v>
      </c>
      <c r="W340" s="1">
        <v>0</v>
      </c>
      <c r="X340" s="3">
        <v>0</v>
      </c>
      <c r="Y340" s="1">
        <v>10474.111111111111</v>
      </c>
      <c r="Z340" s="1">
        <v>0</v>
      </c>
      <c r="AA340" s="3">
        <v>0</v>
      </c>
      <c r="AB340" s="1">
        <v>8656.3888888888887</v>
      </c>
      <c r="AC340" s="1">
        <v>0</v>
      </c>
      <c r="AD340" s="3">
        <v>0</v>
      </c>
      <c r="AE340" s="1">
        <v>10065.388888888889</v>
      </c>
      <c r="AF340" s="1">
        <v>0</v>
      </c>
      <c r="AG340" s="3">
        <v>0</v>
      </c>
      <c r="AH340" s="1">
        <v>9272.4444444444453</v>
      </c>
      <c r="AI340" s="1">
        <v>0</v>
      </c>
      <c r="AJ340" s="3">
        <v>0</v>
      </c>
      <c r="AK340" s="1">
        <v>1612.3333333333333</v>
      </c>
      <c r="AL340" s="1">
        <v>117</v>
      </c>
      <c r="AM340" s="3">
        <v>7.2565639859416997E-2</v>
      </c>
    </row>
    <row r="341" spans="1:39">
      <c r="A341" t="s">
        <v>74</v>
      </c>
      <c r="B341">
        <v>2012</v>
      </c>
      <c r="C341" s="1">
        <v>167872.8125</v>
      </c>
      <c r="D341" s="1">
        <v>84668.375</v>
      </c>
      <c r="E341" s="2">
        <f>Table2[[#This Row],[Male Total population]]/Table2[[#This Row],[Total population]]</f>
        <v>0.50436025785890737</v>
      </c>
      <c r="F341" s="1">
        <v>83204.4375</v>
      </c>
      <c r="G341" s="2">
        <f>Table2[[#This Row],[Female Total population]]/Table2[[#This Row],[Total population]]</f>
        <v>0.49563974214109269</v>
      </c>
      <c r="H341" s="1">
        <v>314</v>
      </c>
      <c r="I341" s="2">
        <v>1.8704636880972016E-3</v>
      </c>
      <c r="J341" s="1">
        <v>11555</v>
      </c>
      <c r="K341" s="1">
        <v>0</v>
      </c>
      <c r="L341" s="3">
        <v>0</v>
      </c>
      <c r="M341" s="1">
        <v>6024.625</v>
      </c>
      <c r="N341" s="1">
        <v>152</v>
      </c>
      <c r="O341" s="3">
        <v>2.5229786086270928E-2</v>
      </c>
      <c r="P341" s="1">
        <v>12429.875</v>
      </c>
      <c r="Q341" s="1">
        <v>35</v>
      </c>
      <c r="R341" s="3">
        <v>2.815796619032774E-3</v>
      </c>
      <c r="S341" s="1">
        <v>19624.9375</v>
      </c>
      <c r="T341" s="1">
        <v>0</v>
      </c>
      <c r="U341" s="3">
        <v>0</v>
      </c>
      <c r="V341" s="1">
        <v>23165.9375</v>
      </c>
      <c r="W341" s="1">
        <v>0</v>
      </c>
      <c r="X341" s="3">
        <v>0</v>
      </c>
      <c r="Y341" s="1">
        <v>23820.5625</v>
      </c>
      <c r="Z341" s="1">
        <v>0</v>
      </c>
      <c r="AA341" s="3">
        <v>0</v>
      </c>
      <c r="AB341" s="1">
        <v>24030.6875</v>
      </c>
      <c r="AC341" s="1">
        <v>0</v>
      </c>
      <c r="AD341" s="3">
        <v>0</v>
      </c>
      <c r="AE341" s="1">
        <v>22723</v>
      </c>
      <c r="AF341" s="1">
        <v>0</v>
      </c>
      <c r="AG341" s="3">
        <v>0</v>
      </c>
      <c r="AH341" s="1">
        <v>22595.75</v>
      </c>
      <c r="AI341" s="1">
        <v>0</v>
      </c>
      <c r="AJ341" s="3">
        <v>0</v>
      </c>
      <c r="AK341" s="1">
        <v>2037</v>
      </c>
      <c r="AL341" s="1">
        <v>127</v>
      </c>
      <c r="AM341" s="3">
        <v>6.2346588119783997E-2</v>
      </c>
    </row>
    <row r="342" spans="1:39">
      <c r="A342" t="s">
        <v>78</v>
      </c>
      <c r="B342">
        <v>2011</v>
      </c>
      <c r="C342" s="1">
        <v>95458.357142857145</v>
      </c>
      <c r="D342" s="1">
        <v>47956.5</v>
      </c>
      <c r="E342" s="2">
        <f>Table2[[#This Row],[Male Total population]]/Table2[[#This Row],[Total population]]</f>
        <v>0.50238136749233209</v>
      </c>
      <c r="F342" s="1">
        <v>47501.857142857145</v>
      </c>
      <c r="G342" s="2">
        <f>Table2[[#This Row],[Female Total population]]/Table2[[#This Row],[Total population]]</f>
        <v>0.49761863250766791</v>
      </c>
      <c r="H342" s="1">
        <v>176</v>
      </c>
      <c r="I342" s="2">
        <v>1.8437358997977428E-3</v>
      </c>
      <c r="J342" s="1">
        <v>9035.1428571428569</v>
      </c>
      <c r="K342" s="1">
        <v>0</v>
      </c>
      <c r="L342" s="3">
        <v>0</v>
      </c>
      <c r="M342" s="1">
        <v>2858.3214285714284</v>
      </c>
      <c r="N342" s="1">
        <v>41</v>
      </c>
      <c r="O342" s="3">
        <v>1.4344083065735385E-2</v>
      </c>
      <c r="P342" s="1">
        <v>4781.3571428571431</v>
      </c>
      <c r="Q342" s="1">
        <v>0</v>
      </c>
      <c r="R342" s="3">
        <v>0</v>
      </c>
      <c r="S342" s="1">
        <v>8228.5</v>
      </c>
      <c r="T342" s="1">
        <v>0</v>
      </c>
      <c r="U342" s="3">
        <v>0</v>
      </c>
      <c r="V342" s="1">
        <v>10732.678571428571</v>
      </c>
      <c r="W342" s="1">
        <v>0</v>
      </c>
      <c r="X342" s="3">
        <v>0</v>
      </c>
      <c r="Y342" s="1">
        <v>11509.392857142857</v>
      </c>
      <c r="Z342" s="1">
        <v>0</v>
      </c>
      <c r="AA342" s="3">
        <v>0</v>
      </c>
      <c r="AB342" s="1">
        <v>15267.642857142857</v>
      </c>
      <c r="AC342" s="1">
        <v>0</v>
      </c>
      <c r="AD342" s="3">
        <v>0</v>
      </c>
      <c r="AE342" s="1">
        <v>15853.357142857143</v>
      </c>
      <c r="AF342" s="1">
        <v>0</v>
      </c>
      <c r="AG342" s="3">
        <v>0</v>
      </c>
      <c r="AH342" s="1">
        <v>16208.75</v>
      </c>
      <c r="AI342" s="1">
        <v>0</v>
      </c>
      <c r="AJ342" s="3">
        <v>0</v>
      </c>
      <c r="AK342" s="1">
        <v>1066.2857142857142</v>
      </c>
      <c r="AL342" s="1">
        <v>135</v>
      </c>
      <c r="AM342" s="3">
        <v>0.12660771704180065</v>
      </c>
    </row>
    <row r="343" spans="1:39">
      <c r="A343" t="s">
        <v>75</v>
      </c>
      <c r="B343">
        <v>2011</v>
      </c>
      <c r="C343" s="1">
        <v>33767.787234042553</v>
      </c>
      <c r="D343" s="1">
        <v>16917.574468085106</v>
      </c>
      <c r="E343" s="2">
        <f>Table2[[#This Row],[Male Total population]]/Table2[[#This Row],[Total population]]</f>
        <v>0.50099742547032733</v>
      </c>
      <c r="F343" s="1">
        <v>16850.212765957447</v>
      </c>
      <c r="G343" s="2">
        <f>Table2[[#This Row],[Female Total population]]/Table2[[#This Row],[Total population]]</f>
        <v>0.49900257452967262</v>
      </c>
      <c r="H343" s="1">
        <v>61</v>
      </c>
      <c r="I343" s="2">
        <v>1.8064553527660128E-3</v>
      </c>
      <c r="J343" s="1">
        <v>2584.6170212765956</v>
      </c>
      <c r="K343" s="1">
        <v>0</v>
      </c>
      <c r="L343" s="3">
        <v>0</v>
      </c>
      <c r="M343" s="1">
        <v>1338.7021276595744</v>
      </c>
      <c r="N343" s="1">
        <v>0</v>
      </c>
      <c r="O343" s="3">
        <v>0</v>
      </c>
      <c r="P343" s="1">
        <v>2336.744680851064</v>
      </c>
      <c r="Q343" s="1">
        <v>0</v>
      </c>
      <c r="R343" s="3">
        <v>0</v>
      </c>
      <c r="S343" s="1">
        <v>3851.1489361702129</v>
      </c>
      <c r="T343" s="1">
        <v>0</v>
      </c>
      <c r="U343" s="3">
        <v>0</v>
      </c>
      <c r="V343" s="1">
        <v>4546.5957446808507</v>
      </c>
      <c r="W343" s="1">
        <v>0</v>
      </c>
      <c r="X343" s="3">
        <v>0</v>
      </c>
      <c r="Y343" s="1">
        <v>4180.1276595744685</v>
      </c>
      <c r="Z343" s="1">
        <v>0</v>
      </c>
      <c r="AA343" s="3">
        <v>0</v>
      </c>
      <c r="AB343" s="1">
        <v>4449.1063829787236</v>
      </c>
      <c r="AC343" s="1">
        <v>0</v>
      </c>
      <c r="AD343" s="3">
        <v>0</v>
      </c>
      <c r="AE343" s="1">
        <v>4877.5957446808507</v>
      </c>
      <c r="AF343" s="1">
        <v>0</v>
      </c>
      <c r="AG343" s="3">
        <v>0</v>
      </c>
      <c r="AH343" s="1">
        <v>5069.489361702128</v>
      </c>
      <c r="AI343" s="1">
        <v>0</v>
      </c>
      <c r="AJ343" s="3">
        <v>0</v>
      </c>
      <c r="AK343" s="1">
        <v>541</v>
      </c>
      <c r="AL343" s="1">
        <v>61</v>
      </c>
      <c r="AM343" s="3">
        <v>0.11275415896487985</v>
      </c>
    </row>
    <row r="344" spans="1:39">
      <c r="A344" t="s">
        <v>69</v>
      </c>
      <c r="B344">
        <v>2009</v>
      </c>
      <c r="C344" s="1">
        <v>11999.846153846154</v>
      </c>
      <c r="D344" s="1">
        <v>6026.25</v>
      </c>
      <c r="E344" s="2">
        <f>Table2[[#This Row],[Male Total population]]/Table2[[#This Row],[Total population]]</f>
        <v>0.50219393838382542</v>
      </c>
      <c r="F344" s="1">
        <v>5973.5961538461543</v>
      </c>
      <c r="G344" s="2">
        <f>Table2[[#This Row],[Female Total population]]/Table2[[#This Row],[Total population]]</f>
        <v>0.49780606161617458</v>
      </c>
      <c r="H344" s="1">
        <v>21</v>
      </c>
      <c r="I344" s="2">
        <v>1.7500224361850793E-3</v>
      </c>
      <c r="J344" s="1">
        <v>764.65384615384619</v>
      </c>
      <c r="K344" s="1">
        <v>0</v>
      </c>
      <c r="L344" s="3">
        <v>0</v>
      </c>
      <c r="M344" s="1">
        <v>637.92307692307691</v>
      </c>
      <c r="N344" s="1">
        <v>0</v>
      </c>
      <c r="O344" s="3">
        <v>0</v>
      </c>
      <c r="P344" s="1">
        <v>805.5</v>
      </c>
      <c r="Q344" s="1">
        <v>0</v>
      </c>
      <c r="R344" s="3">
        <v>0</v>
      </c>
      <c r="S344" s="1">
        <v>1281.0576923076924</v>
      </c>
      <c r="T344" s="1">
        <v>0</v>
      </c>
      <c r="U344" s="3">
        <v>0</v>
      </c>
      <c r="V344" s="1">
        <v>1730.4423076923076</v>
      </c>
      <c r="W344" s="1">
        <v>0</v>
      </c>
      <c r="X344" s="3">
        <v>0</v>
      </c>
      <c r="Y344" s="1">
        <v>1423.75</v>
      </c>
      <c r="Z344" s="1">
        <v>0</v>
      </c>
      <c r="AA344" s="3">
        <v>0</v>
      </c>
      <c r="AB344" s="1">
        <v>1471.3846153846155</v>
      </c>
      <c r="AC344" s="1">
        <v>0</v>
      </c>
      <c r="AD344" s="3">
        <v>0</v>
      </c>
      <c r="AE344" s="1">
        <v>2156.4230769230771</v>
      </c>
      <c r="AF344" s="1">
        <v>0</v>
      </c>
      <c r="AG344" s="3">
        <v>0</v>
      </c>
      <c r="AH344" s="1">
        <v>1436.3269230769231</v>
      </c>
      <c r="AI344" s="1">
        <v>0</v>
      </c>
      <c r="AJ344" s="3">
        <v>0</v>
      </c>
      <c r="AK344" s="1">
        <v>300.59615384615387</v>
      </c>
      <c r="AL344" s="1">
        <v>21</v>
      </c>
      <c r="AM344" s="3">
        <v>6.9861173309449173E-2</v>
      </c>
    </row>
    <row r="345" spans="1:39">
      <c r="A345" t="s">
        <v>74</v>
      </c>
      <c r="B345">
        <v>2013</v>
      </c>
      <c r="C345" s="1">
        <v>160469.5294117647</v>
      </c>
      <c r="D345" s="1">
        <v>80926.941176470587</v>
      </c>
      <c r="E345" s="2">
        <f>Table2[[#This Row],[Male Total population]]/Table2[[#This Row],[Total population]]</f>
        <v>0.50431344488343399</v>
      </c>
      <c r="F345" s="1">
        <v>79542.588235294112</v>
      </c>
      <c r="G345" s="2">
        <f>Table2[[#This Row],[Female Total population]]/Table2[[#This Row],[Total population]]</f>
        <v>0.49568655511656601</v>
      </c>
      <c r="H345" s="1">
        <v>276</v>
      </c>
      <c r="I345" s="2">
        <v>1.7199526976351017E-3</v>
      </c>
      <c r="J345" s="1">
        <v>10742.941176470587</v>
      </c>
      <c r="K345" s="1">
        <v>0</v>
      </c>
      <c r="L345" s="3">
        <v>0</v>
      </c>
      <c r="M345" s="1">
        <v>5840.8823529411766</v>
      </c>
      <c r="N345" s="1">
        <v>92</v>
      </c>
      <c r="O345" s="3">
        <v>1.5751044866307469E-2</v>
      </c>
      <c r="P345" s="1">
        <v>12450.588235294117</v>
      </c>
      <c r="Q345" s="1">
        <v>69</v>
      </c>
      <c r="R345" s="3">
        <v>5.5419068317112356E-3</v>
      </c>
      <c r="S345" s="1">
        <v>18975.588235294119</v>
      </c>
      <c r="T345" s="1">
        <v>23</v>
      </c>
      <c r="U345" s="3">
        <v>1.2120836368709022E-3</v>
      </c>
      <c r="V345" s="1">
        <v>22104.235294117647</v>
      </c>
      <c r="W345" s="1">
        <v>0</v>
      </c>
      <c r="X345" s="3">
        <v>0</v>
      </c>
      <c r="Y345" s="1">
        <v>22453</v>
      </c>
      <c r="Z345" s="1">
        <v>0</v>
      </c>
      <c r="AA345" s="3">
        <v>0</v>
      </c>
      <c r="AB345" s="1">
        <v>22979.764705882353</v>
      </c>
      <c r="AC345" s="1">
        <v>0</v>
      </c>
      <c r="AD345" s="3">
        <v>0</v>
      </c>
      <c r="AE345" s="1">
        <v>21224.882352941175</v>
      </c>
      <c r="AF345" s="1">
        <v>0</v>
      </c>
      <c r="AG345" s="3">
        <v>0</v>
      </c>
      <c r="AH345" s="1">
        <v>21586.764705882353</v>
      </c>
      <c r="AI345" s="1">
        <v>0</v>
      </c>
      <c r="AJ345" s="3">
        <v>0</v>
      </c>
      <c r="AK345" s="1">
        <v>1972.9411764705883</v>
      </c>
      <c r="AL345" s="1">
        <v>92</v>
      </c>
      <c r="AM345" s="3">
        <v>4.6630888491353606E-2</v>
      </c>
    </row>
    <row r="346" spans="1:39">
      <c r="A346" t="s">
        <v>77</v>
      </c>
      <c r="B346">
        <v>2012</v>
      </c>
      <c r="C346" s="1">
        <v>61098.42424242424</v>
      </c>
      <c r="D346" s="1">
        <v>30208</v>
      </c>
      <c r="E346" s="2">
        <f>Table2[[#This Row],[Male Total population]]/Table2[[#This Row],[Total population]]</f>
        <v>0.49441536953787435</v>
      </c>
      <c r="F346" s="1">
        <v>30890.424242424244</v>
      </c>
      <c r="G346" s="2">
        <f>Table2[[#This Row],[Female Total population]]/Table2[[#This Row],[Total population]]</f>
        <v>0.50558463046212576</v>
      </c>
      <c r="H346" s="1">
        <v>103</v>
      </c>
      <c r="I346" s="2">
        <v>1.6858045240466452E-3</v>
      </c>
      <c r="J346" s="1">
        <v>4283.454545454545</v>
      </c>
      <c r="K346" s="1">
        <v>0</v>
      </c>
      <c r="L346" s="3">
        <v>0</v>
      </c>
      <c r="M346" s="1">
        <v>2540.6060606060605</v>
      </c>
      <c r="N346" s="1">
        <v>10</v>
      </c>
      <c r="O346" s="3">
        <v>3.9360687022900768E-3</v>
      </c>
      <c r="P346" s="1">
        <v>4563.727272727273</v>
      </c>
      <c r="Q346" s="1">
        <v>0</v>
      </c>
      <c r="R346" s="3">
        <v>0</v>
      </c>
      <c r="S346" s="1">
        <v>7587.060606060606</v>
      </c>
      <c r="T346" s="1">
        <v>0</v>
      </c>
      <c r="U346" s="3">
        <v>0</v>
      </c>
      <c r="V346" s="1">
        <v>8532.878787878788</v>
      </c>
      <c r="W346" s="1">
        <v>0</v>
      </c>
      <c r="X346" s="3">
        <v>0</v>
      </c>
      <c r="Y346" s="1">
        <v>7450.212121212121</v>
      </c>
      <c r="Z346" s="1">
        <v>0</v>
      </c>
      <c r="AA346" s="3">
        <v>0</v>
      </c>
      <c r="AB346" s="1">
        <v>8004.939393939394</v>
      </c>
      <c r="AC346" s="1">
        <v>0</v>
      </c>
      <c r="AD346" s="3">
        <v>0</v>
      </c>
      <c r="AE346" s="1">
        <v>8741.3939393939399</v>
      </c>
      <c r="AF346" s="1">
        <v>0</v>
      </c>
      <c r="AG346" s="3">
        <v>0</v>
      </c>
      <c r="AH346" s="1">
        <v>8463.424242424242</v>
      </c>
      <c r="AI346" s="1">
        <v>0</v>
      </c>
      <c r="AJ346" s="3">
        <v>0</v>
      </c>
      <c r="AK346" s="1">
        <v>973.72727272727275</v>
      </c>
      <c r="AL346" s="1">
        <v>93</v>
      </c>
      <c r="AM346" s="3">
        <v>9.5509289515451401E-2</v>
      </c>
    </row>
    <row r="347" spans="1:39">
      <c r="A347" t="s">
        <v>69</v>
      </c>
      <c r="B347">
        <v>2012</v>
      </c>
      <c r="C347" s="1">
        <v>12623.732142857143</v>
      </c>
      <c r="D347" s="1">
        <v>6366.3035714285716</v>
      </c>
      <c r="E347" s="2">
        <f>Table2[[#This Row],[Male Total population]]/Table2[[#This Row],[Total population]]</f>
        <v>0.50431231424938006</v>
      </c>
      <c r="F347" s="1">
        <v>6257.4285714285716</v>
      </c>
      <c r="G347" s="2">
        <f>Table2[[#This Row],[Female Total population]]/Table2[[#This Row],[Total population]]</f>
        <v>0.49568768575061994</v>
      </c>
      <c r="H347" s="1">
        <v>21</v>
      </c>
      <c r="I347" s="2">
        <v>1.6635333958572925E-3</v>
      </c>
      <c r="J347" s="1">
        <v>814.28571428571433</v>
      </c>
      <c r="K347" s="1">
        <v>0</v>
      </c>
      <c r="L347" s="3">
        <v>0</v>
      </c>
      <c r="M347" s="1">
        <v>637.73214285714289</v>
      </c>
      <c r="N347" s="1">
        <v>0</v>
      </c>
      <c r="O347" s="3">
        <v>0</v>
      </c>
      <c r="P347" s="1">
        <v>916.98214285714289</v>
      </c>
      <c r="Q347" s="1">
        <v>0</v>
      </c>
      <c r="R347" s="3">
        <v>0</v>
      </c>
      <c r="S347" s="1">
        <v>1553.2142857142858</v>
      </c>
      <c r="T347" s="1">
        <v>0</v>
      </c>
      <c r="U347" s="3">
        <v>0</v>
      </c>
      <c r="V347" s="1">
        <v>1789.0178571428571</v>
      </c>
      <c r="W347" s="1">
        <v>0</v>
      </c>
      <c r="X347" s="3">
        <v>0</v>
      </c>
      <c r="Y347" s="1">
        <v>1418.8928571428571</v>
      </c>
      <c r="Z347" s="1">
        <v>0</v>
      </c>
      <c r="AA347" s="3">
        <v>0</v>
      </c>
      <c r="AB347" s="1">
        <v>1672.6607142857142</v>
      </c>
      <c r="AC347" s="1">
        <v>0</v>
      </c>
      <c r="AD347" s="3">
        <v>0</v>
      </c>
      <c r="AE347" s="1">
        <v>2008.2321428571429</v>
      </c>
      <c r="AF347" s="1">
        <v>0</v>
      </c>
      <c r="AG347" s="3">
        <v>0</v>
      </c>
      <c r="AH347" s="1">
        <v>1512.5357142857142</v>
      </c>
      <c r="AI347" s="1">
        <v>0</v>
      </c>
      <c r="AJ347" s="3">
        <v>0</v>
      </c>
      <c r="AK347" s="1">
        <v>303.96428571428572</v>
      </c>
      <c r="AL347" s="1">
        <v>21</v>
      </c>
      <c r="AM347" s="3">
        <v>6.9087063799788503E-2</v>
      </c>
    </row>
    <row r="348" spans="1:39">
      <c r="A348" t="s">
        <v>74</v>
      </c>
      <c r="B348">
        <v>2009</v>
      </c>
      <c r="C348" s="1">
        <v>168994.06666666668</v>
      </c>
      <c r="D348" s="1">
        <v>85965.133333333331</v>
      </c>
      <c r="E348" s="2">
        <f>Table2[[#This Row],[Male Total population]]/Table2[[#This Row],[Total population]]</f>
        <v>0.50868728724598211</v>
      </c>
      <c r="F348" s="1">
        <v>83028.933333333334</v>
      </c>
      <c r="G348" s="2">
        <f>Table2[[#This Row],[Female Total population]]/Table2[[#This Row],[Total population]]</f>
        <v>0.49131271275401778</v>
      </c>
      <c r="H348" s="1">
        <v>281</v>
      </c>
      <c r="I348" s="2">
        <v>1.6627802711811183E-3</v>
      </c>
      <c r="J348" s="1">
        <v>13011.133333333333</v>
      </c>
      <c r="K348" s="1">
        <v>0</v>
      </c>
      <c r="L348" s="3">
        <v>0</v>
      </c>
      <c r="M348" s="1">
        <v>6332.4</v>
      </c>
      <c r="N348" s="1">
        <v>101</v>
      </c>
      <c r="O348" s="3">
        <v>1.5949718905944033E-2</v>
      </c>
      <c r="P348" s="1">
        <v>10952.666666666666</v>
      </c>
      <c r="Q348" s="1">
        <v>35</v>
      </c>
      <c r="R348" s="3">
        <v>3.1955688112484024E-3</v>
      </c>
      <c r="S348" s="1">
        <v>18537.733333333334</v>
      </c>
      <c r="T348" s="1">
        <v>10</v>
      </c>
      <c r="U348" s="3">
        <v>5.3944027676882463E-4</v>
      </c>
      <c r="V348" s="1">
        <v>23085.933333333334</v>
      </c>
      <c r="W348" s="1">
        <v>0</v>
      </c>
      <c r="X348" s="3">
        <v>0</v>
      </c>
      <c r="Y348" s="1">
        <v>24721.733333333334</v>
      </c>
      <c r="Z348" s="1">
        <v>0</v>
      </c>
      <c r="AA348" s="3">
        <v>0</v>
      </c>
      <c r="AB348" s="1">
        <v>25115.933333333334</v>
      </c>
      <c r="AC348" s="1">
        <v>0</v>
      </c>
      <c r="AD348" s="3">
        <v>0</v>
      </c>
      <c r="AE348" s="1">
        <v>21866.066666666666</v>
      </c>
      <c r="AF348" s="1">
        <v>0</v>
      </c>
      <c r="AG348" s="3">
        <v>0</v>
      </c>
      <c r="AH348" s="1">
        <v>23712.799999999999</v>
      </c>
      <c r="AI348" s="1">
        <v>0</v>
      </c>
      <c r="AJ348" s="3">
        <v>0</v>
      </c>
      <c r="AK348" s="1">
        <v>1886.9333333333334</v>
      </c>
      <c r="AL348" s="1">
        <v>135</v>
      </c>
      <c r="AM348" s="3">
        <v>7.1544657998869415E-2</v>
      </c>
    </row>
    <row r="349" spans="1:39">
      <c r="A349" t="s">
        <v>77</v>
      </c>
      <c r="B349">
        <v>2015</v>
      </c>
      <c r="C349" s="1">
        <v>69284.928571428565</v>
      </c>
      <c r="D349" s="1">
        <v>34320.5</v>
      </c>
      <c r="E349" s="2">
        <f>Table2[[#This Row],[Male Total population]]/Table2[[#This Row],[Total population]]</f>
        <v>0.49535304008602166</v>
      </c>
      <c r="F349" s="1">
        <v>34964.428571428572</v>
      </c>
      <c r="G349" s="2">
        <f>Table2[[#This Row],[Female Total population]]/Table2[[#This Row],[Total population]]</f>
        <v>0.50464695991397845</v>
      </c>
      <c r="H349" s="1">
        <v>115</v>
      </c>
      <c r="I349" s="2">
        <v>1.6598126370505233E-3</v>
      </c>
      <c r="J349" s="1">
        <v>4603</v>
      </c>
      <c r="K349" s="1">
        <v>0</v>
      </c>
      <c r="L349" s="3">
        <v>0</v>
      </c>
      <c r="M349" s="1">
        <v>3056.9285714285716</v>
      </c>
      <c r="N349" s="1">
        <v>30</v>
      </c>
      <c r="O349" s="3">
        <v>9.8137719933640202E-3</v>
      </c>
      <c r="P349" s="1">
        <v>5848.3928571428569</v>
      </c>
      <c r="Q349" s="1">
        <v>11</v>
      </c>
      <c r="R349" s="3">
        <v>1.8808585997374127E-3</v>
      </c>
      <c r="S349" s="1">
        <v>8870.75</v>
      </c>
      <c r="T349" s="1">
        <v>0</v>
      </c>
      <c r="U349" s="3">
        <v>0</v>
      </c>
      <c r="V349" s="1">
        <v>9021.8571428571431</v>
      </c>
      <c r="W349" s="1">
        <v>0</v>
      </c>
      <c r="X349" s="3">
        <v>0</v>
      </c>
      <c r="Y349" s="1">
        <v>8188.9285714285716</v>
      </c>
      <c r="Z349" s="1">
        <v>0</v>
      </c>
      <c r="AA349" s="3">
        <v>0</v>
      </c>
      <c r="AB349" s="1">
        <v>9316.8571428571431</v>
      </c>
      <c r="AC349" s="1">
        <v>0</v>
      </c>
      <c r="AD349" s="3">
        <v>0</v>
      </c>
      <c r="AE349" s="1">
        <v>9739.2857142857138</v>
      </c>
      <c r="AF349" s="1">
        <v>0</v>
      </c>
      <c r="AG349" s="3">
        <v>0</v>
      </c>
      <c r="AH349" s="1">
        <v>9517.8214285714294</v>
      </c>
      <c r="AI349" s="1">
        <v>0</v>
      </c>
      <c r="AJ349" s="3">
        <v>0</v>
      </c>
      <c r="AK349" s="1">
        <v>1142.0714285714287</v>
      </c>
      <c r="AL349" s="1">
        <v>74</v>
      </c>
      <c r="AM349" s="3">
        <v>6.4794546250547244E-2</v>
      </c>
    </row>
    <row r="350" spans="1:39">
      <c r="A350" t="s">
        <v>78</v>
      </c>
      <c r="B350">
        <v>2012</v>
      </c>
      <c r="C350" s="1">
        <v>95631.965517241377</v>
      </c>
      <c r="D350" s="1">
        <v>48051.689655172413</v>
      </c>
      <c r="E350" s="2">
        <f>Table2[[#This Row],[Male Total population]]/Table2[[#This Row],[Total population]]</f>
        <v>0.5024647291862806</v>
      </c>
      <c r="F350" s="1">
        <v>47580.275862068964</v>
      </c>
      <c r="G350" s="2">
        <f>Table2[[#This Row],[Female Total population]]/Table2[[#This Row],[Total population]]</f>
        <v>0.4975352708137194</v>
      </c>
      <c r="H350" s="1">
        <v>157</v>
      </c>
      <c r="I350" s="2">
        <v>1.6417104798676825E-3</v>
      </c>
      <c r="J350" s="1">
        <v>8986.8275862068967</v>
      </c>
      <c r="K350" s="1">
        <v>0</v>
      </c>
      <c r="L350" s="3">
        <v>0</v>
      </c>
      <c r="M350" s="1">
        <v>2857.1379310344828</v>
      </c>
      <c r="N350" s="1">
        <v>34</v>
      </c>
      <c r="O350" s="3">
        <v>1.1900020517276753E-2</v>
      </c>
      <c r="P350" s="1">
        <v>4814.0689655172409</v>
      </c>
      <c r="Q350" s="1">
        <v>0</v>
      </c>
      <c r="R350" s="3">
        <v>0</v>
      </c>
      <c r="S350" s="1">
        <v>8361.689655172413</v>
      </c>
      <c r="T350" s="1">
        <v>0</v>
      </c>
      <c r="U350" s="3">
        <v>0</v>
      </c>
      <c r="V350" s="1">
        <v>10595.551724137931</v>
      </c>
      <c r="W350" s="1">
        <v>0</v>
      </c>
      <c r="X350" s="3">
        <v>0</v>
      </c>
      <c r="Y350" s="1">
        <v>11613.034482758621</v>
      </c>
      <c r="Z350" s="1">
        <v>0</v>
      </c>
      <c r="AA350" s="3">
        <v>0</v>
      </c>
      <c r="AB350" s="1">
        <v>15253.724137931034</v>
      </c>
      <c r="AC350" s="1">
        <v>0</v>
      </c>
      <c r="AD350" s="3">
        <v>0</v>
      </c>
      <c r="AE350" s="1">
        <v>15575.241379310344</v>
      </c>
      <c r="AF350" s="1">
        <v>0</v>
      </c>
      <c r="AG350" s="3">
        <v>0</v>
      </c>
      <c r="AH350" s="1">
        <v>16453.551724137931</v>
      </c>
      <c r="AI350" s="1">
        <v>0</v>
      </c>
      <c r="AJ350" s="3">
        <v>0</v>
      </c>
      <c r="AK350" s="1">
        <v>1060.8620689655172</v>
      </c>
      <c r="AL350" s="1">
        <v>123</v>
      </c>
      <c r="AM350" s="3">
        <v>0.1159434422233057</v>
      </c>
    </row>
    <row r="351" spans="1:39">
      <c r="A351" t="s">
        <v>78</v>
      </c>
      <c r="B351">
        <v>2015</v>
      </c>
      <c r="C351" s="1">
        <v>103788.39285714286</v>
      </c>
      <c r="D351" s="1">
        <v>52055.928571428572</v>
      </c>
      <c r="E351" s="2">
        <f>Table2[[#This Row],[Male Total population]]/Table2[[#This Row],[Total population]]</f>
        <v>0.50155828738074548</v>
      </c>
      <c r="F351" s="1">
        <v>51732.464285714283</v>
      </c>
      <c r="G351" s="2">
        <f>Table2[[#This Row],[Female Total population]]/Table2[[#This Row],[Total population]]</f>
        <v>0.49844171261925446</v>
      </c>
      <c r="H351" s="1">
        <v>170</v>
      </c>
      <c r="I351" s="2">
        <v>1.6379480914979828E-3</v>
      </c>
      <c r="J351" s="1">
        <v>9061.0714285714294</v>
      </c>
      <c r="K351" s="1">
        <v>0</v>
      </c>
      <c r="L351" s="3">
        <v>0</v>
      </c>
      <c r="M351" s="1">
        <v>3178.9285714285716</v>
      </c>
      <c r="N351" s="1">
        <v>29</v>
      </c>
      <c r="O351" s="3">
        <v>9.1225704976968872E-3</v>
      </c>
      <c r="P351" s="1">
        <v>5896.8928571428569</v>
      </c>
      <c r="Q351" s="1">
        <v>0</v>
      </c>
      <c r="R351" s="3">
        <v>0</v>
      </c>
      <c r="S351" s="1">
        <v>9812.0714285714294</v>
      </c>
      <c r="T351" s="1">
        <v>0</v>
      </c>
      <c r="U351" s="3">
        <v>0</v>
      </c>
      <c r="V351" s="1">
        <v>11114.571428571429</v>
      </c>
      <c r="W351" s="1">
        <v>0</v>
      </c>
      <c r="X351" s="3">
        <v>0</v>
      </c>
      <c r="Y351" s="1">
        <v>13331.714285714286</v>
      </c>
      <c r="Z351" s="1">
        <v>0</v>
      </c>
      <c r="AA351" s="3">
        <v>0</v>
      </c>
      <c r="AB351" s="1">
        <v>15761.892857142857</v>
      </c>
      <c r="AC351" s="1">
        <v>0</v>
      </c>
      <c r="AD351" s="3">
        <v>0</v>
      </c>
      <c r="AE351" s="1">
        <v>16657.785714285714</v>
      </c>
      <c r="AF351" s="1">
        <v>0</v>
      </c>
      <c r="AG351" s="3">
        <v>0</v>
      </c>
      <c r="AH351" s="1">
        <v>17808.464285714286</v>
      </c>
      <c r="AI351" s="1">
        <v>0</v>
      </c>
      <c r="AJ351" s="3">
        <v>0</v>
      </c>
      <c r="AK351" s="1">
        <v>1211.7857142857142</v>
      </c>
      <c r="AL351" s="1">
        <v>141</v>
      </c>
      <c r="AM351" s="3">
        <v>0.11635720601237844</v>
      </c>
    </row>
    <row r="352" spans="1:39">
      <c r="A352" t="s">
        <v>79</v>
      </c>
      <c r="B352">
        <v>2017</v>
      </c>
      <c r="C352" s="1">
        <v>80346.705882352937</v>
      </c>
      <c r="D352" s="1">
        <v>39337.529411764706</v>
      </c>
      <c r="E352" s="2">
        <f>Table2[[#This Row],[Male Total population]]/Table2[[#This Row],[Total population]]</f>
        <v>0.48959728939434544</v>
      </c>
      <c r="F352" s="1">
        <v>41009.176470588238</v>
      </c>
      <c r="G352" s="2">
        <f>Table2[[#This Row],[Female Total population]]/Table2[[#This Row],[Total population]]</f>
        <v>0.51040271060565467</v>
      </c>
      <c r="H352" s="1">
        <v>130</v>
      </c>
      <c r="I352" s="2">
        <v>1.6179879258566186E-3</v>
      </c>
      <c r="J352" s="1">
        <v>3981.7647058823532</v>
      </c>
      <c r="K352" s="1">
        <v>0</v>
      </c>
      <c r="L352" s="3">
        <v>0</v>
      </c>
      <c r="M352" s="1">
        <v>4381.4705882352937</v>
      </c>
      <c r="N352" s="1">
        <v>12</v>
      </c>
      <c r="O352" s="3">
        <v>2.7388064711015643E-3</v>
      </c>
      <c r="P352" s="1">
        <v>8735.8823529411766</v>
      </c>
      <c r="Q352" s="1">
        <v>0</v>
      </c>
      <c r="R352" s="3">
        <v>0</v>
      </c>
      <c r="S352" s="1">
        <v>12361.176470588236</v>
      </c>
      <c r="T352" s="1">
        <v>0</v>
      </c>
      <c r="U352" s="3">
        <v>0</v>
      </c>
      <c r="V352" s="1">
        <v>11679.588235294117</v>
      </c>
      <c r="W352" s="1">
        <v>0</v>
      </c>
      <c r="X352" s="3">
        <v>0</v>
      </c>
      <c r="Y352" s="1">
        <v>9310.0588235294126</v>
      </c>
      <c r="Z352" s="1">
        <v>0</v>
      </c>
      <c r="AA352" s="3">
        <v>0</v>
      </c>
      <c r="AB352" s="1">
        <v>9349.2352941176468</v>
      </c>
      <c r="AC352" s="1">
        <v>0</v>
      </c>
      <c r="AD352" s="3">
        <v>0</v>
      </c>
      <c r="AE352" s="1">
        <v>9775.823529411764</v>
      </c>
      <c r="AF352" s="1">
        <v>0</v>
      </c>
      <c r="AG352" s="3">
        <v>0</v>
      </c>
      <c r="AH352" s="1">
        <v>8878.5882352941171</v>
      </c>
      <c r="AI352" s="1">
        <v>0</v>
      </c>
      <c r="AJ352" s="3">
        <v>0</v>
      </c>
      <c r="AK352" s="1">
        <v>1893.1176470588234</v>
      </c>
      <c r="AL352" s="1">
        <v>118</v>
      </c>
      <c r="AM352" s="3">
        <v>6.2331044340179602E-2</v>
      </c>
    </row>
    <row r="353" spans="1:39">
      <c r="A353" t="s">
        <v>80</v>
      </c>
      <c r="B353">
        <v>2010</v>
      </c>
      <c r="C353" s="1">
        <v>369848.23529411765</v>
      </c>
      <c r="D353" s="1">
        <v>184031.41176470587</v>
      </c>
      <c r="E353" s="2">
        <f>Table2[[#This Row],[Male Total population]]/Table2[[#This Row],[Total population]]</f>
        <v>0.49758629135639099</v>
      </c>
      <c r="F353" s="1">
        <v>185816.82352941178</v>
      </c>
      <c r="G353" s="2">
        <f>Table2[[#This Row],[Female Total population]]/Table2[[#This Row],[Total population]]</f>
        <v>0.50241370864360901</v>
      </c>
      <c r="H353" s="1">
        <v>586</v>
      </c>
      <c r="I353" s="2">
        <v>1.5844336786790131E-3</v>
      </c>
      <c r="J353" s="1">
        <v>27336.705882352941</v>
      </c>
      <c r="K353" s="1">
        <v>0</v>
      </c>
      <c r="L353" s="3">
        <v>0</v>
      </c>
      <c r="M353" s="1">
        <v>16427.823529411766</v>
      </c>
      <c r="N353" s="1">
        <v>208</v>
      </c>
      <c r="O353" s="3">
        <v>1.2661445968640004E-2</v>
      </c>
      <c r="P353" s="1">
        <v>27292.235294117647</v>
      </c>
      <c r="Q353" s="1">
        <v>57</v>
      </c>
      <c r="R353" s="3">
        <v>2.0885061038692322E-3</v>
      </c>
      <c r="S353" s="1">
        <v>40524.411764705881</v>
      </c>
      <c r="T353" s="1">
        <v>26</v>
      </c>
      <c r="U353" s="3">
        <v>6.4158858494879633E-4</v>
      </c>
      <c r="V353" s="1">
        <v>48437.76470588235</v>
      </c>
      <c r="W353" s="1">
        <v>0</v>
      </c>
      <c r="X353" s="3">
        <v>0</v>
      </c>
      <c r="Y353" s="1">
        <v>49051.058823529413</v>
      </c>
      <c r="Z353" s="1">
        <v>0</v>
      </c>
      <c r="AA353" s="3">
        <v>0</v>
      </c>
      <c r="AB353" s="1">
        <v>50364.588235294119</v>
      </c>
      <c r="AC353" s="1">
        <v>0</v>
      </c>
      <c r="AD353" s="3">
        <v>0</v>
      </c>
      <c r="AE353" s="1">
        <v>52318.058823529413</v>
      </c>
      <c r="AF353" s="1">
        <v>0</v>
      </c>
      <c r="AG353" s="3">
        <v>0</v>
      </c>
      <c r="AH353" s="1">
        <v>52040.470588235294</v>
      </c>
      <c r="AI353" s="1">
        <v>0</v>
      </c>
      <c r="AJ353" s="3">
        <v>0</v>
      </c>
      <c r="AK353" s="1">
        <v>5602.1764705882351</v>
      </c>
      <c r="AL353" s="1">
        <v>295</v>
      </c>
      <c r="AM353" s="3">
        <v>5.2658105568214035E-2</v>
      </c>
    </row>
    <row r="354" spans="1:39">
      <c r="A354" t="s">
        <v>75</v>
      </c>
      <c r="B354">
        <v>2014</v>
      </c>
      <c r="C354" s="1">
        <v>35880.978260869568</v>
      </c>
      <c r="D354" s="1">
        <v>18012.67391304348</v>
      </c>
      <c r="E354" s="2">
        <f>Table2[[#This Row],[Male Total population]]/Table2[[#This Row],[Total population]]</f>
        <v>0.50201178412929215</v>
      </c>
      <c r="F354" s="1">
        <v>17868.304347826088</v>
      </c>
      <c r="G354" s="2">
        <f>Table2[[#This Row],[Female Total population]]/Table2[[#This Row],[Total population]]</f>
        <v>0.4979882158707078</v>
      </c>
      <c r="H354" s="1">
        <v>56</v>
      </c>
      <c r="I354" s="2">
        <v>1.5607155299071506E-3</v>
      </c>
      <c r="J354" s="1">
        <v>2565.695652173913</v>
      </c>
      <c r="K354" s="1">
        <v>0</v>
      </c>
      <c r="L354" s="3">
        <v>0</v>
      </c>
      <c r="M354" s="1">
        <v>1468.5869565217392</v>
      </c>
      <c r="N354" s="1">
        <v>0</v>
      </c>
      <c r="O354" s="3">
        <v>0</v>
      </c>
      <c r="P354" s="1">
        <v>2804.1739130434785</v>
      </c>
      <c r="Q354" s="1">
        <v>0</v>
      </c>
      <c r="R354" s="3">
        <v>0</v>
      </c>
      <c r="S354" s="1">
        <v>4308.717391304348</v>
      </c>
      <c r="T354" s="1">
        <v>0</v>
      </c>
      <c r="U354" s="3">
        <v>0</v>
      </c>
      <c r="V354" s="1">
        <v>4585.021739130435</v>
      </c>
      <c r="W354" s="1">
        <v>0</v>
      </c>
      <c r="X354" s="3">
        <v>0</v>
      </c>
      <c r="Y354" s="1">
        <v>4393.434782608696</v>
      </c>
      <c r="Z354" s="1">
        <v>0</v>
      </c>
      <c r="AA354" s="3">
        <v>0</v>
      </c>
      <c r="AB354" s="1">
        <v>4763.434782608696</v>
      </c>
      <c r="AC354" s="1">
        <v>0</v>
      </c>
      <c r="AD354" s="3">
        <v>0</v>
      </c>
      <c r="AE354" s="1">
        <v>5056.282608695652</v>
      </c>
      <c r="AF354" s="1">
        <v>0</v>
      </c>
      <c r="AG354" s="3">
        <v>0</v>
      </c>
      <c r="AH354" s="1">
        <v>5349.195652173913</v>
      </c>
      <c r="AI354" s="1">
        <v>0</v>
      </c>
      <c r="AJ354" s="3">
        <v>0</v>
      </c>
      <c r="AK354" s="1">
        <v>582.56521739130437</v>
      </c>
      <c r="AL354" s="1">
        <v>56</v>
      </c>
      <c r="AM354" s="3">
        <v>9.6126576610194789E-2</v>
      </c>
    </row>
    <row r="355" spans="1:39">
      <c r="A355" t="s">
        <v>72</v>
      </c>
      <c r="B355">
        <v>2009</v>
      </c>
      <c r="C355" s="1">
        <v>17385.703703703704</v>
      </c>
      <c r="D355" s="1">
        <v>8678.7407407407409</v>
      </c>
      <c r="E355" s="2">
        <f>Table2[[#This Row],[Male Total population]]/Table2[[#This Row],[Total population]]</f>
        <v>0.49918834972966292</v>
      </c>
      <c r="F355" s="1">
        <v>8706.9629629629635</v>
      </c>
      <c r="G355" s="2">
        <f>Table2[[#This Row],[Female Total population]]/Table2[[#This Row],[Total population]]</f>
        <v>0.50081165027033703</v>
      </c>
      <c r="H355" s="1">
        <v>27</v>
      </c>
      <c r="I355" s="2">
        <v>1.5530001235583089E-3</v>
      </c>
      <c r="J355" s="1">
        <v>1084.1851851851852</v>
      </c>
      <c r="K355" s="1">
        <v>0</v>
      </c>
      <c r="L355" s="3">
        <v>0</v>
      </c>
      <c r="M355" s="1">
        <v>852.33333333333337</v>
      </c>
      <c r="N355" s="1">
        <v>0</v>
      </c>
      <c r="O355" s="3">
        <v>0</v>
      </c>
      <c r="P355" s="1">
        <v>1261.3148148148148</v>
      </c>
      <c r="Q355" s="1">
        <v>0</v>
      </c>
      <c r="R355" s="3">
        <v>0</v>
      </c>
      <c r="S355" s="1">
        <v>2161.0925925925926</v>
      </c>
      <c r="T355" s="1">
        <v>0</v>
      </c>
      <c r="U355" s="3">
        <v>0</v>
      </c>
      <c r="V355" s="1">
        <v>2713.9259259259261</v>
      </c>
      <c r="W355" s="1">
        <v>0</v>
      </c>
      <c r="X355" s="3">
        <v>0</v>
      </c>
      <c r="Y355" s="1">
        <v>2131.5</v>
      </c>
      <c r="Z355" s="1">
        <v>0</v>
      </c>
      <c r="AA355" s="3">
        <v>0</v>
      </c>
      <c r="AB355" s="1">
        <v>2056.5740740740739</v>
      </c>
      <c r="AC355" s="1">
        <v>0</v>
      </c>
      <c r="AD355" s="3">
        <v>0</v>
      </c>
      <c r="AE355" s="1">
        <v>2649.2222222222222</v>
      </c>
      <c r="AF355" s="1">
        <v>0</v>
      </c>
      <c r="AG355" s="3">
        <v>0</v>
      </c>
      <c r="AH355" s="1">
        <v>2163.5555555555557</v>
      </c>
      <c r="AI355" s="1">
        <v>0</v>
      </c>
      <c r="AJ355" s="3">
        <v>0</v>
      </c>
      <c r="AK355" s="1">
        <v>330.31481481481484</v>
      </c>
      <c r="AL355" s="1">
        <v>27</v>
      </c>
      <c r="AM355" s="3">
        <v>8.174020294892638E-2</v>
      </c>
    </row>
    <row r="356" spans="1:39">
      <c r="A356" t="s">
        <v>74</v>
      </c>
      <c r="B356">
        <v>2010</v>
      </c>
      <c r="C356" s="1">
        <v>154901.82352941178</v>
      </c>
      <c r="D356" s="1">
        <v>78330.882352941175</v>
      </c>
      <c r="E356" s="2">
        <f>Table2[[#This Row],[Male Total population]]/Table2[[#This Row],[Total population]]</f>
        <v>0.50568082781845503</v>
      </c>
      <c r="F356" s="1">
        <v>76570.941176470587</v>
      </c>
      <c r="G356" s="2">
        <f>Table2[[#This Row],[Female Total population]]/Table2[[#This Row],[Total population]]</f>
        <v>0.49431917218154492</v>
      </c>
      <c r="H356" s="1">
        <v>233</v>
      </c>
      <c r="I356" s="2">
        <v>1.5041785480063082E-3</v>
      </c>
      <c r="J356" s="1">
        <v>11114.411764705883</v>
      </c>
      <c r="K356" s="1">
        <v>0</v>
      </c>
      <c r="L356" s="3">
        <v>0</v>
      </c>
      <c r="M356" s="1">
        <v>5413.8823529411766</v>
      </c>
      <c r="N356" s="1">
        <v>121</v>
      </c>
      <c r="O356" s="3">
        <v>2.2349950019557564E-2</v>
      </c>
      <c r="P356" s="1">
        <v>10652.470588235294</v>
      </c>
      <c r="Q356" s="1">
        <v>21</v>
      </c>
      <c r="R356" s="3">
        <v>1.9713736664236964E-3</v>
      </c>
      <c r="S356" s="1">
        <v>17639.647058823528</v>
      </c>
      <c r="T356" s="1">
        <v>0</v>
      </c>
      <c r="U356" s="3">
        <v>0</v>
      </c>
      <c r="V356" s="1">
        <v>21482.058823529413</v>
      </c>
      <c r="W356" s="1">
        <v>0</v>
      </c>
      <c r="X356" s="3">
        <v>0</v>
      </c>
      <c r="Y356" s="1">
        <v>22665.470588235294</v>
      </c>
      <c r="Z356" s="1">
        <v>0</v>
      </c>
      <c r="AA356" s="3">
        <v>0</v>
      </c>
      <c r="AB356" s="1">
        <v>22402.823529411766</v>
      </c>
      <c r="AC356" s="1">
        <v>0</v>
      </c>
      <c r="AD356" s="3">
        <v>0</v>
      </c>
      <c r="AE356" s="1">
        <v>20755.823529411766</v>
      </c>
      <c r="AF356" s="1">
        <v>0</v>
      </c>
      <c r="AG356" s="3">
        <v>0</v>
      </c>
      <c r="AH356" s="1">
        <v>21080.235294117647</v>
      </c>
      <c r="AI356" s="1">
        <v>0</v>
      </c>
      <c r="AJ356" s="3">
        <v>0</v>
      </c>
      <c r="AK356" s="1">
        <v>1686.7647058823529</v>
      </c>
      <c r="AL356" s="1">
        <v>91</v>
      </c>
      <c r="AM356" s="3">
        <v>5.3949433304272015E-2</v>
      </c>
    </row>
    <row r="357" spans="1:39">
      <c r="A357" t="s">
        <v>80</v>
      </c>
      <c r="B357">
        <v>2014</v>
      </c>
      <c r="C357" s="1">
        <v>409524.25</v>
      </c>
      <c r="D357" s="1">
        <v>203326.0625</v>
      </c>
      <c r="E357" s="2">
        <f>Table2[[#This Row],[Male Total population]]/Table2[[#This Row],[Total population]]</f>
        <v>0.49649333952751273</v>
      </c>
      <c r="F357" s="1">
        <v>206198.1875</v>
      </c>
      <c r="G357" s="2">
        <f>Table2[[#This Row],[Female Total population]]/Table2[[#This Row],[Total population]]</f>
        <v>0.50350666047248727</v>
      </c>
      <c r="H357" s="1">
        <v>611</v>
      </c>
      <c r="I357" s="2">
        <v>1.4919751394453441E-3</v>
      </c>
      <c r="J357" s="1">
        <v>27517.1875</v>
      </c>
      <c r="K357" s="1">
        <v>0</v>
      </c>
      <c r="L357" s="3">
        <v>0</v>
      </c>
      <c r="M357" s="1">
        <v>18781.8125</v>
      </c>
      <c r="N357" s="1">
        <v>174</v>
      </c>
      <c r="O357" s="3">
        <v>9.2642816022149091E-3</v>
      </c>
      <c r="P357" s="1">
        <v>34797.75</v>
      </c>
      <c r="Q357" s="1">
        <v>109</v>
      </c>
      <c r="R357" s="3">
        <v>3.1323864330308712E-3</v>
      </c>
      <c r="S357" s="1">
        <v>47756.875</v>
      </c>
      <c r="T357" s="1">
        <v>33</v>
      </c>
      <c r="U357" s="3">
        <v>6.9099998691287909E-4</v>
      </c>
      <c r="V357" s="1">
        <v>52556.25</v>
      </c>
      <c r="W357" s="1">
        <v>15</v>
      </c>
      <c r="X357" s="3">
        <v>2.8540849090260434E-4</v>
      </c>
      <c r="Y357" s="1">
        <v>51663.3125</v>
      </c>
      <c r="Z357" s="1">
        <v>10</v>
      </c>
      <c r="AA357" s="3">
        <v>1.9356095294896161E-4</v>
      </c>
      <c r="AB357" s="1">
        <v>54633.1875</v>
      </c>
      <c r="AC357" s="1">
        <v>0</v>
      </c>
      <c r="AD357" s="3">
        <v>0</v>
      </c>
      <c r="AE357" s="1">
        <v>57731.5625</v>
      </c>
      <c r="AF357" s="1">
        <v>0</v>
      </c>
      <c r="AG357" s="3">
        <v>0</v>
      </c>
      <c r="AH357" s="1">
        <v>56739.25</v>
      </c>
      <c r="AI357" s="1">
        <v>0</v>
      </c>
      <c r="AJ357" s="3">
        <v>0</v>
      </c>
      <c r="AK357" s="1">
        <v>7111.1875</v>
      </c>
      <c r="AL357" s="1">
        <v>270</v>
      </c>
      <c r="AM357" s="3">
        <v>3.7968342136949704E-2</v>
      </c>
    </row>
    <row r="358" spans="1:39">
      <c r="A358" t="s">
        <v>74</v>
      </c>
      <c r="B358">
        <v>2011</v>
      </c>
      <c r="C358" s="1">
        <v>166958.625</v>
      </c>
      <c r="D358" s="1">
        <v>84350.9375</v>
      </c>
      <c r="E358" s="2">
        <f>Table2[[#This Row],[Male Total population]]/Table2[[#This Row],[Total population]]</f>
        <v>0.50522060480553188</v>
      </c>
      <c r="F358" s="1">
        <v>82607.6875</v>
      </c>
      <c r="G358" s="2">
        <f>Table2[[#This Row],[Female Total population]]/Table2[[#This Row],[Total population]]</f>
        <v>0.49477939519446806</v>
      </c>
      <c r="H358" s="1">
        <v>240</v>
      </c>
      <c r="I358" s="2">
        <v>1.4374818910972704E-3</v>
      </c>
      <c r="J358" s="1">
        <v>11829.75</v>
      </c>
      <c r="K358" s="1">
        <v>0</v>
      </c>
      <c r="L358" s="3">
        <v>0</v>
      </c>
      <c r="M358" s="1">
        <v>5883</v>
      </c>
      <c r="N358" s="1">
        <v>115</v>
      </c>
      <c r="O358" s="3">
        <v>1.9547849736528983E-2</v>
      </c>
      <c r="P358" s="1">
        <v>11960.1875</v>
      </c>
      <c r="Q358" s="1">
        <v>48</v>
      </c>
      <c r="R358" s="3">
        <v>4.0133150086484846E-3</v>
      </c>
      <c r="S358" s="1">
        <v>19213.875</v>
      </c>
      <c r="T358" s="1">
        <v>0</v>
      </c>
      <c r="U358" s="3">
        <v>0</v>
      </c>
      <c r="V358" s="1">
        <v>23092.875</v>
      </c>
      <c r="W358" s="1">
        <v>0</v>
      </c>
      <c r="X358" s="3">
        <v>0</v>
      </c>
      <c r="Y358" s="1">
        <v>24127.25</v>
      </c>
      <c r="Z358" s="1">
        <v>0</v>
      </c>
      <c r="AA358" s="3">
        <v>0</v>
      </c>
      <c r="AB358" s="1">
        <v>24106.5</v>
      </c>
      <c r="AC358" s="1">
        <v>0</v>
      </c>
      <c r="AD358" s="3">
        <v>0</v>
      </c>
      <c r="AE358" s="1">
        <v>22347.25</v>
      </c>
      <c r="AF358" s="1">
        <v>0</v>
      </c>
      <c r="AG358" s="3">
        <v>0</v>
      </c>
      <c r="AH358" s="1">
        <v>22662.875</v>
      </c>
      <c r="AI358" s="1">
        <v>0</v>
      </c>
      <c r="AJ358" s="3">
        <v>0</v>
      </c>
      <c r="AK358" s="1">
        <v>1853.25</v>
      </c>
      <c r="AL358" s="1">
        <v>77</v>
      </c>
      <c r="AM358" s="3">
        <v>4.1548630783758263E-2</v>
      </c>
    </row>
    <row r="359" spans="1:39">
      <c r="A359" t="s">
        <v>72</v>
      </c>
      <c r="B359">
        <v>2011</v>
      </c>
      <c r="C359" s="1">
        <v>18787.547169811322</v>
      </c>
      <c r="D359" s="1">
        <v>9399.6603773584902</v>
      </c>
      <c r="E359" s="2">
        <f>Table2[[#This Row],[Male Total population]]/Table2[[#This Row],[Total population]]</f>
        <v>0.50031333480627471</v>
      </c>
      <c r="F359" s="1">
        <v>9387.8867924528295</v>
      </c>
      <c r="G359" s="2">
        <f>Table2[[#This Row],[Female Total population]]/Table2[[#This Row],[Total population]]</f>
        <v>0.49968666519372523</v>
      </c>
      <c r="H359" s="1">
        <v>27</v>
      </c>
      <c r="I359" s="2">
        <v>1.4371221403177536E-3</v>
      </c>
      <c r="J359" s="1">
        <v>1155.9245283018868</v>
      </c>
      <c r="K359" s="1">
        <v>0</v>
      </c>
      <c r="L359" s="3">
        <v>0</v>
      </c>
      <c r="M359" s="1">
        <v>898.58490566037733</v>
      </c>
      <c r="N359" s="1">
        <v>0</v>
      </c>
      <c r="O359" s="3">
        <v>0</v>
      </c>
      <c r="P359" s="1">
        <v>1489.9811320754718</v>
      </c>
      <c r="Q359" s="1">
        <v>0</v>
      </c>
      <c r="R359" s="3">
        <v>0</v>
      </c>
      <c r="S359" s="1">
        <v>2540.5094339622642</v>
      </c>
      <c r="T359" s="1">
        <v>0</v>
      </c>
      <c r="U359" s="3">
        <v>0</v>
      </c>
      <c r="V359" s="1">
        <v>2848.2075471698113</v>
      </c>
      <c r="W359" s="1">
        <v>0</v>
      </c>
      <c r="X359" s="3">
        <v>0</v>
      </c>
      <c r="Y359" s="1">
        <v>2220.3773584905662</v>
      </c>
      <c r="Z359" s="1">
        <v>0</v>
      </c>
      <c r="AA359" s="3">
        <v>0</v>
      </c>
      <c r="AB359" s="1">
        <v>2318.867924528302</v>
      </c>
      <c r="AC359" s="1">
        <v>0</v>
      </c>
      <c r="AD359" s="3">
        <v>0</v>
      </c>
      <c r="AE359" s="1">
        <v>2603.867924528302</v>
      </c>
      <c r="AF359" s="1">
        <v>0</v>
      </c>
      <c r="AG359" s="3">
        <v>0</v>
      </c>
      <c r="AH359" s="1">
        <v>2347.3018867924529</v>
      </c>
      <c r="AI359" s="1">
        <v>0</v>
      </c>
      <c r="AJ359" s="3">
        <v>0</v>
      </c>
      <c r="AK359" s="1">
        <v>367.71698113207549</v>
      </c>
      <c r="AL359" s="1">
        <v>27</v>
      </c>
      <c r="AM359" s="3">
        <v>7.3426035199343209E-2</v>
      </c>
    </row>
    <row r="360" spans="1:39">
      <c r="A360" t="s">
        <v>80</v>
      </c>
      <c r="B360">
        <v>2013</v>
      </c>
      <c r="C360" s="1">
        <v>434538.73333333334</v>
      </c>
      <c r="D360" s="1">
        <v>216014.2</v>
      </c>
      <c r="E360" s="2">
        <f>Table2[[#This Row],[Male Total population]]/Table2[[#This Row],[Total population]]</f>
        <v>0.49711149646652136</v>
      </c>
      <c r="F360" s="1">
        <v>218524.53333333333</v>
      </c>
      <c r="G360" s="2">
        <f>Table2[[#This Row],[Female Total population]]/Table2[[#This Row],[Total population]]</f>
        <v>0.50288850353347858</v>
      </c>
      <c r="H360" s="1">
        <v>593</v>
      </c>
      <c r="I360" s="2">
        <v>1.3646654590515213E-3</v>
      </c>
      <c r="J360" s="1">
        <v>30012.400000000001</v>
      </c>
      <c r="K360" s="1">
        <v>0</v>
      </c>
      <c r="L360" s="3">
        <v>0</v>
      </c>
      <c r="M360" s="1">
        <v>19553.466666666667</v>
      </c>
      <c r="N360" s="1">
        <v>187</v>
      </c>
      <c r="O360" s="3">
        <v>9.5635215579846031E-3</v>
      </c>
      <c r="P360" s="1">
        <v>35433.666666666664</v>
      </c>
      <c r="Q360" s="1">
        <v>48</v>
      </c>
      <c r="R360" s="3">
        <v>1.3546438885805403E-3</v>
      </c>
      <c r="S360" s="1">
        <v>50155.333333333336</v>
      </c>
      <c r="T360" s="1">
        <v>10</v>
      </c>
      <c r="U360" s="3">
        <v>1.993805909640716E-4</v>
      </c>
      <c r="V360" s="1">
        <v>56287.73333333333</v>
      </c>
      <c r="W360" s="1">
        <v>0</v>
      </c>
      <c r="X360" s="3">
        <v>0</v>
      </c>
      <c r="Y360" s="1">
        <v>55655.6</v>
      </c>
      <c r="Z360" s="1">
        <v>0</v>
      </c>
      <c r="AA360" s="3">
        <v>0</v>
      </c>
      <c r="AB360" s="1">
        <v>58006.6</v>
      </c>
      <c r="AC360" s="1">
        <v>0</v>
      </c>
      <c r="AD360" s="3">
        <v>0</v>
      </c>
      <c r="AE360" s="1">
        <v>61457.73333333333</v>
      </c>
      <c r="AF360" s="1">
        <v>0</v>
      </c>
      <c r="AG360" s="3">
        <v>0</v>
      </c>
      <c r="AH360" s="1">
        <v>60692.933333333334</v>
      </c>
      <c r="AI360" s="1">
        <v>0</v>
      </c>
      <c r="AJ360" s="3">
        <v>0</v>
      </c>
      <c r="AK360" s="1">
        <v>7186.333333333333</v>
      </c>
      <c r="AL360" s="1">
        <v>348</v>
      </c>
      <c r="AM360" s="3">
        <v>4.842525163504801E-2</v>
      </c>
    </row>
    <row r="361" spans="1:39">
      <c r="A361" t="s">
        <v>75</v>
      </c>
      <c r="B361">
        <v>2012</v>
      </c>
      <c r="C361" s="1">
        <v>34905.488888888889</v>
      </c>
      <c r="D361" s="1">
        <v>17489.955555555556</v>
      </c>
      <c r="E361" s="2">
        <f>Table2[[#This Row],[Male Total population]]/Table2[[#This Row],[Total population]]</f>
        <v>0.50106605328547504</v>
      </c>
      <c r="F361" s="1">
        <v>17415.533333333333</v>
      </c>
      <c r="G361" s="2">
        <f>Table2[[#This Row],[Female Total population]]/Table2[[#This Row],[Total population]]</f>
        <v>0.49893394671452496</v>
      </c>
      <c r="H361" s="1">
        <v>46</v>
      </c>
      <c r="I361" s="2">
        <v>1.3178443122921768E-3</v>
      </c>
      <c r="J361" s="1">
        <v>2666.5111111111109</v>
      </c>
      <c r="K361" s="1">
        <v>0</v>
      </c>
      <c r="L361" s="3">
        <v>0</v>
      </c>
      <c r="M361" s="1">
        <v>1364.6888888888889</v>
      </c>
      <c r="N361" s="1">
        <v>0</v>
      </c>
      <c r="O361" s="3">
        <v>0</v>
      </c>
      <c r="P361" s="1">
        <v>2484.9777777777776</v>
      </c>
      <c r="Q361" s="1">
        <v>0</v>
      </c>
      <c r="R361" s="3">
        <v>0</v>
      </c>
      <c r="S361" s="1">
        <v>4030.6444444444446</v>
      </c>
      <c r="T361" s="1">
        <v>0</v>
      </c>
      <c r="U361" s="3">
        <v>0</v>
      </c>
      <c r="V361" s="1">
        <v>4612.5333333333338</v>
      </c>
      <c r="W361" s="1">
        <v>0</v>
      </c>
      <c r="X361" s="3">
        <v>0</v>
      </c>
      <c r="Y361" s="1">
        <v>4280.5777777777776</v>
      </c>
      <c r="Z361" s="1">
        <v>0</v>
      </c>
      <c r="AA361" s="3">
        <v>0</v>
      </c>
      <c r="AB361" s="1">
        <v>4635.8444444444449</v>
      </c>
      <c r="AC361" s="1">
        <v>0</v>
      </c>
      <c r="AD361" s="3">
        <v>0</v>
      </c>
      <c r="AE361" s="1">
        <v>5047.8</v>
      </c>
      <c r="AF361" s="1">
        <v>0</v>
      </c>
      <c r="AG361" s="3">
        <v>0</v>
      </c>
      <c r="AH361" s="1">
        <v>5267.0444444444447</v>
      </c>
      <c r="AI361" s="1">
        <v>0</v>
      </c>
      <c r="AJ361" s="3">
        <v>0</v>
      </c>
      <c r="AK361" s="1">
        <v>550.20000000000005</v>
      </c>
      <c r="AL361" s="1">
        <v>46</v>
      </c>
      <c r="AM361" s="3">
        <v>8.360596146855688E-2</v>
      </c>
    </row>
    <row r="362" spans="1:39">
      <c r="A362" t="s">
        <v>80</v>
      </c>
      <c r="B362">
        <v>2012</v>
      </c>
      <c r="C362" s="1">
        <v>403926.8125</v>
      </c>
      <c r="D362" s="1">
        <v>200977.25</v>
      </c>
      <c r="E362" s="2">
        <f>Table2[[#This Row],[Male Total population]]/Table2[[#This Row],[Total population]]</f>
        <v>0.49755857690184901</v>
      </c>
      <c r="F362" s="1">
        <v>202949.5625</v>
      </c>
      <c r="G362" s="2">
        <f>Table2[[#This Row],[Female Total population]]/Table2[[#This Row],[Total population]]</f>
        <v>0.50244142309815099</v>
      </c>
      <c r="H362" s="1">
        <v>518</v>
      </c>
      <c r="I362" s="2">
        <v>1.2824105356957457E-3</v>
      </c>
      <c r="J362" s="1">
        <v>28725.375</v>
      </c>
      <c r="K362" s="1">
        <v>0</v>
      </c>
      <c r="L362" s="3">
        <v>0</v>
      </c>
      <c r="M362" s="1">
        <v>17848.25</v>
      </c>
      <c r="N362" s="1">
        <v>199</v>
      </c>
      <c r="O362" s="3">
        <v>1.1149552477133612E-2</v>
      </c>
      <c r="P362" s="1">
        <v>31543.4375</v>
      </c>
      <c r="Q362" s="1">
        <v>35</v>
      </c>
      <c r="R362" s="3">
        <v>1.1095810340898959E-3</v>
      </c>
      <c r="S362" s="1">
        <v>45776.5</v>
      </c>
      <c r="T362" s="1">
        <v>11</v>
      </c>
      <c r="U362" s="3">
        <v>2.4029796948215788E-4</v>
      </c>
      <c r="V362" s="1">
        <v>52551.125</v>
      </c>
      <c r="W362" s="1">
        <v>0</v>
      </c>
      <c r="X362" s="3">
        <v>0</v>
      </c>
      <c r="Y362" s="1">
        <v>52067.5</v>
      </c>
      <c r="Z362" s="1">
        <v>0</v>
      </c>
      <c r="AA362" s="3">
        <v>0</v>
      </c>
      <c r="AB362" s="1">
        <v>54543.8125</v>
      </c>
      <c r="AC362" s="1">
        <v>0</v>
      </c>
      <c r="AD362" s="3">
        <v>0</v>
      </c>
      <c r="AE362" s="1">
        <v>57073.9375</v>
      </c>
      <c r="AF362" s="1">
        <v>0</v>
      </c>
      <c r="AG362" s="3">
        <v>0</v>
      </c>
      <c r="AH362" s="1">
        <v>56704.0625</v>
      </c>
      <c r="AI362" s="1">
        <v>0</v>
      </c>
      <c r="AJ362" s="3">
        <v>0</v>
      </c>
      <c r="AK362" s="1">
        <v>6544.375</v>
      </c>
      <c r="AL362" s="1">
        <v>273</v>
      </c>
      <c r="AM362" s="3">
        <v>4.1715213446662208E-2</v>
      </c>
    </row>
    <row r="363" spans="1:39">
      <c r="A363" t="s">
        <v>78</v>
      </c>
      <c r="B363">
        <v>2009</v>
      </c>
      <c r="C363" s="1">
        <v>94010</v>
      </c>
      <c r="D363" s="1">
        <v>47295.178571428572</v>
      </c>
      <c r="E363" s="2">
        <f>Table2[[#This Row],[Male Total population]]/Table2[[#This Row],[Total population]]</f>
        <v>0.50308667770905835</v>
      </c>
      <c r="F363" s="1">
        <v>46714.821428571428</v>
      </c>
      <c r="G363" s="2">
        <f>Table2[[#This Row],[Female Total population]]/Table2[[#This Row],[Total population]]</f>
        <v>0.49691332229094171</v>
      </c>
      <c r="H363" s="1">
        <v>120</v>
      </c>
      <c r="I363" s="2">
        <v>1.2764599510690351E-3</v>
      </c>
      <c r="J363" s="1">
        <v>9220.5357142857138</v>
      </c>
      <c r="K363" s="1">
        <v>0</v>
      </c>
      <c r="L363" s="3">
        <v>0</v>
      </c>
      <c r="M363" s="1">
        <v>2830.9285714285716</v>
      </c>
      <c r="N363" s="1">
        <v>22</v>
      </c>
      <c r="O363" s="3">
        <v>7.7713016930335832E-3</v>
      </c>
      <c r="P363" s="1">
        <v>4407.3571428571431</v>
      </c>
      <c r="Q363" s="1">
        <v>0</v>
      </c>
      <c r="R363" s="3">
        <v>0</v>
      </c>
      <c r="S363" s="1">
        <v>7544.5</v>
      </c>
      <c r="T363" s="1">
        <v>0</v>
      </c>
      <c r="U363" s="3">
        <v>0</v>
      </c>
      <c r="V363" s="1">
        <v>10714.821428571429</v>
      </c>
      <c r="W363" s="1">
        <v>0</v>
      </c>
      <c r="X363" s="3">
        <v>0</v>
      </c>
      <c r="Y363" s="1">
        <v>11359.714285714286</v>
      </c>
      <c r="Z363" s="1">
        <v>0</v>
      </c>
      <c r="AA363" s="3">
        <v>0</v>
      </c>
      <c r="AB363" s="1">
        <v>14755.535714285714</v>
      </c>
      <c r="AC363" s="1">
        <v>0</v>
      </c>
      <c r="AD363" s="3">
        <v>0</v>
      </c>
      <c r="AE363" s="1">
        <v>16543.178571428572</v>
      </c>
      <c r="AF363" s="1">
        <v>0</v>
      </c>
      <c r="AG363" s="3">
        <v>0</v>
      </c>
      <c r="AH363" s="1">
        <v>15665.964285714286</v>
      </c>
      <c r="AI363" s="1">
        <v>0</v>
      </c>
      <c r="AJ363" s="3">
        <v>0</v>
      </c>
      <c r="AK363" s="1">
        <v>1045.8571428571429</v>
      </c>
      <c r="AL363" s="1">
        <v>98</v>
      </c>
      <c r="AM363" s="3">
        <v>9.3703046031962847E-2</v>
      </c>
    </row>
    <row r="364" spans="1:39">
      <c r="A364" t="s">
        <v>79</v>
      </c>
      <c r="B364">
        <v>2013</v>
      </c>
      <c r="C364" s="1">
        <v>83020</v>
      </c>
      <c r="D364" s="1">
        <v>40600</v>
      </c>
      <c r="E364" s="2">
        <f>Table2[[#This Row],[Male Total population]]/Table2[[#This Row],[Total population]]</f>
        <v>0.48903878583473864</v>
      </c>
      <c r="F364" s="1">
        <v>42420</v>
      </c>
      <c r="G364" s="2">
        <f>Table2[[#This Row],[Female Total population]]/Table2[[#This Row],[Total population]]</f>
        <v>0.51096121416526141</v>
      </c>
      <c r="H364" s="1">
        <v>105</v>
      </c>
      <c r="I364" s="2">
        <v>1.2647554806070826E-3</v>
      </c>
      <c r="J364" s="1">
        <v>4201</v>
      </c>
      <c r="K364" s="1">
        <v>0</v>
      </c>
      <c r="L364" s="3">
        <v>0</v>
      </c>
      <c r="M364" s="1">
        <v>4417.125</v>
      </c>
      <c r="N364" s="1">
        <v>23</v>
      </c>
      <c r="O364" s="3">
        <v>5.2070068200469766E-3</v>
      </c>
      <c r="P364" s="1">
        <v>7506.3125</v>
      </c>
      <c r="Q364" s="1">
        <v>0</v>
      </c>
      <c r="R364" s="3">
        <v>0</v>
      </c>
      <c r="S364" s="1">
        <v>12319.3125</v>
      </c>
      <c r="T364" s="1">
        <v>0</v>
      </c>
      <c r="U364" s="3">
        <v>0</v>
      </c>
      <c r="V364" s="1">
        <v>13382.9375</v>
      </c>
      <c r="W364" s="1">
        <v>0</v>
      </c>
      <c r="X364" s="3">
        <v>0</v>
      </c>
      <c r="Y364" s="1">
        <v>10408.3125</v>
      </c>
      <c r="Z364" s="1">
        <v>0</v>
      </c>
      <c r="AA364" s="3">
        <v>0</v>
      </c>
      <c r="AB364" s="1">
        <v>9161.375</v>
      </c>
      <c r="AC364" s="1">
        <v>0</v>
      </c>
      <c r="AD364" s="3">
        <v>0</v>
      </c>
      <c r="AE364" s="1">
        <v>10393.6875</v>
      </c>
      <c r="AF364" s="1">
        <v>0</v>
      </c>
      <c r="AG364" s="3">
        <v>0</v>
      </c>
      <c r="AH364" s="1">
        <v>9462.75</v>
      </c>
      <c r="AI364" s="1">
        <v>0</v>
      </c>
      <c r="AJ364" s="3">
        <v>0</v>
      </c>
      <c r="AK364" s="1">
        <v>1854</v>
      </c>
      <c r="AL364" s="1">
        <v>82</v>
      </c>
      <c r="AM364" s="3">
        <v>4.4228694714131607E-2</v>
      </c>
    </row>
    <row r="365" spans="1:39">
      <c r="A365" t="s">
        <v>82</v>
      </c>
      <c r="B365">
        <v>2009</v>
      </c>
      <c r="C365" s="1">
        <v>436810.875</v>
      </c>
      <c r="D365" s="1">
        <v>213016.875</v>
      </c>
      <c r="E365" s="2">
        <f>Table2[[#This Row],[Male Total population]]/Table2[[#This Row],[Total population]]</f>
        <v>0.48766385452285271</v>
      </c>
      <c r="F365" s="1">
        <v>223794</v>
      </c>
      <c r="G365" s="2">
        <f>Table2[[#This Row],[Female Total population]]/Table2[[#This Row],[Total population]]</f>
        <v>0.51233614547714734</v>
      </c>
      <c r="H365" s="1">
        <v>546</v>
      </c>
      <c r="I365" s="2">
        <v>1.2499688795522775E-3</v>
      </c>
      <c r="J365" s="1">
        <v>26570.125</v>
      </c>
      <c r="K365" s="1">
        <v>0</v>
      </c>
      <c r="L365" s="3">
        <v>0</v>
      </c>
      <c r="M365" s="1">
        <v>20616.125</v>
      </c>
      <c r="N365" s="1">
        <v>170</v>
      </c>
      <c r="O365" s="3">
        <v>8.2459725093828248E-3</v>
      </c>
      <c r="P365" s="1">
        <v>29244.75</v>
      </c>
      <c r="Q365" s="1">
        <v>12</v>
      </c>
      <c r="R365" s="3">
        <v>4.1033005924140229E-4</v>
      </c>
      <c r="S365" s="1">
        <v>49631.75</v>
      </c>
      <c r="T365" s="1">
        <v>0</v>
      </c>
      <c r="U365" s="3">
        <v>0</v>
      </c>
      <c r="V365" s="1">
        <v>68545</v>
      </c>
      <c r="W365" s="1">
        <v>0</v>
      </c>
      <c r="X365" s="3">
        <v>0</v>
      </c>
      <c r="Y365" s="1">
        <v>64976</v>
      </c>
      <c r="Z365" s="1">
        <v>0</v>
      </c>
      <c r="AA365" s="3">
        <v>0</v>
      </c>
      <c r="AB365" s="1">
        <v>50409.625</v>
      </c>
      <c r="AC365" s="1">
        <v>0</v>
      </c>
      <c r="AD365" s="3">
        <v>0</v>
      </c>
      <c r="AE365" s="1">
        <v>59756.5</v>
      </c>
      <c r="AF365" s="1">
        <v>0</v>
      </c>
      <c r="AG365" s="3">
        <v>0</v>
      </c>
      <c r="AH365" s="1">
        <v>57436.875</v>
      </c>
      <c r="AI365" s="1">
        <v>0</v>
      </c>
      <c r="AJ365" s="3">
        <v>0</v>
      </c>
      <c r="AK365" s="1">
        <v>9663.75</v>
      </c>
      <c r="AL365" s="1">
        <v>364</v>
      </c>
      <c r="AM365" s="3">
        <v>3.766653731729401E-2</v>
      </c>
    </row>
    <row r="366" spans="1:39">
      <c r="A366" t="s">
        <v>80</v>
      </c>
      <c r="B366">
        <v>2017</v>
      </c>
      <c r="C366" s="1">
        <v>561866.75</v>
      </c>
      <c r="D366" s="1">
        <v>279107.91666666669</v>
      </c>
      <c r="E366" s="2">
        <f>Table2[[#This Row],[Male Total population]]/Table2[[#This Row],[Total population]]</f>
        <v>0.49675108318238564</v>
      </c>
      <c r="F366" s="1">
        <v>282758.83333333331</v>
      </c>
      <c r="G366" s="2">
        <f>Table2[[#This Row],[Female Total population]]/Table2[[#This Row],[Total population]]</f>
        <v>0.5032489168176143</v>
      </c>
      <c r="H366" s="1">
        <v>696</v>
      </c>
      <c r="I366" s="2">
        <v>1.2387278656371817E-3</v>
      </c>
      <c r="J366" s="1">
        <v>35857.416666666664</v>
      </c>
      <c r="K366" s="1">
        <v>0</v>
      </c>
      <c r="L366" s="3">
        <v>0</v>
      </c>
      <c r="M366" s="1">
        <v>27645.75</v>
      </c>
      <c r="N366" s="1">
        <v>203</v>
      </c>
      <c r="O366" s="3">
        <v>7.3429008075382293E-3</v>
      </c>
      <c r="P366" s="1">
        <v>53141.166666666664</v>
      </c>
      <c r="Q366" s="1">
        <v>124</v>
      </c>
      <c r="R366" s="3">
        <v>2.3334075591114234E-3</v>
      </c>
      <c r="S366" s="1">
        <v>66803</v>
      </c>
      <c r="T366" s="1">
        <v>30</v>
      </c>
      <c r="U366" s="3">
        <v>4.4908162807059563E-4</v>
      </c>
      <c r="V366" s="1">
        <v>69465.25</v>
      </c>
      <c r="W366" s="1">
        <v>0</v>
      </c>
      <c r="X366" s="3">
        <v>0</v>
      </c>
      <c r="Y366" s="1">
        <v>69520.25</v>
      </c>
      <c r="Z366" s="1">
        <v>0</v>
      </c>
      <c r="AA366" s="3">
        <v>0</v>
      </c>
      <c r="AB366" s="1">
        <v>75768.75</v>
      </c>
      <c r="AC366" s="1">
        <v>0</v>
      </c>
      <c r="AD366" s="3">
        <v>0</v>
      </c>
      <c r="AE366" s="1">
        <v>78056.75</v>
      </c>
      <c r="AF366" s="1">
        <v>0</v>
      </c>
      <c r="AG366" s="3">
        <v>0</v>
      </c>
      <c r="AH366" s="1">
        <v>75331.333333333328</v>
      </c>
      <c r="AI366" s="1">
        <v>0</v>
      </c>
      <c r="AJ366" s="3">
        <v>0</v>
      </c>
      <c r="AK366" s="1">
        <v>10277.083333333334</v>
      </c>
      <c r="AL366" s="1">
        <v>339</v>
      </c>
      <c r="AM366" s="3">
        <v>3.2986012568416781E-2</v>
      </c>
    </row>
    <row r="367" spans="1:39">
      <c r="A367" t="s">
        <v>81</v>
      </c>
      <c r="B367">
        <v>2016</v>
      </c>
      <c r="C367" s="1">
        <v>282734.59999999998</v>
      </c>
      <c r="D367" s="1">
        <v>141974</v>
      </c>
      <c r="E367" s="2">
        <f>Table2[[#This Row],[Male Total population]]/Table2[[#This Row],[Total population]]</f>
        <v>0.50214582863222268</v>
      </c>
      <c r="F367" s="1">
        <v>140760.6</v>
      </c>
      <c r="G367" s="2">
        <f>Table2[[#This Row],[Female Total population]]/Table2[[#This Row],[Total population]]</f>
        <v>0.49785417136777749</v>
      </c>
      <c r="H367" s="1">
        <v>348</v>
      </c>
      <c r="I367" s="2">
        <v>1.2308362683590903E-3</v>
      </c>
      <c r="J367" s="1">
        <v>18432.2</v>
      </c>
      <c r="K367" s="1">
        <v>0</v>
      </c>
      <c r="L367" s="3">
        <v>0</v>
      </c>
      <c r="M367" s="1">
        <v>12776.8</v>
      </c>
      <c r="N367" s="1">
        <v>45</v>
      </c>
      <c r="O367" s="3">
        <v>3.5220086406611987E-3</v>
      </c>
      <c r="P367" s="1">
        <v>25258.799999999999</v>
      </c>
      <c r="Q367" s="1">
        <v>0</v>
      </c>
      <c r="R367" s="3">
        <v>0</v>
      </c>
      <c r="S367" s="1">
        <v>36808.199999999997</v>
      </c>
      <c r="T367" s="1">
        <v>0</v>
      </c>
      <c r="U367" s="3">
        <v>0</v>
      </c>
      <c r="V367" s="1">
        <v>36358.400000000001</v>
      </c>
      <c r="W367" s="1">
        <v>0</v>
      </c>
      <c r="X367" s="3">
        <v>0</v>
      </c>
      <c r="Y367" s="1">
        <v>35252</v>
      </c>
      <c r="Z367" s="1">
        <v>0</v>
      </c>
      <c r="AA367" s="3">
        <v>0</v>
      </c>
      <c r="AB367" s="1">
        <v>40638.6</v>
      </c>
      <c r="AC367" s="1">
        <v>0</v>
      </c>
      <c r="AD367" s="3">
        <v>0</v>
      </c>
      <c r="AE367" s="1">
        <v>36043</v>
      </c>
      <c r="AF367" s="1">
        <v>0</v>
      </c>
      <c r="AG367" s="3">
        <v>0</v>
      </c>
      <c r="AH367" s="1">
        <v>33598</v>
      </c>
      <c r="AI367" s="1">
        <v>0</v>
      </c>
      <c r="AJ367" s="3">
        <v>0</v>
      </c>
      <c r="AK367" s="1">
        <v>7598.2</v>
      </c>
      <c r="AL367" s="1">
        <v>303</v>
      </c>
      <c r="AM367" s="3">
        <v>3.9877865810323501E-2</v>
      </c>
    </row>
    <row r="368" spans="1:39">
      <c r="A368" t="s">
        <v>82</v>
      </c>
      <c r="B368">
        <v>2015</v>
      </c>
      <c r="C368" s="1">
        <v>449152.75</v>
      </c>
      <c r="D368" s="1">
        <v>218950.875</v>
      </c>
      <c r="E368" s="2">
        <f>Table2[[#This Row],[Male Total population]]/Table2[[#This Row],[Total population]]</f>
        <v>0.48747530767650871</v>
      </c>
      <c r="F368" s="1">
        <v>230201.875</v>
      </c>
      <c r="G368" s="2">
        <f>Table2[[#This Row],[Female Total population]]/Table2[[#This Row],[Total population]]</f>
        <v>0.51252469232349129</v>
      </c>
      <c r="H368" s="1">
        <v>548</v>
      </c>
      <c r="I368" s="2">
        <v>1.2200749077012219E-3</v>
      </c>
      <c r="J368" s="1">
        <v>23929</v>
      </c>
      <c r="K368" s="1">
        <v>0</v>
      </c>
      <c r="L368" s="3">
        <v>0</v>
      </c>
      <c r="M368" s="1">
        <v>20271.625</v>
      </c>
      <c r="N368" s="1">
        <v>137</v>
      </c>
      <c r="O368" s="3">
        <v>6.7582149926313255E-3</v>
      </c>
      <c r="P368" s="1">
        <v>36537.875</v>
      </c>
      <c r="Q368" s="1">
        <v>14</v>
      </c>
      <c r="R368" s="3">
        <v>3.8316404552809927E-4</v>
      </c>
      <c r="S368" s="1">
        <v>59752.5</v>
      </c>
      <c r="T368" s="1">
        <v>0</v>
      </c>
      <c r="U368" s="3">
        <v>0</v>
      </c>
      <c r="V368" s="1">
        <v>69452.25</v>
      </c>
      <c r="W368" s="1">
        <v>0</v>
      </c>
      <c r="X368" s="3">
        <v>0</v>
      </c>
      <c r="Y368" s="1">
        <v>56175.25</v>
      </c>
      <c r="Z368" s="1">
        <v>0</v>
      </c>
      <c r="AA368" s="3">
        <v>0</v>
      </c>
      <c r="AB368" s="1">
        <v>54669.625</v>
      </c>
      <c r="AC368" s="1">
        <v>0</v>
      </c>
      <c r="AD368" s="3">
        <v>0</v>
      </c>
      <c r="AE368" s="1">
        <v>61759.5</v>
      </c>
      <c r="AF368" s="1">
        <v>0</v>
      </c>
      <c r="AG368" s="3">
        <v>0</v>
      </c>
      <c r="AH368" s="1">
        <v>55893</v>
      </c>
      <c r="AI368" s="1">
        <v>0</v>
      </c>
      <c r="AJ368" s="3">
        <v>0</v>
      </c>
      <c r="AK368" s="1">
        <v>10995</v>
      </c>
      <c r="AL368" s="1">
        <v>397</v>
      </c>
      <c r="AM368" s="3">
        <v>3.610732150977717E-2</v>
      </c>
    </row>
    <row r="369" spans="1:39">
      <c r="A369" t="s">
        <v>80</v>
      </c>
      <c r="B369">
        <v>2015</v>
      </c>
      <c r="C369" s="1">
        <v>501748.53846153844</v>
      </c>
      <c r="D369" s="1">
        <v>249296.84615384616</v>
      </c>
      <c r="E369" s="2">
        <f>Table2[[#This Row],[Male Total population]]/Table2[[#This Row],[Total population]]</f>
        <v>0.4968561481379502</v>
      </c>
      <c r="F369" s="1">
        <v>252451.69230769231</v>
      </c>
      <c r="G369" s="2">
        <f>Table2[[#This Row],[Female Total population]]/Table2[[#This Row],[Total population]]</f>
        <v>0.5031438518620498</v>
      </c>
      <c r="H369" s="1">
        <v>608</v>
      </c>
      <c r="I369" s="2">
        <v>1.2117623737664485E-3</v>
      </c>
      <c r="J369" s="1">
        <v>32681.846153846152</v>
      </c>
      <c r="K369" s="1">
        <v>0</v>
      </c>
      <c r="L369" s="3">
        <v>0</v>
      </c>
      <c r="M369" s="1">
        <v>23792.846153846152</v>
      </c>
      <c r="N369" s="1">
        <v>203</v>
      </c>
      <c r="O369" s="3">
        <v>8.5319763212601072E-3</v>
      </c>
      <c r="P369" s="1">
        <v>44710.769230769234</v>
      </c>
      <c r="Q369" s="1">
        <v>72</v>
      </c>
      <c r="R369" s="3">
        <v>1.6103502855963111E-3</v>
      </c>
      <c r="S369" s="1">
        <v>59059.384615384617</v>
      </c>
      <c r="T369" s="1">
        <v>12</v>
      </c>
      <c r="U369" s="3">
        <v>2.0318532064206562E-4</v>
      </c>
      <c r="V369" s="1">
        <v>63422.769230769234</v>
      </c>
      <c r="W369" s="1">
        <v>0</v>
      </c>
      <c r="X369" s="3">
        <v>0</v>
      </c>
      <c r="Y369" s="1">
        <v>63330.769230769234</v>
      </c>
      <c r="Z369" s="1">
        <v>0</v>
      </c>
      <c r="AA369" s="3">
        <v>0</v>
      </c>
      <c r="AB369" s="1">
        <v>67231.692307692312</v>
      </c>
      <c r="AC369" s="1">
        <v>0</v>
      </c>
      <c r="AD369" s="3">
        <v>0</v>
      </c>
      <c r="AE369" s="1">
        <v>70488.769230769234</v>
      </c>
      <c r="AF369" s="1">
        <v>0</v>
      </c>
      <c r="AG369" s="3">
        <v>0</v>
      </c>
      <c r="AH369" s="1">
        <v>68681.38461538461</v>
      </c>
      <c r="AI369" s="1">
        <v>0</v>
      </c>
      <c r="AJ369" s="3">
        <v>0</v>
      </c>
      <c r="AK369" s="1">
        <v>9159.1538461538457</v>
      </c>
      <c r="AL369" s="1">
        <v>321</v>
      </c>
      <c r="AM369" s="3">
        <v>3.5046905575758597E-2</v>
      </c>
    </row>
    <row r="370" spans="1:39">
      <c r="A370" t="s">
        <v>79</v>
      </c>
      <c r="B370">
        <v>2010</v>
      </c>
      <c r="C370" s="1">
        <v>82979.0625</v>
      </c>
      <c r="D370" s="1">
        <v>40604.125</v>
      </c>
      <c r="E370" s="2">
        <f>Table2[[#This Row],[Male Total population]]/Table2[[#This Row],[Total population]]</f>
        <v>0.48932976315561533</v>
      </c>
      <c r="F370" s="1">
        <v>42374.9375</v>
      </c>
      <c r="G370" s="2">
        <f>Table2[[#This Row],[Female Total population]]/Table2[[#This Row],[Total population]]</f>
        <v>0.51067023684438473</v>
      </c>
      <c r="H370" s="1">
        <v>100</v>
      </c>
      <c r="I370" s="2">
        <v>1.205123280345569E-3</v>
      </c>
      <c r="J370" s="1">
        <v>4366.4375</v>
      </c>
      <c r="K370" s="1">
        <v>0</v>
      </c>
      <c r="L370" s="3">
        <v>0</v>
      </c>
      <c r="M370" s="1">
        <v>4364.125</v>
      </c>
      <c r="N370" s="1">
        <v>0</v>
      </c>
      <c r="O370" s="3">
        <v>0</v>
      </c>
      <c r="P370" s="1">
        <v>6643.625</v>
      </c>
      <c r="Q370" s="1">
        <v>0</v>
      </c>
      <c r="R370" s="3">
        <v>0</v>
      </c>
      <c r="S370" s="1">
        <v>11300.4375</v>
      </c>
      <c r="T370" s="1">
        <v>0</v>
      </c>
      <c r="U370" s="3">
        <v>0</v>
      </c>
      <c r="V370" s="1">
        <v>13687.625</v>
      </c>
      <c r="W370" s="1">
        <v>0</v>
      </c>
      <c r="X370" s="3">
        <v>0</v>
      </c>
      <c r="Y370" s="1">
        <v>11415.0625</v>
      </c>
      <c r="Z370" s="1">
        <v>0</v>
      </c>
      <c r="AA370" s="3">
        <v>0</v>
      </c>
      <c r="AB370" s="1">
        <v>9015.5625</v>
      </c>
      <c r="AC370" s="1">
        <v>0</v>
      </c>
      <c r="AD370" s="3">
        <v>0</v>
      </c>
      <c r="AE370" s="1">
        <v>10734.5</v>
      </c>
      <c r="AF370" s="1">
        <v>0</v>
      </c>
      <c r="AG370" s="3">
        <v>0</v>
      </c>
      <c r="AH370" s="1">
        <v>9775.4375</v>
      </c>
      <c r="AI370" s="1">
        <v>0</v>
      </c>
      <c r="AJ370" s="3">
        <v>0</v>
      </c>
      <c r="AK370" s="1">
        <v>1708.125</v>
      </c>
      <c r="AL370" s="1">
        <v>100</v>
      </c>
      <c r="AM370" s="3">
        <v>5.8543724844493231E-2</v>
      </c>
    </row>
    <row r="371" spans="1:39">
      <c r="A371" t="s">
        <v>82</v>
      </c>
      <c r="B371">
        <v>2011</v>
      </c>
      <c r="C371" s="1">
        <v>444771.5</v>
      </c>
      <c r="D371" s="1">
        <v>216423.625</v>
      </c>
      <c r="E371" s="2">
        <f>Table2[[#This Row],[Male Total population]]/Table2[[#This Row],[Total population]]</f>
        <v>0.4865950830932288</v>
      </c>
      <c r="F371" s="1">
        <v>228347.875</v>
      </c>
      <c r="G371" s="2">
        <f>Table2[[#This Row],[Female Total population]]/Table2[[#This Row],[Total population]]</f>
        <v>0.51340491690677126</v>
      </c>
      <c r="H371" s="1">
        <v>534</v>
      </c>
      <c r="I371" s="2">
        <v>1.200616496335759E-3</v>
      </c>
      <c r="J371" s="1">
        <v>25395.25</v>
      </c>
      <c r="K371" s="1">
        <v>0</v>
      </c>
      <c r="L371" s="3">
        <v>0</v>
      </c>
      <c r="M371" s="1">
        <v>20827.5</v>
      </c>
      <c r="N371" s="1">
        <v>119</v>
      </c>
      <c r="O371" s="3">
        <v>5.7135998079462253E-3</v>
      </c>
      <c r="P371" s="1">
        <v>31076.375</v>
      </c>
      <c r="Q371" s="1">
        <v>0</v>
      </c>
      <c r="R371" s="3">
        <v>0</v>
      </c>
      <c r="S371" s="1">
        <v>53938.25</v>
      </c>
      <c r="T371" s="1">
        <v>0</v>
      </c>
      <c r="U371" s="3">
        <v>0</v>
      </c>
      <c r="V371" s="1">
        <v>71058.5</v>
      </c>
      <c r="W371" s="1">
        <v>0</v>
      </c>
      <c r="X371" s="3">
        <v>0</v>
      </c>
      <c r="Y371" s="1">
        <v>62170</v>
      </c>
      <c r="Z371" s="1">
        <v>0</v>
      </c>
      <c r="AA371" s="3">
        <v>0</v>
      </c>
      <c r="AB371" s="1">
        <v>51851.75</v>
      </c>
      <c r="AC371" s="1">
        <v>0</v>
      </c>
      <c r="AD371" s="3">
        <v>0</v>
      </c>
      <c r="AE371" s="1">
        <v>59635.75</v>
      </c>
      <c r="AF371" s="1">
        <v>0</v>
      </c>
      <c r="AG371" s="3">
        <v>0</v>
      </c>
      <c r="AH371" s="1">
        <v>57879.5</v>
      </c>
      <c r="AI371" s="1">
        <v>0</v>
      </c>
      <c r="AJ371" s="3">
        <v>0</v>
      </c>
      <c r="AK371" s="1">
        <v>10552.375</v>
      </c>
      <c r="AL371" s="1">
        <v>415</v>
      </c>
      <c r="AM371" s="3">
        <v>3.9327639512432039E-2</v>
      </c>
    </row>
    <row r="372" spans="1:39">
      <c r="A372" t="s">
        <v>82</v>
      </c>
      <c r="B372">
        <v>2017</v>
      </c>
      <c r="C372" s="1">
        <v>449309.75</v>
      </c>
      <c r="D372" s="1">
        <v>219255.75</v>
      </c>
      <c r="E372" s="2">
        <f>Table2[[#This Row],[Male Total population]]/Table2[[#This Row],[Total population]]</f>
        <v>0.48798351248776595</v>
      </c>
      <c r="F372" s="1">
        <v>230054</v>
      </c>
      <c r="G372" s="2">
        <f>Table2[[#This Row],[Female Total population]]/Table2[[#This Row],[Total population]]</f>
        <v>0.51201648751223405</v>
      </c>
      <c r="H372" s="1">
        <v>537</v>
      </c>
      <c r="I372" s="2">
        <v>1.1951665860800928E-3</v>
      </c>
      <c r="J372" s="1">
        <v>23273.5</v>
      </c>
      <c r="K372" s="1">
        <v>0</v>
      </c>
      <c r="L372" s="3">
        <v>0</v>
      </c>
      <c r="M372" s="1">
        <v>20891.625</v>
      </c>
      <c r="N372" s="1">
        <v>105</v>
      </c>
      <c r="O372" s="3">
        <v>5.025937427079033E-3</v>
      </c>
      <c r="P372" s="1">
        <v>39814.375</v>
      </c>
      <c r="Q372" s="1">
        <v>33</v>
      </c>
      <c r="R372" s="3">
        <v>8.2884636516333615E-4</v>
      </c>
      <c r="S372" s="1">
        <v>62036.125</v>
      </c>
      <c r="T372" s="1">
        <v>10</v>
      </c>
      <c r="U372" s="3">
        <v>1.6119639967841317E-4</v>
      </c>
      <c r="V372" s="1">
        <v>66951.375</v>
      </c>
      <c r="W372" s="1">
        <v>0</v>
      </c>
      <c r="X372" s="3">
        <v>0</v>
      </c>
      <c r="Y372" s="1">
        <v>54175.125</v>
      </c>
      <c r="Z372" s="1">
        <v>0</v>
      </c>
      <c r="AA372" s="3">
        <v>0</v>
      </c>
      <c r="AB372" s="1">
        <v>54904.875</v>
      </c>
      <c r="AC372" s="1">
        <v>0</v>
      </c>
      <c r="AD372" s="3">
        <v>0</v>
      </c>
      <c r="AE372" s="1">
        <v>61953.25</v>
      </c>
      <c r="AF372" s="1">
        <v>0</v>
      </c>
      <c r="AG372" s="3">
        <v>0</v>
      </c>
      <c r="AH372" s="1">
        <v>54045.875</v>
      </c>
      <c r="AI372" s="1">
        <v>0</v>
      </c>
      <c r="AJ372" s="3">
        <v>0</v>
      </c>
      <c r="AK372" s="1">
        <v>11263.625</v>
      </c>
      <c r="AL372" s="1">
        <v>389</v>
      </c>
      <c r="AM372" s="3">
        <v>3.4535950903905273E-2</v>
      </c>
    </row>
    <row r="373" spans="1:39">
      <c r="A373" t="s">
        <v>80</v>
      </c>
      <c r="B373">
        <v>2011</v>
      </c>
      <c r="C373" s="1">
        <v>450289</v>
      </c>
      <c r="D373" s="1">
        <v>223960.07142857142</v>
      </c>
      <c r="E373" s="2">
        <f>Table2[[#This Row],[Male Total population]]/Table2[[#This Row],[Total population]]</f>
        <v>0.49736962579270516</v>
      </c>
      <c r="F373" s="1">
        <v>226328.92857142858</v>
      </c>
      <c r="G373" s="2">
        <f>Table2[[#This Row],[Female Total population]]/Table2[[#This Row],[Total population]]</f>
        <v>0.50263037420729484</v>
      </c>
      <c r="H373" s="1">
        <v>532</v>
      </c>
      <c r="I373" s="2">
        <v>1.1814634601333811E-3</v>
      </c>
      <c r="J373" s="1">
        <v>32639.142857142859</v>
      </c>
      <c r="K373" s="1">
        <v>0</v>
      </c>
      <c r="L373" s="3">
        <v>0</v>
      </c>
      <c r="M373" s="1">
        <v>20173.428571428572</v>
      </c>
      <c r="N373" s="1">
        <v>188</v>
      </c>
      <c r="O373" s="3">
        <v>9.3191893155069611E-3</v>
      </c>
      <c r="P373" s="1">
        <v>34274</v>
      </c>
      <c r="Q373" s="1">
        <v>65</v>
      </c>
      <c r="R373" s="3">
        <v>1.8964812977767403E-3</v>
      </c>
      <c r="S373" s="1">
        <v>50208.5</v>
      </c>
      <c r="T373" s="1">
        <v>0</v>
      </c>
      <c r="U373" s="3">
        <v>0</v>
      </c>
      <c r="V373" s="1">
        <v>58979.785714285717</v>
      </c>
      <c r="W373" s="1">
        <v>10</v>
      </c>
      <c r="X373" s="3">
        <v>1.6954961566735335E-4</v>
      </c>
      <c r="Y373" s="1">
        <v>58944.857142857145</v>
      </c>
      <c r="Z373" s="1">
        <v>0</v>
      </c>
      <c r="AA373" s="3">
        <v>0</v>
      </c>
      <c r="AB373" s="1">
        <v>61200.642857142855</v>
      </c>
      <c r="AC373" s="1">
        <v>0</v>
      </c>
      <c r="AD373" s="3">
        <v>0</v>
      </c>
      <c r="AE373" s="1">
        <v>63757.428571428572</v>
      </c>
      <c r="AF373" s="1">
        <v>0</v>
      </c>
      <c r="AG373" s="3">
        <v>0</v>
      </c>
      <c r="AH373" s="1">
        <v>62825.071428571428</v>
      </c>
      <c r="AI373" s="1">
        <v>0</v>
      </c>
      <c r="AJ373" s="3">
        <v>0</v>
      </c>
      <c r="AK373" s="1">
        <v>6974.1428571428569</v>
      </c>
      <c r="AL373" s="1">
        <v>269</v>
      </c>
      <c r="AM373" s="3">
        <v>3.8571048157479672E-2</v>
      </c>
    </row>
    <row r="374" spans="1:39">
      <c r="A374" t="s">
        <v>81</v>
      </c>
      <c r="B374">
        <v>2013</v>
      </c>
      <c r="C374" s="1">
        <v>275259.59999999998</v>
      </c>
      <c r="D374" s="1">
        <v>138285.20000000001</v>
      </c>
      <c r="E374" s="2">
        <f>Table2[[#This Row],[Male Total population]]/Table2[[#This Row],[Total population]]</f>
        <v>0.50238102503963544</v>
      </c>
      <c r="F374" s="1">
        <v>136974.39999999999</v>
      </c>
      <c r="G374" s="2">
        <f>Table2[[#This Row],[Female Total population]]/Table2[[#This Row],[Total population]]</f>
        <v>0.49761897496036472</v>
      </c>
      <c r="H374" s="1">
        <v>319</v>
      </c>
      <c r="I374" s="2">
        <v>1.1589059927428508E-3</v>
      </c>
      <c r="J374" s="1">
        <v>17785.2</v>
      </c>
      <c r="K374" s="1">
        <v>0</v>
      </c>
      <c r="L374" s="3">
        <v>0</v>
      </c>
      <c r="M374" s="1">
        <v>12551.8</v>
      </c>
      <c r="N374" s="1">
        <v>67</v>
      </c>
      <c r="O374" s="3">
        <v>5.3378798260010516E-3</v>
      </c>
      <c r="P374" s="1">
        <v>21376.2</v>
      </c>
      <c r="Q374" s="1">
        <v>0</v>
      </c>
      <c r="R374" s="3">
        <v>0</v>
      </c>
      <c r="S374" s="1">
        <v>35423.599999999999</v>
      </c>
      <c r="T374" s="1">
        <v>0</v>
      </c>
      <c r="U374" s="3">
        <v>0</v>
      </c>
      <c r="V374" s="1">
        <v>37697.800000000003</v>
      </c>
      <c r="W374" s="1">
        <v>0</v>
      </c>
      <c r="X374" s="3">
        <v>0</v>
      </c>
      <c r="Y374" s="1">
        <v>34840.199999999997</v>
      </c>
      <c r="Z374" s="1">
        <v>0</v>
      </c>
      <c r="AA374" s="3">
        <v>0</v>
      </c>
      <c r="AB374" s="1">
        <v>38527.800000000003</v>
      </c>
      <c r="AC374" s="1">
        <v>0</v>
      </c>
      <c r="AD374" s="3">
        <v>0</v>
      </c>
      <c r="AE374" s="1">
        <v>36526.400000000001</v>
      </c>
      <c r="AF374" s="1">
        <v>0</v>
      </c>
      <c r="AG374" s="3">
        <v>0</v>
      </c>
      <c r="AH374" s="1">
        <v>33174.800000000003</v>
      </c>
      <c r="AI374" s="1">
        <v>0</v>
      </c>
      <c r="AJ374" s="3">
        <v>0</v>
      </c>
      <c r="AK374" s="1">
        <v>6516.2</v>
      </c>
      <c r="AL374" s="1">
        <v>252</v>
      </c>
      <c r="AM374" s="3">
        <v>3.8672846137319299E-2</v>
      </c>
    </row>
    <row r="375" spans="1:39">
      <c r="A375" t="s">
        <v>81</v>
      </c>
      <c r="B375">
        <v>2015</v>
      </c>
      <c r="C375" s="1">
        <v>351553.5</v>
      </c>
      <c r="D375" s="1">
        <v>177457.25</v>
      </c>
      <c r="E375" s="2">
        <f>Table2[[#This Row],[Male Total population]]/Table2[[#This Row],[Total population]]</f>
        <v>0.50478021126229722</v>
      </c>
      <c r="F375" s="1">
        <v>174096.25</v>
      </c>
      <c r="G375" s="2">
        <f>Table2[[#This Row],[Female Total population]]/Table2[[#This Row],[Total population]]</f>
        <v>0.49521978873770278</v>
      </c>
      <c r="H375" s="1">
        <v>405</v>
      </c>
      <c r="I375" s="2">
        <v>1.152029491954994E-3</v>
      </c>
      <c r="J375" s="1">
        <v>22873.25</v>
      </c>
      <c r="K375" s="1">
        <v>0</v>
      </c>
      <c r="L375" s="3">
        <v>0</v>
      </c>
      <c r="M375" s="1">
        <v>15837.75</v>
      </c>
      <c r="N375" s="1">
        <v>79</v>
      </c>
      <c r="O375" s="3">
        <v>4.988082271787344E-3</v>
      </c>
      <c r="P375" s="1">
        <v>29946.5</v>
      </c>
      <c r="Q375" s="1">
        <v>0</v>
      </c>
      <c r="R375" s="3">
        <v>0</v>
      </c>
      <c r="S375" s="1">
        <v>44781</v>
      </c>
      <c r="T375" s="1">
        <v>0</v>
      </c>
      <c r="U375" s="3">
        <v>0</v>
      </c>
      <c r="V375" s="1">
        <v>45390.75</v>
      </c>
      <c r="W375" s="1">
        <v>0</v>
      </c>
      <c r="X375" s="3">
        <v>0</v>
      </c>
      <c r="Y375" s="1">
        <v>43859.25</v>
      </c>
      <c r="Z375" s="1">
        <v>0</v>
      </c>
      <c r="AA375" s="3">
        <v>0</v>
      </c>
      <c r="AB375" s="1">
        <v>51229</v>
      </c>
      <c r="AC375" s="1">
        <v>0</v>
      </c>
      <c r="AD375" s="3">
        <v>0</v>
      </c>
      <c r="AE375" s="1">
        <v>46113</v>
      </c>
      <c r="AF375" s="1">
        <v>0</v>
      </c>
      <c r="AG375" s="3">
        <v>0</v>
      </c>
      <c r="AH375" s="1">
        <v>42092.25</v>
      </c>
      <c r="AI375" s="1">
        <v>0</v>
      </c>
      <c r="AJ375" s="3">
        <v>0</v>
      </c>
      <c r="AK375" s="1">
        <v>9195.5</v>
      </c>
      <c r="AL375" s="1">
        <v>326</v>
      </c>
      <c r="AM375" s="3">
        <v>3.5452123321189716E-2</v>
      </c>
    </row>
    <row r="376" spans="1:39">
      <c r="A376" t="s">
        <v>75</v>
      </c>
      <c r="B376">
        <v>2016</v>
      </c>
      <c r="C376" s="1">
        <v>37016.238095238092</v>
      </c>
      <c r="D376" s="1">
        <v>18537.309523809523</v>
      </c>
      <c r="E376" s="2">
        <f>Table2[[#This Row],[Male Total population]]/Table2[[#This Row],[Total population]]</f>
        <v>0.50078858570434337</v>
      </c>
      <c r="F376" s="1">
        <v>18478.928571428572</v>
      </c>
      <c r="G376" s="2">
        <f>Table2[[#This Row],[Female Total population]]/Table2[[#This Row],[Total population]]</f>
        <v>0.49921141429565669</v>
      </c>
      <c r="H376" s="1">
        <v>42</v>
      </c>
      <c r="I376" s="2">
        <v>1.134637179821983E-3</v>
      </c>
      <c r="J376" s="1">
        <v>2567.6666666666665</v>
      </c>
      <c r="K376" s="1">
        <v>0</v>
      </c>
      <c r="L376" s="3">
        <v>0</v>
      </c>
      <c r="M376" s="1">
        <v>1540.952380952381</v>
      </c>
      <c r="N376" s="1">
        <v>0</v>
      </c>
      <c r="O376" s="3">
        <v>0</v>
      </c>
      <c r="P376" s="1">
        <v>3134.2857142857142</v>
      </c>
      <c r="Q376" s="1">
        <v>0</v>
      </c>
      <c r="R376" s="3">
        <v>0</v>
      </c>
      <c r="S376" s="1">
        <v>4496.6904761904761</v>
      </c>
      <c r="T376" s="1">
        <v>0</v>
      </c>
      <c r="U376" s="3">
        <v>0</v>
      </c>
      <c r="V376" s="1">
        <v>4528.7380952380954</v>
      </c>
      <c r="W376" s="1">
        <v>0</v>
      </c>
      <c r="X376" s="3">
        <v>0</v>
      </c>
      <c r="Y376" s="1">
        <v>4545.9761904761908</v>
      </c>
      <c r="Z376" s="1">
        <v>0</v>
      </c>
      <c r="AA376" s="3">
        <v>0</v>
      </c>
      <c r="AB376" s="1">
        <v>4868.3095238095239</v>
      </c>
      <c r="AC376" s="1">
        <v>0</v>
      </c>
      <c r="AD376" s="3">
        <v>0</v>
      </c>
      <c r="AE376" s="1">
        <v>5169.3095238095239</v>
      </c>
      <c r="AF376" s="1">
        <v>0</v>
      </c>
      <c r="AG376" s="3">
        <v>0</v>
      </c>
      <c r="AH376" s="1">
        <v>5540.6428571428569</v>
      </c>
      <c r="AI376" s="1">
        <v>0</v>
      </c>
      <c r="AJ376" s="3">
        <v>0</v>
      </c>
      <c r="AK376" s="1">
        <v>606.09523809523807</v>
      </c>
      <c r="AL376" s="1">
        <v>42</v>
      </c>
      <c r="AM376" s="3">
        <v>6.9296040226272781E-2</v>
      </c>
    </row>
    <row r="377" spans="1:39">
      <c r="A377" t="s">
        <v>82</v>
      </c>
      <c r="B377">
        <v>2014</v>
      </c>
      <c r="C377" s="1">
        <v>449006.625</v>
      </c>
      <c r="D377" s="1">
        <v>218827.625</v>
      </c>
      <c r="E377" s="2">
        <f>Table2[[#This Row],[Male Total population]]/Table2[[#This Row],[Total population]]</f>
        <v>0.48735945711268736</v>
      </c>
      <c r="F377" s="1">
        <v>230179</v>
      </c>
      <c r="G377" s="2">
        <f>Table2[[#This Row],[Female Total population]]/Table2[[#This Row],[Total population]]</f>
        <v>0.51264054288731264</v>
      </c>
      <c r="H377" s="1">
        <v>497</v>
      </c>
      <c r="I377" s="2">
        <v>1.1068878994825522E-3</v>
      </c>
      <c r="J377" s="1">
        <v>24260.625</v>
      </c>
      <c r="K377" s="1">
        <v>0</v>
      </c>
      <c r="L377" s="3">
        <v>0</v>
      </c>
      <c r="M377" s="1">
        <v>20431.5</v>
      </c>
      <c r="N377" s="1">
        <v>103</v>
      </c>
      <c r="O377" s="3">
        <v>5.0412353473802711E-3</v>
      </c>
      <c r="P377" s="1">
        <v>35152.125</v>
      </c>
      <c r="Q377" s="1">
        <v>30</v>
      </c>
      <c r="R377" s="3">
        <v>8.5343346952709116E-4</v>
      </c>
      <c r="S377" s="1">
        <v>58676</v>
      </c>
      <c r="T377" s="1">
        <v>0</v>
      </c>
      <c r="U377" s="3">
        <v>0</v>
      </c>
      <c r="V377" s="1">
        <v>70506.625</v>
      </c>
      <c r="W377" s="1">
        <v>0</v>
      </c>
      <c r="X377" s="3">
        <v>0</v>
      </c>
      <c r="Y377" s="1">
        <v>57484.875</v>
      </c>
      <c r="Z377" s="1">
        <v>0</v>
      </c>
      <c r="AA377" s="3">
        <v>0</v>
      </c>
      <c r="AB377" s="1">
        <v>54181.625</v>
      </c>
      <c r="AC377" s="1">
        <v>0</v>
      </c>
      <c r="AD377" s="3">
        <v>0</v>
      </c>
      <c r="AE377" s="1">
        <v>61249.75</v>
      </c>
      <c r="AF377" s="1">
        <v>0</v>
      </c>
      <c r="AG377" s="3">
        <v>0</v>
      </c>
      <c r="AH377" s="1">
        <v>56687.625</v>
      </c>
      <c r="AI377" s="1">
        <v>0</v>
      </c>
      <c r="AJ377" s="3">
        <v>0</v>
      </c>
      <c r="AK377" s="1">
        <v>10851.875</v>
      </c>
      <c r="AL377" s="1">
        <v>364</v>
      </c>
      <c r="AM377" s="3">
        <v>3.3542590566146405E-2</v>
      </c>
    </row>
    <row r="378" spans="1:39">
      <c r="A378" t="s">
        <v>82</v>
      </c>
      <c r="B378">
        <v>2013</v>
      </c>
      <c r="C378" s="1">
        <v>447945.125</v>
      </c>
      <c r="D378" s="1">
        <v>218170.5</v>
      </c>
      <c r="E378" s="2">
        <f>Table2[[#This Row],[Male Total population]]/Table2[[#This Row],[Total population]]</f>
        <v>0.4870473810826717</v>
      </c>
      <c r="F378" s="1">
        <v>229774.625</v>
      </c>
      <c r="G378" s="2">
        <f>Table2[[#This Row],[Female Total population]]/Table2[[#This Row],[Total population]]</f>
        <v>0.51295261891732835</v>
      </c>
      <c r="H378" s="1">
        <v>467</v>
      </c>
      <c r="I378" s="2">
        <v>1.0425384136059077E-3</v>
      </c>
      <c r="J378" s="1">
        <v>24663.625</v>
      </c>
      <c r="K378" s="1">
        <v>0</v>
      </c>
      <c r="L378" s="3">
        <v>0</v>
      </c>
      <c r="M378" s="1">
        <v>20472.125</v>
      </c>
      <c r="N378" s="1">
        <v>79</v>
      </c>
      <c r="O378" s="3">
        <v>3.8589057071505765E-3</v>
      </c>
      <c r="P378" s="1">
        <v>33644.5</v>
      </c>
      <c r="Q378" s="1">
        <v>11</v>
      </c>
      <c r="R378" s="3">
        <v>3.2694794097103537E-4</v>
      </c>
      <c r="S378" s="1">
        <v>57163</v>
      </c>
      <c r="T378" s="1">
        <v>0</v>
      </c>
      <c r="U378" s="3">
        <v>0</v>
      </c>
      <c r="V378" s="1">
        <v>71003.25</v>
      </c>
      <c r="W378" s="1">
        <v>0</v>
      </c>
      <c r="X378" s="3">
        <v>0</v>
      </c>
      <c r="Y378" s="1">
        <v>58634.5</v>
      </c>
      <c r="Z378" s="1">
        <v>0</v>
      </c>
      <c r="AA378" s="3">
        <v>0</v>
      </c>
      <c r="AB378" s="1">
        <v>53427</v>
      </c>
      <c r="AC378" s="1">
        <v>0</v>
      </c>
      <c r="AD378" s="3">
        <v>0</v>
      </c>
      <c r="AE378" s="1">
        <v>60644.125</v>
      </c>
      <c r="AF378" s="1">
        <v>0</v>
      </c>
      <c r="AG378" s="3">
        <v>0</v>
      </c>
      <c r="AH378" s="1">
        <v>57088.875</v>
      </c>
      <c r="AI378" s="1">
        <v>0</v>
      </c>
      <c r="AJ378" s="3">
        <v>0</v>
      </c>
      <c r="AK378" s="1">
        <v>10861.75</v>
      </c>
      <c r="AL378" s="1">
        <v>377</v>
      </c>
      <c r="AM378" s="3">
        <v>3.470895573917647E-2</v>
      </c>
    </row>
    <row r="379" spans="1:39">
      <c r="A379" t="s">
        <v>82</v>
      </c>
      <c r="B379">
        <v>2010</v>
      </c>
      <c r="C379" s="1">
        <v>443229.625</v>
      </c>
      <c r="D379" s="1">
        <v>215604.25</v>
      </c>
      <c r="E379" s="2">
        <f>Table2[[#This Row],[Male Total population]]/Table2[[#This Row],[Total population]]</f>
        <v>0.48643916795949727</v>
      </c>
      <c r="F379" s="1">
        <v>227625.375</v>
      </c>
      <c r="G379" s="2">
        <f>Table2[[#This Row],[Female Total population]]/Table2[[#This Row],[Total population]]</f>
        <v>0.51356083204050273</v>
      </c>
      <c r="H379" s="1">
        <v>459</v>
      </c>
      <c r="I379" s="2">
        <v>1.0355805977544936E-3</v>
      </c>
      <c r="J379" s="1">
        <v>25661</v>
      </c>
      <c r="K379" s="1">
        <v>0</v>
      </c>
      <c r="L379" s="3">
        <v>0</v>
      </c>
      <c r="M379" s="1">
        <v>21378.25</v>
      </c>
      <c r="N379" s="1">
        <v>100</v>
      </c>
      <c r="O379" s="3">
        <v>4.677651351256534E-3</v>
      </c>
      <c r="P379" s="1">
        <v>30000.75</v>
      </c>
      <c r="Q379" s="1">
        <v>20</v>
      </c>
      <c r="R379" s="3">
        <v>6.6665000041665626E-4</v>
      </c>
      <c r="S379" s="1">
        <v>52476.125</v>
      </c>
      <c r="T379" s="1">
        <v>0</v>
      </c>
      <c r="U379" s="3">
        <v>0</v>
      </c>
      <c r="V379" s="1">
        <v>70523</v>
      </c>
      <c r="W379" s="1">
        <v>0</v>
      </c>
      <c r="X379" s="3">
        <v>0</v>
      </c>
      <c r="Y379" s="1">
        <v>64072.125</v>
      </c>
      <c r="Z379" s="1">
        <v>0</v>
      </c>
      <c r="AA379" s="3">
        <v>0</v>
      </c>
      <c r="AB379" s="1">
        <v>51358.375</v>
      </c>
      <c r="AC379" s="1">
        <v>0</v>
      </c>
      <c r="AD379" s="3">
        <v>0</v>
      </c>
      <c r="AE379" s="1">
        <v>59283.375</v>
      </c>
      <c r="AF379" s="1">
        <v>0</v>
      </c>
      <c r="AG379" s="3">
        <v>0</v>
      </c>
      <c r="AH379" s="1">
        <v>58511</v>
      </c>
      <c r="AI379" s="1">
        <v>0</v>
      </c>
      <c r="AJ379" s="3">
        <v>0</v>
      </c>
      <c r="AK379" s="1">
        <v>10079.625</v>
      </c>
      <c r="AL379" s="1">
        <v>339</v>
      </c>
      <c r="AM379" s="3">
        <v>3.3632203579002193E-2</v>
      </c>
    </row>
    <row r="380" spans="1:39">
      <c r="A380" t="s">
        <v>81</v>
      </c>
      <c r="B380">
        <v>2014</v>
      </c>
      <c r="C380" s="1">
        <v>278214.40000000002</v>
      </c>
      <c r="D380" s="1">
        <v>139925.20000000001</v>
      </c>
      <c r="E380" s="2">
        <f>Table2[[#This Row],[Male Total population]]/Table2[[#This Row],[Total population]]</f>
        <v>0.5029401785098111</v>
      </c>
      <c r="F380" s="1">
        <v>138289.20000000001</v>
      </c>
      <c r="G380" s="2">
        <f>Table2[[#This Row],[Female Total population]]/Table2[[#This Row],[Total population]]</f>
        <v>0.49705982149018885</v>
      </c>
      <c r="H380" s="1">
        <v>286</v>
      </c>
      <c r="I380" s="2">
        <v>1.0279841733569506E-3</v>
      </c>
      <c r="J380" s="1">
        <v>17904.400000000001</v>
      </c>
      <c r="K380" s="1">
        <v>0</v>
      </c>
      <c r="L380" s="3">
        <v>0</v>
      </c>
      <c r="M380" s="1">
        <v>12895.2</v>
      </c>
      <c r="N380" s="1">
        <v>62</v>
      </c>
      <c r="O380" s="3">
        <v>4.8079905701346234E-3</v>
      </c>
      <c r="P380" s="1">
        <v>22583.4</v>
      </c>
      <c r="Q380" s="1">
        <v>0</v>
      </c>
      <c r="R380" s="3">
        <v>0</v>
      </c>
      <c r="S380" s="1">
        <v>35442</v>
      </c>
      <c r="T380" s="1">
        <v>0</v>
      </c>
      <c r="U380" s="3">
        <v>0</v>
      </c>
      <c r="V380" s="1">
        <v>36869.199999999997</v>
      </c>
      <c r="W380" s="1">
        <v>0</v>
      </c>
      <c r="X380" s="3">
        <v>0</v>
      </c>
      <c r="Y380" s="1">
        <v>34856.400000000001</v>
      </c>
      <c r="Z380" s="1">
        <v>0</v>
      </c>
      <c r="AA380" s="3">
        <v>0</v>
      </c>
      <c r="AB380" s="1">
        <v>39825.199999999997</v>
      </c>
      <c r="AC380" s="1">
        <v>0</v>
      </c>
      <c r="AD380" s="3">
        <v>0</v>
      </c>
      <c r="AE380" s="1">
        <v>37216.400000000001</v>
      </c>
      <c r="AF380" s="1">
        <v>0</v>
      </c>
      <c r="AG380" s="3">
        <v>0</v>
      </c>
      <c r="AH380" s="1">
        <v>33601.4</v>
      </c>
      <c r="AI380" s="1">
        <v>0</v>
      </c>
      <c r="AJ380" s="3">
        <v>0</v>
      </c>
      <c r="AK380" s="1">
        <v>7098.2</v>
      </c>
      <c r="AL380" s="1">
        <v>224</v>
      </c>
      <c r="AM380" s="3">
        <v>3.1557296215942068E-2</v>
      </c>
    </row>
    <row r="381" spans="1:39">
      <c r="A381" t="s">
        <v>78</v>
      </c>
      <c r="B381">
        <v>2017</v>
      </c>
      <c r="C381" s="1">
        <v>106784.60714285714</v>
      </c>
      <c r="D381" s="1">
        <v>53683.892857142855</v>
      </c>
      <c r="E381" s="2">
        <f>Table2[[#This Row],[Male Total population]]/Table2[[#This Row],[Total population]]</f>
        <v>0.50273063031757181</v>
      </c>
      <c r="F381" s="1">
        <v>53100.714285714283</v>
      </c>
      <c r="G381" s="2">
        <f>Table2[[#This Row],[Female Total population]]/Table2[[#This Row],[Total population]]</f>
        <v>0.49726936968242813</v>
      </c>
      <c r="H381" s="1">
        <v>109</v>
      </c>
      <c r="I381" s="2">
        <v>1.0207463689422868E-3</v>
      </c>
      <c r="J381" s="1">
        <v>8964.9285714285706</v>
      </c>
      <c r="K381" s="1">
        <v>0</v>
      </c>
      <c r="L381" s="3">
        <v>0</v>
      </c>
      <c r="M381" s="1">
        <v>3335.9642857142858</v>
      </c>
      <c r="N381" s="1">
        <v>42</v>
      </c>
      <c r="O381" s="3">
        <v>1.2590062843255858E-2</v>
      </c>
      <c r="P381" s="1">
        <v>6616.75</v>
      </c>
      <c r="Q381" s="1">
        <v>0</v>
      </c>
      <c r="R381" s="3">
        <v>0</v>
      </c>
      <c r="S381" s="1">
        <v>10250.5</v>
      </c>
      <c r="T381" s="1">
        <v>0</v>
      </c>
      <c r="U381" s="3">
        <v>0</v>
      </c>
      <c r="V381" s="1">
        <v>11128.285714285714</v>
      </c>
      <c r="W381" s="1">
        <v>0</v>
      </c>
      <c r="X381" s="3">
        <v>0</v>
      </c>
      <c r="Y381" s="1">
        <v>14124.714285714286</v>
      </c>
      <c r="Z381" s="1">
        <v>0</v>
      </c>
      <c r="AA381" s="3">
        <v>0</v>
      </c>
      <c r="AB381" s="1">
        <v>15840.464285714286</v>
      </c>
      <c r="AC381" s="1">
        <v>0</v>
      </c>
      <c r="AD381" s="3">
        <v>0</v>
      </c>
      <c r="AE381" s="1">
        <v>17156.5</v>
      </c>
      <c r="AF381" s="1">
        <v>0</v>
      </c>
      <c r="AG381" s="3">
        <v>0</v>
      </c>
      <c r="AH381" s="1">
        <v>18105.535714285714</v>
      </c>
      <c r="AI381" s="1">
        <v>0</v>
      </c>
      <c r="AJ381" s="3">
        <v>0</v>
      </c>
      <c r="AK381" s="1">
        <v>1260.9642857142858</v>
      </c>
      <c r="AL381" s="1">
        <v>67</v>
      </c>
      <c r="AM381" s="3">
        <v>5.3133939445435749E-2</v>
      </c>
    </row>
    <row r="382" spans="1:39">
      <c r="A382" t="s">
        <v>79</v>
      </c>
      <c r="B382">
        <v>2016</v>
      </c>
      <c r="C382" s="1">
        <v>79958.882352941175</v>
      </c>
      <c r="D382" s="1">
        <v>39196.705882352944</v>
      </c>
      <c r="E382" s="2">
        <f>Table2[[#This Row],[Male Total population]]/Table2[[#This Row],[Total population]]</f>
        <v>0.49021077745105762</v>
      </c>
      <c r="F382" s="1">
        <v>40762.176470588238</v>
      </c>
      <c r="G382" s="2">
        <f>Table2[[#This Row],[Female Total population]]/Table2[[#This Row],[Total population]]</f>
        <v>0.50978922254894243</v>
      </c>
      <c r="H382" s="1">
        <v>80</v>
      </c>
      <c r="I382" s="2">
        <v>1.0005142348898442E-3</v>
      </c>
      <c r="J382" s="1">
        <v>3987.8823529411766</v>
      </c>
      <c r="K382" s="1">
        <v>0</v>
      </c>
      <c r="L382" s="3">
        <v>0</v>
      </c>
      <c r="M382" s="1">
        <v>4229.3529411764703</v>
      </c>
      <c r="N382" s="1">
        <v>10</v>
      </c>
      <c r="O382" s="3">
        <v>2.3644278779955219E-3</v>
      </c>
      <c r="P382" s="1">
        <v>8273.823529411764</v>
      </c>
      <c r="Q382" s="1">
        <v>0</v>
      </c>
      <c r="R382" s="3">
        <v>0</v>
      </c>
      <c r="S382" s="1">
        <v>12270.35294117647</v>
      </c>
      <c r="T382" s="1">
        <v>0</v>
      </c>
      <c r="U382" s="3">
        <v>0</v>
      </c>
      <c r="V382" s="1">
        <v>11981.235294117647</v>
      </c>
      <c r="W382" s="1">
        <v>0</v>
      </c>
      <c r="X382" s="3">
        <v>0</v>
      </c>
      <c r="Y382" s="1">
        <v>9382</v>
      </c>
      <c r="Z382" s="1">
        <v>0</v>
      </c>
      <c r="AA382" s="3">
        <v>0</v>
      </c>
      <c r="AB382" s="1">
        <v>9254.0588235294126</v>
      </c>
      <c r="AC382" s="1">
        <v>0</v>
      </c>
      <c r="AD382" s="3">
        <v>0</v>
      </c>
      <c r="AE382" s="1">
        <v>9811.5882352941171</v>
      </c>
      <c r="AF382" s="1">
        <v>0</v>
      </c>
      <c r="AG382" s="3">
        <v>0</v>
      </c>
      <c r="AH382" s="1">
        <v>8896.176470588236</v>
      </c>
      <c r="AI382" s="1">
        <v>0</v>
      </c>
      <c r="AJ382" s="3">
        <v>0</v>
      </c>
      <c r="AK382" s="1">
        <v>1846.6470588235295</v>
      </c>
      <c r="AL382" s="1">
        <v>70</v>
      </c>
      <c r="AM382" s="3">
        <v>3.7906539674449714E-2</v>
      </c>
    </row>
    <row r="383" spans="1:39">
      <c r="A383" t="s">
        <v>81</v>
      </c>
      <c r="B383">
        <v>2012</v>
      </c>
      <c r="C383" s="1">
        <v>272546</v>
      </c>
      <c r="D383" s="1">
        <v>136699.6</v>
      </c>
      <c r="E383" s="2">
        <f>Table2[[#This Row],[Male Total population]]/Table2[[#This Row],[Total population]]</f>
        <v>0.50156524036309469</v>
      </c>
      <c r="F383" s="1">
        <v>135846.39999999999</v>
      </c>
      <c r="G383" s="2">
        <f>Table2[[#This Row],[Female Total population]]/Table2[[#This Row],[Total population]]</f>
        <v>0.49843475963690531</v>
      </c>
      <c r="H383" s="1">
        <v>270</v>
      </c>
      <c r="I383" s="2">
        <v>9.906584576548545E-4</v>
      </c>
      <c r="J383" s="1">
        <v>17677.8</v>
      </c>
      <c r="K383" s="1">
        <v>0</v>
      </c>
      <c r="L383" s="3">
        <v>0</v>
      </c>
      <c r="M383" s="1">
        <v>12640.8</v>
      </c>
      <c r="N383" s="1">
        <v>31</v>
      </c>
      <c r="O383" s="3">
        <v>2.4523764318714007E-3</v>
      </c>
      <c r="P383" s="1">
        <v>20426.8</v>
      </c>
      <c r="Q383" s="1">
        <v>0</v>
      </c>
      <c r="R383" s="3">
        <v>0</v>
      </c>
      <c r="S383" s="1">
        <v>34925</v>
      </c>
      <c r="T383" s="1">
        <v>0</v>
      </c>
      <c r="U383" s="3">
        <v>0</v>
      </c>
      <c r="V383" s="1">
        <v>38322.6</v>
      </c>
      <c r="W383" s="1">
        <v>0</v>
      </c>
      <c r="X383" s="3">
        <v>0</v>
      </c>
      <c r="Y383" s="1">
        <v>35225.800000000003</v>
      </c>
      <c r="Z383" s="1">
        <v>0</v>
      </c>
      <c r="AA383" s="3">
        <v>0</v>
      </c>
      <c r="AB383" s="1">
        <v>37722.800000000003</v>
      </c>
      <c r="AC383" s="1">
        <v>0</v>
      </c>
      <c r="AD383" s="3">
        <v>0</v>
      </c>
      <c r="AE383" s="1">
        <v>36489.199999999997</v>
      </c>
      <c r="AF383" s="1">
        <v>0</v>
      </c>
      <c r="AG383" s="3">
        <v>0</v>
      </c>
      <c r="AH383" s="1">
        <v>32633.4</v>
      </c>
      <c r="AI383" s="1">
        <v>0</v>
      </c>
      <c r="AJ383" s="3">
        <v>0</v>
      </c>
      <c r="AK383" s="1">
        <v>6356.6</v>
      </c>
      <c r="AL383" s="1">
        <v>239</v>
      </c>
      <c r="AM383" s="3">
        <v>3.7598716294874615E-2</v>
      </c>
    </row>
    <row r="384" spans="1:39">
      <c r="A384" t="s">
        <v>79</v>
      </c>
      <c r="B384">
        <v>2009</v>
      </c>
      <c r="C384" s="1">
        <v>82273.75</v>
      </c>
      <c r="D384" s="1">
        <v>40163.1875</v>
      </c>
      <c r="E384" s="2">
        <f>Table2[[#This Row],[Male Total population]]/Table2[[#This Row],[Total population]]</f>
        <v>0.48816527142618393</v>
      </c>
      <c r="F384" s="1">
        <v>42110.5625</v>
      </c>
      <c r="G384" s="2">
        <f>Table2[[#This Row],[Female Total population]]/Table2[[#This Row],[Total population]]</f>
        <v>0.51183472857381607</v>
      </c>
      <c r="H384" s="1">
        <v>81</v>
      </c>
      <c r="I384" s="2">
        <v>9.8451814825506316E-4</v>
      </c>
      <c r="J384" s="1">
        <v>4432.3125</v>
      </c>
      <c r="K384" s="1">
        <v>0</v>
      </c>
      <c r="L384" s="3">
        <v>0</v>
      </c>
      <c r="M384" s="1">
        <v>4307.8125</v>
      </c>
      <c r="N384" s="1">
        <v>11</v>
      </c>
      <c r="O384" s="3">
        <v>2.5535001813565472E-3</v>
      </c>
      <c r="P384" s="1">
        <v>6372.25</v>
      </c>
      <c r="Q384" s="1">
        <v>0</v>
      </c>
      <c r="R384" s="3">
        <v>0</v>
      </c>
      <c r="S384" s="1">
        <v>10739.9375</v>
      </c>
      <c r="T384" s="1">
        <v>0</v>
      </c>
      <c r="U384" s="3">
        <v>0</v>
      </c>
      <c r="V384" s="1">
        <v>13541.75</v>
      </c>
      <c r="W384" s="1">
        <v>0</v>
      </c>
      <c r="X384" s="3">
        <v>0</v>
      </c>
      <c r="Y384" s="1">
        <v>11557.75</v>
      </c>
      <c r="Z384" s="1">
        <v>0</v>
      </c>
      <c r="AA384" s="3">
        <v>0</v>
      </c>
      <c r="AB384" s="1">
        <v>9212.8125</v>
      </c>
      <c r="AC384" s="1">
        <v>0</v>
      </c>
      <c r="AD384" s="3">
        <v>0</v>
      </c>
      <c r="AE384" s="1">
        <v>10843.5</v>
      </c>
      <c r="AF384" s="1">
        <v>0</v>
      </c>
      <c r="AG384" s="3">
        <v>0</v>
      </c>
      <c r="AH384" s="1">
        <v>9636.75</v>
      </c>
      <c r="AI384" s="1">
        <v>0</v>
      </c>
      <c r="AJ384" s="3">
        <v>0</v>
      </c>
      <c r="AK384" s="1">
        <v>1684.125</v>
      </c>
      <c r="AL384" s="1">
        <v>70</v>
      </c>
      <c r="AM384" s="3">
        <v>4.1564610702887257E-2</v>
      </c>
    </row>
    <row r="385" spans="1:39">
      <c r="A385" t="s">
        <v>82</v>
      </c>
      <c r="B385">
        <v>2012</v>
      </c>
      <c r="C385" s="1">
        <v>446526.625</v>
      </c>
      <c r="D385" s="1">
        <v>217440.25</v>
      </c>
      <c r="E385" s="2">
        <f>Table2[[#This Row],[Male Total population]]/Table2[[#This Row],[Total population]]</f>
        <v>0.48695920428037187</v>
      </c>
      <c r="F385" s="1">
        <v>229086.375</v>
      </c>
      <c r="G385" s="2">
        <f>Table2[[#This Row],[Female Total population]]/Table2[[#This Row],[Total population]]</f>
        <v>0.51304079571962813</v>
      </c>
      <c r="H385" s="1">
        <v>430</v>
      </c>
      <c r="I385" s="2">
        <v>9.6298848920823026E-4</v>
      </c>
      <c r="J385" s="1">
        <v>24915.5</v>
      </c>
      <c r="K385" s="1">
        <v>0</v>
      </c>
      <c r="L385" s="3">
        <v>0</v>
      </c>
      <c r="M385" s="1">
        <v>20889.5</v>
      </c>
      <c r="N385" s="1">
        <v>113</v>
      </c>
      <c r="O385" s="3">
        <v>5.4094162138873594E-3</v>
      </c>
      <c r="P385" s="1">
        <v>32303</v>
      </c>
      <c r="Q385" s="1">
        <v>0</v>
      </c>
      <c r="R385" s="3">
        <v>0</v>
      </c>
      <c r="S385" s="1">
        <v>55520.25</v>
      </c>
      <c r="T385" s="1">
        <v>0</v>
      </c>
      <c r="U385" s="3">
        <v>0</v>
      </c>
      <c r="V385" s="1">
        <v>71174.25</v>
      </c>
      <c r="W385" s="1">
        <v>0</v>
      </c>
      <c r="X385" s="3">
        <v>0</v>
      </c>
      <c r="Y385" s="1">
        <v>60640.25</v>
      </c>
      <c r="Z385" s="1">
        <v>0</v>
      </c>
      <c r="AA385" s="3">
        <v>0</v>
      </c>
      <c r="AB385" s="1">
        <v>52611.5</v>
      </c>
      <c r="AC385" s="1">
        <v>0</v>
      </c>
      <c r="AD385" s="3">
        <v>0</v>
      </c>
      <c r="AE385" s="1">
        <v>59898.25</v>
      </c>
      <c r="AF385" s="1">
        <v>0</v>
      </c>
      <c r="AG385" s="3">
        <v>0</v>
      </c>
      <c r="AH385" s="1">
        <v>57365.875</v>
      </c>
      <c r="AI385" s="1">
        <v>0</v>
      </c>
      <c r="AJ385" s="3">
        <v>0</v>
      </c>
      <c r="AK385" s="1">
        <v>10594</v>
      </c>
      <c r="AL385" s="1">
        <v>317</v>
      </c>
      <c r="AM385" s="3">
        <v>2.9922597696809515E-2</v>
      </c>
    </row>
    <row r="386" spans="1:39">
      <c r="A386" t="s">
        <v>69</v>
      </c>
      <c r="B386">
        <v>2010</v>
      </c>
      <c r="C386" s="1">
        <v>10571.592592592593</v>
      </c>
      <c r="D386" s="1">
        <v>5318.9259259259261</v>
      </c>
      <c r="E386" s="2">
        <f>Table2[[#This Row],[Male Total population]]/Table2[[#This Row],[Total population]]</f>
        <v>0.50313383526081423</v>
      </c>
      <c r="F386" s="1">
        <v>5252.666666666667</v>
      </c>
      <c r="G386" s="2">
        <f>Table2[[#This Row],[Female Total population]]/Table2[[#This Row],[Total population]]</f>
        <v>0.49686616473918571</v>
      </c>
      <c r="H386" s="1">
        <v>10</v>
      </c>
      <c r="I386" s="2">
        <v>9.4593126933465994E-4</v>
      </c>
      <c r="J386" s="1">
        <v>677.81481481481478</v>
      </c>
      <c r="K386" s="1">
        <v>0</v>
      </c>
      <c r="L386" s="3">
        <v>0</v>
      </c>
      <c r="M386" s="1">
        <v>563.31481481481478</v>
      </c>
      <c r="N386" s="1">
        <v>0</v>
      </c>
      <c r="O386" s="3">
        <v>0</v>
      </c>
      <c r="P386" s="1">
        <v>749.7962962962963</v>
      </c>
      <c r="Q386" s="1">
        <v>0</v>
      </c>
      <c r="R386" s="3">
        <v>0</v>
      </c>
      <c r="S386" s="1">
        <v>1228.537037037037</v>
      </c>
      <c r="T386" s="1">
        <v>0</v>
      </c>
      <c r="U386" s="3">
        <v>0</v>
      </c>
      <c r="V386" s="1">
        <v>1569.1296296296296</v>
      </c>
      <c r="W386" s="1">
        <v>0</v>
      </c>
      <c r="X386" s="3">
        <v>0</v>
      </c>
      <c r="Y386" s="1">
        <v>1257.3703703703704</v>
      </c>
      <c r="Z386" s="1">
        <v>0</v>
      </c>
      <c r="AA386" s="3">
        <v>0</v>
      </c>
      <c r="AB386" s="1">
        <v>1334.851851851852</v>
      </c>
      <c r="AC386" s="1">
        <v>0</v>
      </c>
      <c r="AD386" s="3">
        <v>0</v>
      </c>
      <c r="AE386" s="1">
        <v>1636.5555555555557</v>
      </c>
      <c r="AF386" s="1">
        <v>0</v>
      </c>
      <c r="AG386" s="3">
        <v>0</v>
      </c>
      <c r="AH386" s="1">
        <v>1295.9814814814815</v>
      </c>
      <c r="AI386" s="1">
        <v>0</v>
      </c>
      <c r="AJ386" s="3">
        <v>0</v>
      </c>
      <c r="AK386" s="1">
        <v>261.90740740740739</v>
      </c>
      <c r="AL386" s="1">
        <v>10</v>
      </c>
      <c r="AM386" s="3">
        <v>3.8181432510782723E-2</v>
      </c>
    </row>
    <row r="387" spans="1:39">
      <c r="A387" t="s">
        <v>83</v>
      </c>
      <c r="B387">
        <v>2015</v>
      </c>
      <c r="C387" s="1">
        <v>155602.25</v>
      </c>
      <c r="D387" s="1">
        <v>76693.25</v>
      </c>
      <c r="E387" s="2">
        <f>Table2[[#This Row],[Male Total population]]/Table2[[#This Row],[Total population]]</f>
        <v>0.49288008367488262</v>
      </c>
      <c r="F387" s="1">
        <v>78909</v>
      </c>
      <c r="G387" s="2">
        <f>Table2[[#This Row],[Female Total population]]/Table2[[#This Row],[Total population]]</f>
        <v>0.50711991632511744</v>
      </c>
      <c r="H387" s="1">
        <v>140</v>
      </c>
      <c r="I387" s="2">
        <v>8.9972992035783545E-4</v>
      </c>
      <c r="J387" s="1">
        <v>7823.75</v>
      </c>
      <c r="K387" s="1">
        <v>0</v>
      </c>
      <c r="L387" s="3">
        <v>0</v>
      </c>
      <c r="M387" s="1">
        <v>6807.375</v>
      </c>
      <c r="N387" s="1">
        <v>0</v>
      </c>
      <c r="O387" s="3">
        <v>0</v>
      </c>
      <c r="P387" s="1">
        <v>13220.25</v>
      </c>
      <c r="Q387" s="1">
        <v>0</v>
      </c>
      <c r="R387" s="3">
        <v>0</v>
      </c>
      <c r="S387" s="1">
        <v>22511.75</v>
      </c>
      <c r="T387" s="1">
        <v>0</v>
      </c>
      <c r="U387" s="3">
        <v>0</v>
      </c>
      <c r="V387" s="1">
        <v>25229.5</v>
      </c>
      <c r="W387" s="1">
        <v>0</v>
      </c>
      <c r="X387" s="3">
        <v>0</v>
      </c>
      <c r="Y387" s="1">
        <v>19269.25</v>
      </c>
      <c r="Z387" s="1">
        <v>0</v>
      </c>
      <c r="AA387" s="3">
        <v>0</v>
      </c>
      <c r="AB387" s="1">
        <v>18017.5</v>
      </c>
      <c r="AC387" s="1">
        <v>0</v>
      </c>
      <c r="AD387" s="3">
        <v>0</v>
      </c>
      <c r="AE387" s="1">
        <v>21406</v>
      </c>
      <c r="AF387" s="1">
        <v>0</v>
      </c>
      <c r="AG387" s="3">
        <v>0</v>
      </c>
      <c r="AH387" s="1">
        <v>18333.25</v>
      </c>
      <c r="AI387" s="1">
        <v>0</v>
      </c>
      <c r="AJ387" s="3">
        <v>0</v>
      </c>
      <c r="AK387" s="1">
        <v>2999.375</v>
      </c>
      <c r="AL387" s="1">
        <v>140</v>
      </c>
      <c r="AM387" s="3">
        <v>4.6676390914773914E-2</v>
      </c>
    </row>
    <row r="388" spans="1:39">
      <c r="A388" t="s">
        <v>82</v>
      </c>
      <c r="B388">
        <v>2016</v>
      </c>
      <c r="C388" s="1">
        <v>448571.25</v>
      </c>
      <c r="D388" s="1">
        <v>218783.75</v>
      </c>
      <c r="E388" s="2">
        <f>Table2[[#This Row],[Male Total population]]/Table2[[#This Row],[Total population]]</f>
        <v>0.48773466868418341</v>
      </c>
      <c r="F388" s="1">
        <v>229787.5</v>
      </c>
      <c r="G388" s="2">
        <f>Table2[[#This Row],[Female Total population]]/Table2[[#This Row],[Total population]]</f>
        <v>0.51226533131581664</v>
      </c>
      <c r="H388" s="1">
        <v>399</v>
      </c>
      <c r="I388" s="2">
        <v>8.894907999565287E-4</v>
      </c>
      <c r="J388" s="1">
        <v>23593.125</v>
      </c>
      <c r="K388" s="1">
        <v>0</v>
      </c>
      <c r="L388" s="3">
        <v>0</v>
      </c>
      <c r="M388" s="1">
        <v>20349.125</v>
      </c>
      <c r="N388" s="1">
        <v>92</v>
      </c>
      <c r="O388" s="3">
        <v>4.5210789161696146E-3</v>
      </c>
      <c r="P388" s="1">
        <v>37941.625</v>
      </c>
      <c r="Q388" s="1">
        <v>0</v>
      </c>
      <c r="R388" s="3">
        <v>0</v>
      </c>
      <c r="S388" s="1">
        <v>61111.75</v>
      </c>
      <c r="T388" s="1">
        <v>0</v>
      </c>
      <c r="U388" s="3">
        <v>0</v>
      </c>
      <c r="V388" s="1">
        <v>68293.125</v>
      </c>
      <c r="W388" s="1">
        <v>0</v>
      </c>
      <c r="X388" s="3">
        <v>0</v>
      </c>
      <c r="Y388" s="1">
        <v>54996.875</v>
      </c>
      <c r="Z388" s="1">
        <v>0</v>
      </c>
      <c r="AA388" s="3">
        <v>0</v>
      </c>
      <c r="AB388" s="1">
        <v>54826.75</v>
      </c>
      <c r="AC388" s="1">
        <v>0</v>
      </c>
      <c r="AD388" s="3">
        <v>0</v>
      </c>
      <c r="AE388" s="1">
        <v>61846.75</v>
      </c>
      <c r="AF388" s="1">
        <v>0</v>
      </c>
      <c r="AG388" s="3">
        <v>0</v>
      </c>
      <c r="AH388" s="1">
        <v>54975.875</v>
      </c>
      <c r="AI388" s="1">
        <v>0</v>
      </c>
      <c r="AJ388" s="3">
        <v>0</v>
      </c>
      <c r="AK388" s="1">
        <v>10916.25</v>
      </c>
      <c r="AL388" s="1">
        <v>307</v>
      </c>
      <c r="AM388" s="3">
        <v>2.8123210809572884E-2</v>
      </c>
    </row>
    <row r="389" spans="1:39">
      <c r="A389" t="s">
        <v>83</v>
      </c>
      <c r="B389">
        <v>2011</v>
      </c>
      <c r="C389" s="1">
        <v>133291.9</v>
      </c>
      <c r="D389" s="1">
        <v>65839.8</v>
      </c>
      <c r="E389" s="2">
        <f>Table2[[#This Row],[Male Total population]]/Table2[[#This Row],[Total population]]</f>
        <v>0.49395199558262737</v>
      </c>
      <c r="F389" s="1">
        <v>67452.100000000006</v>
      </c>
      <c r="G389" s="2">
        <f>Table2[[#This Row],[Female Total population]]/Table2[[#This Row],[Total population]]</f>
        <v>0.50604800441737274</v>
      </c>
      <c r="H389" s="1">
        <v>113</v>
      </c>
      <c r="I389" s="2">
        <v>8.4776344248975368E-4</v>
      </c>
      <c r="J389" s="1">
        <v>7314.4</v>
      </c>
      <c r="K389" s="1">
        <v>0</v>
      </c>
      <c r="L389" s="3">
        <v>0</v>
      </c>
      <c r="M389" s="1">
        <v>5764.1</v>
      </c>
      <c r="N389" s="1">
        <v>10</v>
      </c>
      <c r="O389" s="3">
        <v>1.7348762165819468E-3</v>
      </c>
      <c r="P389" s="1">
        <v>9494.7000000000007</v>
      </c>
      <c r="Q389" s="1">
        <v>0</v>
      </c>
      <c r="R389" s="3">
        <v>0</v>
      </c>
      <c r="S389" s="1">
        <v>17330.7</v>
      </c>
      <c r="T389" s="1">
        <v>0</v>
      </c>
      <c r="U389" s="3">
        <v>0</v>
      </c>
      <c r="V389" s="1">
        <v>22479.599999999999</v>
      </c>
      <c r="W389" s="1">
        <v>0</v>
      </c>
      <c r="X389" s="3">
        <v>0</v>
      </c>
      <c r="Y389" s="1">
        <v>18819.099999999999</v>
      </c>
      <c r="Z389" s="1">
        <v>0</v>
      </c>
      <c r="AA389" s="3">
        <v>0</v>
      </c>
      <c r="AB389" s="1">
        <v>14710.4</v>
      </c>
      <c r="AC389" s="1">
        <v>0</v>
      </c>
      <c r="AD389" s="3">
        <v>0</v>
      </c>
      <c r="AE389" s="1">
        <v>18309.8</v>
      </c>
      <c r="AF389" s="1">
        <v>0</v>
      </c>
      <c r="AG389" s="3">
        <v>0</v>
      </c>
      <c r="AH389" s="1">
        <v>16780.400000000001</v>
      </c>
      <c r="AI389" s="1">
        <v>0</v>
      </c>
      <c r="AJ389" s="3">
        <v>0</v>
      </c>
      <c r="AK389" s="1">
        <v>2346.9</v>
      </c>
      <c r="AL389" s="1">
        <v>103</v>
      </c>
      <c r="AM389" s="3">
        <v>4.3887681622565934E-2</v>
      </c>
    </row>
    <row r="390" spans="1:39">
      <c r="A390" t="s">
        <v>84</v>
      </c>
      <c r="B390">
        <v>2017</v>
      </c>
      <c r="C390" s="1">
        <v>26173.541666666668</v>
      </c>
      <c r="D390" s="1">
        <v>13268.625</v>
      </c>
      <c r="E390" s="2">
        <f>Table2[[#This Row],[Male Total population]]/Table2[[#This Row],[Total population]]</f>
        <v>0.50694801525077005</v>
      </c>
      <c r="F390" s="1">
        <v>12904.916666666666</v>
      </c>
      <c r="G390" s="2">
        <f>Table2[[#This Row],[Female Total population]]/Table2[[#This Row],[Total population]]</f>
        <v>0.49305198474922984</v>
      </c>
      <c r="H390" s="1">
        <v>22</v>
      </c>
      <c r="I390" s="2">
        <v>8.4054348777789275E-4</v>
      </c>
      <c r="J390" s="1">
        <v>1651.7083333333333</v>
      </c>
      <c r="K390" s="1">
        <v>0</v>
      </c>
      <c r="L390" s="3">
        <v>0</v>
      </c>
      <c r="M390" s="1">
        <v>1122.125</v>
      </c>
      <c r="N390" s="1">
        <v>0</v>
      </c>
      <c r="O390" s="3">
        <v>0</v>
      </c>
      <c r="P390" s="1">
        <v>2301.375</v>
      </c>
      <c r="Q390" s="1">
        <v>0</v>
      </c>
      <c r="R390" s="3">
        <v>0</v>
      </c>
      <c r="S390" s="1">
        <v>3672.625</v>
      </c>
      <c r="T390" s="1">
        <v>0</v>
      </c>
      <c r="U390" s="3">
        <v>0</v>
      </c>
      <c r="V390" s="1">
        <v>3202.4166666666665</v>
      </c>
      <c r="W390" s="1">
        <v>0</v>
      </c>
      <c r="X390" s="3">
        <v>0</v>
      </c>
      <c r="Y390" s="1">
        <v>3121.25</v>
      </c>
      <c r="Z390" s="1">
        <v>0</v>
      </c>
      <c r="AA390" s="3">
        <v>0</v>
      </c>
      <c r="AB390" s="1">
        <v>3615.2083333333335</v>
      </c>
      <c r="AC390" s="1">
        <v>0</v>
      </c>
      <c r="AD390" s="3">
        <v>0</v>
      </c>
      <c r="AE390" s="1">
        <v>3574.3333333333335</v>
      </c>
      <c r="AF390" s="1">
        <v>0</v>
      </c>
      <c r="AG390" s="3">
        <v>0</v>
      </c>
      <c r="AH390" s="1">
        <v>3471.4166666666665</v>
      </c>
      <c r="AI390" s="1">
        <v>0</v>
      </c>
      <c r="AJ390" s="3">
        <v>0</v>
      </c>
      <c r="AK390" s="1">
        <v>441.08333333333331</v>
      </c>
      <c r="AL390" s="1">
        <v>22</v>
      </c>
      <c r="AM390" s="3">
        <v>4.9877196296996038E-2</v>
      </c>
    </row>
    <row r="391" spans="1:39">
      <c r="A391" t="s">
        <v>84</v>
      </c>
      <c r="B391">
        <v>2011</v>
      </c>
      <c r="C391" s="1">
        <v>26398.291666666668</v>
      </c>
      <c r="D391" s="1">
        <v>13429.375</v>
      </c>
      <c r="E391" s="2">
        <f>Table2[[#This Row],[Male Total population]]/Table2[[#This Row],[Total population]]</f>
        <v>0.50872136612375485</v>
      </c>
      <c r="F391" s="1">
        <v>12968.916666666666</v>
      </c>
      <c r="G391" s="2">
        <f>Table2[[#This Row],[Female Total population]]/Table2[[#This Row],[Total population]]</f>
        <v>0.4912786338762451</v>
      </c>
      <c r="H391" s="1">
        <v>22</v>
      </c>
      <c r="I391" s="2">
        <v>8.333872614863019E-4</v>
      </c>
      <c r="J391" s="1">
        <v>1913.6666666666667</v>
      </c>
      <c r="K391" s="1">
        <v>0</v>
      </c>
      <c r="L391" s="3">
        <v>0</v>
      </c>
      <c r="M391" s="1">
        <v>1035.8333333333333</v>
      </c>
      <c r="N391" s="1">
        <v>0</v>
      </c>
      <c r="O391" s="3">
        <v>0</v>
      </c>
      <c r="P391" s="1">
        <v>1765</v>
      </c>
      <c r="Q391" s="1">
        <v>0</v>
      </c>
      <c r="R391" s="3">
        <v>0</v>
      </c>
      <c r="S391" s="1">
        <v>3281.2916666666665</v>
      </c>
      <c r="T391" s="1">
        <v>0</v>
      </c>
      <c r="U391" s="3">
        <v>0</v>
      </c>
      <c r="V391" s="1">
        <v>3909.5833333333335</v>
      </c>
      <c r="W391" s="1">
        <v>0</v>
      </c>
      <c r="X391" s="3">
        <v>0</v>
      </c>
      <c r="Y391" s="1">
        <v>3189.1666666666665</v>
      </c>
      <c r="Z391" s="1">
        <v>0</v>
      </c>
      <c r="AA391" s="3">
        <v>0</v>
      </c>
      <c r="AB391" s="1">
        <v>3606.9583333333335</v>
      </c>
      <c r="AC391" s="1">
        <v>0</v>
      </c>
      <c r="AD391" s="3">
        <v>0</v>
      </c>
      <c r="AE391" s="1">
        <v>3804.3333333333335</v>
      </c>
      <c r="AF391" s="1">
        <v>0</v>
      </c>
      <c r="AG391" s="3">
        <v>0</v>
      </c>
      <c r="AH391" s="1">
        <v>3533.875</v>
      </c>
      <c r="AI391" s="1">
        <v>0</v>
      </c>
      <c r="AJ391" s="3">
        <v>0</v>
      </c>
      <c r="AK391" s="1">
        <v>386</v>
      </c>
      <c r="AL391" s="1">
        <v>22</v>
      </c>
      <c r="AM391" s="3">
        <v>5.6994818652849742E-2</v>
      </c>
    </row>
    <row r="392" spans="1:39">
      <c r="A392" t="s">
        <v>83</v>
      </c>
      <c r="B392">
        <v>2017</v>
      </c>
      <c r="C392" s="1">
        <v>125034.72727272728</v>
      </c>
      <c r="D392" s="1">
        <v>61832.818181818184</v>
      </c>
      <c r="E392" s="2">
        <f>Table2[[#This Row],[Male Total population]]/Table2[[#This Row],[Total population]]</f>
        <v>0.49452515737446034</v>
      </c>
      <c r="F392" s="1">
        <v>63201.909090909088</v>
      </c>
      <c r="G392" s="2">
        <f>Table2[[#This Row],[Female Total population]]/Table2[[#This Row],[Total population]]</f>
        <v>0.50547484262553966</v>
      </c>
      <c r="H392" s="1">
        <v>98</v>
      </c>
      <c r="I392" s="2">
        <v>7.8378225104007459E-4</v>
      </c>
      <c r="J392" s="1">
        <v>6123.909090909091</v>
      </c>
      <c r="K392" s="1">
        <v>0</v>
      </c>
      <c r="L392" s="3">
        <v>0</v>
      </c>
      <c r="M392" s="1">
        <v>5722.090909090909</v>
      </c>
      <c r="N392" s="1">
        <v>14</v>
      </c>
      <c r="O392" s="3">
        <v>2.4466580874759705E-3</v>
      </c>
      <c r="P392" s="1">
        <v>12112.727272727272</v>
      </c>
      <c r="Q392" s="1">
        <v>0</v>
      </c>
      <c r="R392" s="3">
        <v>0</v>
      </c>
      <c r="S392" s="1">
        <v>18854.272727272728</v>
      </c>
      <c r="T392" s="1">
        <v>0</v>
      </c>
      <c r="U392" s="3">
        <v>0</v>
      </c>
      <c r="V392" s="1">
        <v>19178.909090909092</v>
      </c>
      <c r="W392" s="1">
        <v>0</v>
      </c>
      <c r="X392" s="3">
        <v>0</v>
      </c>
      <c r="Y392" s="1">
        <v>14699.181818181818</v>
      </c>
      <c r="Z392" s="1">
        <v>0</v>
      </c>
      <c r="AA392" s="3">
        <v>0</v>
      </c>
      <c r="AB392" s="1">
        <v>14728.90909090909</v>
      </c>
      <c r="AC392" s="1">
        <v>0</v>
      </c>
      <c r="AD392" s="3">
        <v>0</v>
      </c>
      <c r="AE392" s="1">
        <v>16787.090909090908</v>
      </c>
      <c r="AF392" s="1">
        <v>0</v>
      </c>
      <c r="AG392" s="3">
        <v>0</v>
      </c>
      <c r="AH392" s="1">
        <v>14180.636363636364</v>
      </c>
      <c r="AI392" s="1">
        <v>0</v>
      </c>
      <c r="AJ392" s="3">
        <v>0</v>
      </c>
      <c r="AK392" s="1">
        <v>2647</v>
      </c>
      <c r="AL392" s="1">
        <v>84</v>
      </c>
      <c r="AM392" s="3">
        <v>3.173403853418965E-2</v>
      </c>
    </row>
    <row r="393" spans="1:39">
      <c r="A393" t="s">
        <v>79</v>
      </c>
      <c r="B393">
        <v>2014</v>
      </c>
      <c r="C393" s="1">
        <v>79179.588235294112</v>
      </c>
      <c r="D393" s="1">
        <v>38707.882352941175</v>
      </c>
      <c r="E393" s="2">
        <f>Table2[[#This Row],[Male Total population]]/Table2[[#This Row],[Total population]]</f>
        <v>0.4888618798814014</v>
      </c>
      <c r="F393" s="1">
        <v>40471.705882352944</v>
      </c>
      <c r="G393" s="2">
        <f>Table2[[#This Row],[Female Total population]]/Table2[[#This Row],[Total population]]</f>
        <v>0.51113812011859872</v>
      </c>
      <c r="H393" s="1">
        <v>61</v>
      </c>
      <c r="I393" s="2">
        <v>7.7040057115135892E-4</v>
      </c>
      <c r="J393" s="1">
        <v>3935</v>
      </c>
      <c r="K393" s="1">
        <v>0</v>
      </c>
      <c r="L393" s="3">
        <v>0</v>
      </c>
      <c r="M393" s="1">
        <v>4241.5294117647063</v>
      </c>
      <c r="N393" s="1">
        <v>0</v>
      </c>
      <c r="O393" s="3">
        <v>0</v>
      </c>
      <c r="P393" s="1">
        <v>7539.5294117647063</v>
      </c>
      <c r="Q393" s="1">
        <v>0</v>
      </c>
      <c r="R393" s="3">
        <v>0</v>
      </c>
      <c r="S393" s="1">
        <v>11984.64705882353</v>
      </c>
      <c r="T393" s="1">
        <v>0</v>
      </c>
      <c r="U393" s="3">
        <v>0</v>
      </c>
      <c r="V393" s="1">
        <v>12487.764705882353</v>
      </c>
      <c r="W393" s="1">
        <v>0</v>
      </c>
      <c r="X393" s="3">
        <v>0</v>
      </c>
      <c r="Y393" s="1">
        <v>9661.3529411764703</v>
      </c>
      <c r="Z393" s="1">
        <v>0</v>
      </c>
      <c r="AA393" s="3">
        <v>0</v>
      </c>
      <c r="AB393" s="1">
        <v>8873.8823529411766</v>
      </c>
      <c r="AC393" s="1">
        <v>0</v>
      </c>
      <c r="AD393" s="3">
        <v>0</v>
      </c>
      <c r="AE393" s="1">
        <v>9767.5882352941171</v>
      </c>
      <c r="AF393" s="1">
        <v>0</v>
      </c>
      <c r="AG393" s="3">
        <v>0</v>
      </c>
      <c r="AH393" s="1">
        <v>8928.4117647058829</v>
      </c>
      <c r="AI393" s="1">
        <v>0</v>
      </c>
      <c r="AJ393" s="3">
        <v>0</v>
      </c>
      <c r="AK393" s="1">
        <v>1784</v>
      </c>
      <c r="AL393" s="1">
        <v>61</v>
      </c>
      <c r="AM393" s="3">
        <v>3.4192825112107625E-2</v>
      </c>
    </row>
    <row r="394" spans="1:39">
      <c r="A394" t="s">
        <v>83</v>
      </c>
      <c r="B394">
        <v>2012</v>
      </c>
      <c r="C394" s="1">
        <v>131747.4</v>
      </c>
      <c r="D394" s="1">
        <v>65004.800000000003</v>
      </c>
      <c r="E394" s="2">
        <f>Table2[[#This Row],[Male Total population]]/Table2[[#This Row],[Total population]]</f>
        <v>0.49340480343445114</v>
      </c>
      <c r="F394" s="1">
        <v>66742.600000000006</v>
      </c>
      <c r="G394" s="2">
        <f>Table2[[#This Row],[Female Total population]]/Table2[[#This Row],[Total population]]</f>
        <v>0.50659519656554897</v>
      </c>
      <c r="H394" s="1">
        <v>98</v>
      </c>
      <c r="I394" s="2">
        <v>7.4384769642512867E-4</v>
      </c>
      <c r="J394" s="1">
        <v>6938.9</v>
      </c>
      <c r="K394" s="1">
        <v>0</v>
      </c>
      <c r="L394" s="3">
        <v>0</v>
      </c>
      <c r="M394" s="1">
        <v>5777.7</v>
      </c>
      <c r="N394" s="1">
        <v>0</v>
      </c>
      <c r="O394" s="3">
        <v>0</v>
      </c>
      <c r="P394" s="1">
        <v>9905.4</v>
      </c>
      <c r="Q394" s="1">
        <v>0</v>
      </c>
      <c r="R394" s="3">
        <v>0</v>
      </c>
      <c r="S394" s="1">
        <v>17923.900000000001</v>
      </c>
      <c r="T394" s="1">
        <v>0</v>
      </c>
      <c r="U394" s="3">
        <v>0</v>
      </c>
      <c r="V394" s="1">
        <v>22323.3</v>
      </c>
      <c r="W394" s="1">
        <v>0</v>
      </c>
      <c r="X394" s="3">
        <v>0</v>
      </c>
      <c r="Y394" s="1">
        <v>17933.400000000001</v>
      </c>
      <c r="Z394" s="1">
        <v>0</v>
      </c>
      <c r="AA394" s="3">
        <v>0</v>
      </c>
      <c r="AB394" s="1">
        <v>14569.4</v>
      </c>
      <c r="AC394" s="1">
        <v>0</v>
      </c>
      <c r="AD394" s="3">
        <v>0</v>
      </c>
      <c r="AE394" s="1">
        <v>17879.599999999999</v>
      </c>
      <c r="AF394" s="1">
        <v>0</v>
      </c>
      <c r="AG394" s="3">
        <v>0</v>
      </c>
      <c r="AH394" s="1">
        <v>16168.3</v>
      </c>
      <c r="AI394" s="1">
        <v>0</v>
      </c>
      <c r="AJ394" s="3">
        <v>0</v>
      </c>
      <c r="AK394" s="1">
        <v>2435.1</v>
      </c>
      <c r="AL394" s="1">
        <v>98</v>
      </c>
      <c r="AM394" s="3">
        <v>4.0244753808878486E-2</v>
      </c>
    </row>
    <row r="395" spans="1:39">
      <c r="A395" t="s">
        <v>81</v>
      </c>
      <c r="B395">
        <v>2011</v>
      </c>
      <c r="C395" s="1">
        <v>269310.8</v>
      </c>
      <c r="D395" s="1">
        <v>134913.79999999999</v>
      </c>
      <c r="E395" s="2">
        <f>Table2[[#This Row],[Male Total population]]/Table2[[#This Row],[Total population]]</f>
        <v>0.50095948621444064</v>
      </c>
      <c r="F395" s="1">
        <v>134397</v>
      </c>
      <c r="G395" s="2">
        <f>Table2[[#This Row],[Female Total population]]/Table2[[#This Row],[Total population]]</f>
        <v>0.4990405137855593</v>
      </c>
      <c r="H395" s="1">
        <v>193</v>
      </c>
      <c r="I395" s="2">
        <v>7.1664411527499084E-4</v>
      </c>
      <c r="J395" s="1">
        <v>17454.8</v>
      </c>
      <c r="K395" s="1">
        <v>0</v>
      </c>
      <c r="L395" s="3">
        <v>0</v>
      </c>
      <c r="M395" s="1">
        <v>13011.6</v>
      </c>
      <c r="N395" s="1">
        <v>11</v>
      </c>
      <c r="O395" s="3">
        <v>8.4539948968612622E-4</v>
      </c>
      <c r="P395" s="1">
        <v>19599.2</v>
      </c>
      <c r="Q395" s="1">
        <v>0</v>
      </c>
      <c r="R395" s="3">
        <v>0</v>
      </c>
      <c r="S395" s="1">
        <v>34126</v>
      </c>
      <c r="T395" s="1">
        <v>0</v>
      </c>
      <c r="U395" s="3">
        <v>0</v>
      </c>
      <c r="V395" s="1">
        <v>38541.199999999997</v>
      </c>
      <c r="W395" s="1">
        <v>0</v>
      </c>
      <c r="X395" s="3">
        <v>0</v>
      </c>
      <c r="Y395" s="1">
        <v>35536.199999999997</v>
      </c>
      <c r="Z395" s="1">
        <v>0</v>
      </c>
      <c r="AA395" s="3">
        <v>0</v>
      </c>
      <c r="AB395" s="1">
        <v>36654.6</v>
      </c>
      <c r="AC395" s="1">
        <v>0</v>
      </c>
      <c r="AD395" s="3">
        <v>0</v>
      </c>
      <c r="AE395" s="1">
        <v>36366.800000000003</v>
      </c>
      <c r="AF395" s="1">
        <v>0</v>
      </c>
      <c r="AG395" s="3">
        <v>0</v>
      </c>
      <c r="AH395" s="1">
        <v>32673</v>
      </c>
      <c r="AI395" s="1">
        <v>0</v>
      </c>
      <c r="AJ395" s="3">
        <v>0</v>
      </c>
      <c r="AK395" s="1">
        <v>5756</v>
      </c>
      <c r="AL395" s="1">
        <v>182</v>
      </c>
      <c r="AM395" s="3">
        <v>3.1619179986101462E-2</v>
      </c>
    </row>
    <row r="396" spans="1:39">
      <c r="A396" t="s">
        <v>85</v>
      </c>
      <c r="B396">
        <v>2015</v>
      </c>
      <c r="C396" s="1">
        <v>189404.33333333334</v>
      </c>
      <c r="D396" s="1">
        <v>91717.333333333328</v>
      </c>
      <c r="E396" s="2">
        <f>Table2[[#This Row],[Male Total population]]/Table2[[#This Row],[Total population]]</f>
        <v>0.48424094485694619</v>
      </c>
      <c r="F396" s="1">
        <v>97687</v>
      </c>
      <c r="G396" s="2">
        <f>Table2[[#This Row],[Female Total population]]/Table2[[#This Row],[Total population]]</f>
        <v>0.51575905514305376</v>
      </c>
      <c r="H396" s="1">
        <v>135</v>
      </c>
      <c r="I396" s="2">
        <v>7.1276088368270351E-4</v>
      </c>
      <c r="J396" s="1">
        <v>10025.333333333334</v>
      </c>
      <c r="K396" s="1">
        <v>0</v>
      </c>
      <c r="L396" s="3">
        <v>0</v>
      </c>
      <c r="M396" s="1">
        <v>8818.1666666666661</v>
      </c>
      <c r="N396" s="1">
        <v>0</v>
      </c>
      <c r="O396" s="3">
        <v>0</v>
      </c>
      <c r="P396" s="1">
        <v>15623</v>
      </c>
      <c r="Q396" s="1">
        <v>0</v>
      </c>
      <c r="R396" s="3">
        <v>0</v>
      </c>
      <c r="S396" s="1">
        <v>25257.5</v>
      </c>
      <c r="T396" s="1">
        <v>0</v>
      </c>
      <c r="U396" s="3">
        <v>0</v>
      </c>
      <c r="V396" s="1">
        <v>27708</v>
      </c>
      <c r="W396" s="1">
        <v>0</v>
      </c>
      <c r="X396" s="3">
        <v>0</v>
      </c>
      <c r="Y396" s="1">
        <v>23050</v>
      </c>
      <c r="Z396" s="1">
        <v>0</v>
      </c>
      <c r="AA396" s="3">
        <v>0</v>
      </c>
      <c r="AB396" s="1">
        <v>24163.333333333332</v>
      </c>
      <c r="AC396" s="1">
        <v>0</v>
      </c>
      <c r="AD396" s="3">
        <v>0</v>
      </c>
      <c r="AE396" s="1">
        <v>27912.333333333332</v>
      </c>
      <c r="AF396" s="1">
        <v>0</v>
      </c>
      <c r="AG396" s="3">
        <v>0</v>
      </c>
      <c r="AH396" s="1">
        <v>21828.833333333332</v>
      </c>
      <c r="AI396" s="1">
        <v>0</v>
      </c>
      <c r="AJ396" s="3">
        <v>0</v>
      </c>
      <c r="AK396" s="1">
        <v>5088.666666666667</v>
      </c>
      <c r="AL396" s="1">
        <v>135</v>
      </c>
      <c r="AM396" s="3">
        <v>2.6529542774793656E-2</v>
      </c>
    </row>
    <row r="397" spans="1:39">
      <c r="A397" t="s">
        <v>72</v>
      </c>
      <c r="B397">
        <v>2016</v>
      </c>
      <c r="C397" s="1">
        <v>17464</v>
      </c>
      <c r="D397" s="1">
        <v>8755.9322033898297</v>
      </c>
      <c r="E397" s="2">
        <f>Table2[[#This Row],[Male Total population]]/Table2[[#This Row],[Total population]]</f>
        <v>0.50137037353354497</v>
      </c>
      <c r="F397" s="1">
        <v>8708.0677966101703</v>
      </c>
      <c r="G397" s="2">
        <f>Table2[[#This Row],[Female Total population]]/Table2[[#This Row],[Total population]]</f>
        <v>0.49862962646645503</v>
      </c>
      <c r="H397" s="1">
        <v>11</v>
      </c>
      <c r="I397" s="2">
        <v>6.2986715529088409E-4</v>
      </c>
      <c r="J397" s="1">
        <v>1054.9152542372881</v>
      </c>
      <c r="K397" s="1">
        <v>0</v>
      </c>
      <c r="L397" s="3">
        <v>0</v>
      </c>
      <c r="M397" s="1">
        <v>858.50847457627117</v>
      </c>
      <c r="N397" s="1">
        <v>0</v>
      </c>
      <c r="O397" s="3">
        <v>0</v>
      </c>
      <c r="P397" s="1">
        <v>1681.7627118644068</v>
      </c>
      <c r="Q397" s="1">
        <v>0</v>
      </c>
      <c r="R397" s="3">
        <v>0</v>
      </c>
      <c r="S397" s="1">
        <v>2534.6949152542375</v>
      </c>
      <c r="T397" s="1">
        <v>0</v>
      </c>
      <c r="U397" s="3">
        <v>0</v>
      </c>
      <c r="V397" s="1">
        <v>2253.9830508474574</v>
      </c>
      <c r="W397" s="1">
        <v>0</v>
      </c>
      <c r="X397" s="3">
        <v>0</v>
      </c>
      <c r="Y397" s="1">
        <v>1998.6440677966102</v>
      </c>
      <c r="Z397" s="1">
        <v>0</v>
      </c>
      <c r="AA397" s="3">
        <v>0</v>
      </c>
      <c r="AB397" s="1">
        <v>2216.1864406779659</v>
      </c>
      <c r="AC397" s="1">
        <v>0</v>
      </c>
      <c r="AD397" s="3">
        <v>0</v>
      </c>
      <c r="AE397" s="1">
        <v>2325.8135593220341</v>
      </c>
      <c r="AF397" s="1">
        <v>0</v>
      </c>
      <c r="AG397" s="3">
        <v>0</v>
      </c>
      <c r="AH397" s="1">
        <v>2180.7627118644068</v>
      </c>
      <c r="AI397" s="1">
        <v>0</v>
      </c>
      <c r="AJ397" s="3">
        <v>0</v>
      </c>
      <c r="AK397" s="1">
        <v>363.88135593220341</v>
      </c>
      <c r="AL397" s="1">
        <v>11</v>
      </c>
      <c r="AM397" s="3">
        <v>3.0229633424938281E-2</v>
      </c>
    </row>
    <row r="398" spans="1:39">
      <c r="A398" t="s">
        <v>83</v>
      </c>
      <c r="B398">
        <v>2013</v>
      </c>
      <c r="C398" s="1">
        <v>131917.1</v>
      </c>
      <c r="D398" s="1">
        <v>65110.6</v>
      </c>
      <c r="E398" s="2">
        <f>Table2[[#This Row],[Male Total population]]/Table2[[#This Row],[Total population]]</f>
        <v>0.49357209944730435</v>
      </c>
      <c r="F398" s="1">
        <v>66806.5</v>
      </c>
      <c r="G398" s="2">
        <f>Table2[[#This Row],[Female Total population]]/Table2[[#This Row],[Total population]]</f>
        <v>0.5064279005526956</v>
      </c>
      <c r="H398" s="1">
        <v>80</v>
      </c>
      <c r="I398" s="2">
        <v>6.0644146968057968E-4</v>
      </c>
      <c r="J398" s="1">
        <v>6805.3</v>
      </c>
      <c r="K398" s="1">
        <v>0</v>
      </c>
      <c r="L398" s="3">
        <v>0</v>
      </c>
      <c r="M398" s="1">
        <v>5792.1</v>
      </c>
      <c r="N398" s="1">
        <v>11</v>
      </c>
      <c r="O398" s="3">
        <v>1.8991384817251082E-3</v>
      </c>
      <c r="P398" s="1">
        <v>10401.799999999999</v>
      </c>
      <c r="Q398" s="1">
        <v>0</v>
      </c>
      <c r="R398" s="3">
        <v>0</v>
      </c>
      <c r="S398" s="1">
        <v>18466</v>
      </c>
      <c r="T398" s="1">
        <v>0</v>
      </c>
      <c r="U398" s="3">
        <v>0</v>
      </c>
      <c r="V398" s="1">
        <v>22197.5</v>
      </c>
      <c r="W398" s="1">
        <v>0</v>
      </c>
      <c r="X398" s="3">
        <v>0</v>
      </c>
      <c r="Y398" s="1">
        <v>17231.7</v>
      </c>
      <c r="Z398" s="1">
        <v>0</v>
      </c>
      <c r="AA398" s="3">
        <v>0</v>
      </c>
      <c r="AB398" s="1">
        <v>14708.9</v>
      </c>
      <c r="AC398" s="1">
        <v>0</v>
      </c>
      <c r="AD398" s="3">
        <v>0</v>
      </c>
      <c r="AE398" s="1">
        <v>17893.099999999999</v>
      </c>
      <c r="AF398" s="1">
        <v>0</v>
      </c>
      <c r="AG398" s="3">
        <v>0</v>
      </c>
      <c r="AH398" s="1">
        <v>15909.8</v>
      </c>
      <c r="AI398" s="1">
        <v>0</v>
      </c>
      <c r="AJ398" s="3">
        <v>0</v>
      </c>
      <c r="AK398" s="1">
        <v>2494.9</v>
      </c>
      <c r="AL398" s="1">
        <v>69</v>
      </c>
      <c r="AM398" s="3">
        <v>2.7656419094953706E-2</v>
      </c>
    </row>
    <row r="399" spans="1:39">
      <c r="A399" t="s">
        <v>79</v>
      </c>
      <c r="B399">
        <v>2012</v>
      </c>
      <c r="C399" s="1">
        <v>87443.46666666666</v>
      </c>
      <c r="D399" s="1">
        <v>42773.866666666669</v>
      </c>
      <c r="E399" s="2">
        <f>Table2[[#This Row],[Male Total population]]/Table2[[#This Row],[Total population]]</f>
        <v>0.4891602345744146</v>
      </c>
      <c r="F399" s="1">
        <v>44669.599999999999</v>
      </c>
      <c r="G399" s="2">
        <f>Table2[[#This Row],[Female Total population]]/Table2[[#This Row],[Total population]]</f>
        <v>0.51083976542558551</v>
      </c>
      <c r="H399" s="1">
        <v>51</v>
      </c>
      <c r="I399" s="2">
        <v>5.8323396754626994E-4</v>
      </c>
      <c r="J399" s="1">
        <v>4533.7333333333336</v>
      </c>
      <c r="K399" s="1">
        <v>0</v>
      </c>
      <c r="L399" s="3">
        <v>0</v>
      </c>
      <c r="M399" s="1">
        <v>4613.7333333333336</v>
      </c>
      <c r="N399" s="1">
        <v>13</v>
      </c>
      <c r="O399" s="3">
        <v>2.8176747680836922E-3</v>
      </c>
      <c r="P399" s="1">
        <v>7485.4</v>
      </c>
      <c r="Q399" s="1">
        <v>0</v>
      </c>
      <c r="R399" s="3">
        <v>0</v>
      </c>
      <c r="S399" s="1">
        <v>12612.933333333332</v>
      </c>
      <c r="T399" s="1">
        <v>0</v>
      </c>
      <c r="U399" s="3">
        <v>0</v>
      </c>
      <c r="V399" s="1">
        <v>14264.8</v>
      </c>
      <c r="W399" s="1">
        <v>0</v>
      </c>
      <c r="X399" s="3">
        <v>0</v>
      </c>
      <c r="Y399" s="1">
        <v>11284.333333333334</v>
      </c>
      <c r="Z399" s="1">
        <v>0</v>
      </c>
      <c r="AA399" s="3">
        <v>0</v>
      </c>
      <c r="AB399" s="1">
        <v>9577.1333333333332</v>
      </c>
      <c r="AC399" s="1">
        <v>0</v>
      </c>
      <c r="AD399" s="3">
        <v>0</v>
      </c>
      <c r="AE399" s="1">
        <v>11108</v>
      </c>
      <c r="AF399" s="1">
        <v>0</v>
      </c>
      <c r="AG399" s="3">
        <v>0</v>
      </c>
      <c r="AH399" s="1">
        <v>10117.799999999999</v>
      </c>
      <c r="AI399" s="1">
        <v>0</v>
      </c>
      <c r="AJ399" s="3">
        <v>0</v>
      </c>
      <c r="AK399" s="1">
        <v>1885.5333333333333</v>
      </c>
      <c r="AL399" s="1">
        <v>38</v>
      </c>
      <c r="AM399" s="3">
        <v>2.0153449068344941E-2</v>
      </c>
    </row>
    <row r="400" spans="1:39">
      <c r="A400" t="s">
        <v>81</v>
      </c>
      <c r="B400">
        <v>2010</v>
      </c>
      <c r="C400" s="1">
        <v>266718.2</v>
      </c>
      <c r="D400" s="1">
        <v>133640.4</v>
      </c>
      <c r="E400" s="2">
        <f>Table2[[#This Row],[Male Total population]]/Table2[[#This Row],[Total population]]</f>
        <v>0.50105467118479352</v>
      </c>
      <c r="F400" s="1">
        <v>133077.79999999999</v>
      </c>
      <c r="G400" s="2">
        <f>Table2[[#This Row],[Female Total population]]/Table2[[#This Row],[Total population]]</f>
        <v>0.49894532881520642</v>
      </c>
      <c r="H400" s="1">
        <v>141</v>
      </c>
      <c r="I400" s="2">
        <v>5.2864783880515092E-4</v>
      </c>
      <c r="J400" s="1">
        <v>17250.8</v>
      </c>
      <c r="K400" s="1">
        <v>0</v>
      </c>
      <c r="L400" s="3">
        <v>0</v>
      </c>
      <c r="M400" s="1">
        <v>12977.8</v>
      </c>
      <c r="N400" s="1">
        <v>22</v>
      </c>
      <c r="O400" s="3">
        <v>1.6952025767079167E-3</v>
      </c>
      <c r="P400" s="1">
        <v>18797.8</v>
      </c>
      <c r="Q400" s="1">
        <v>0</v>
      </c>
      <c r="R400" s="3">
        <v>0</v>
      </c>
      <c r="S400" s="1">
        <v>33034.6</v>
      </c>
      <c r="T400" s="1">
        <v>0</v>
      </c>
      <c r="U400" s="3">
        <v>0</v>
      </c>
      <c r="V400" s="1">
        <v>38857.599999999999</v>
      </c>
      <c r="W400" s="1">
        <v>0</v>
      </c>
      <c r="X400" s="3">
        <v>0</v>
      </c>
      <c r="Y400" s="1">
        <v>35828.800000000003</v>
      </c>
      <c r="Z400" s="1">
        <v>0</v>
      </c>
      <c r="AA400" s="3">
        <v>0</v>
      </c>
      <c r="AB400" s="1">
        <v>35958.199999999997</v>
      </c>
      <c r="AC400" s="1">
        <v>0</v>
      </c>
      <c r="AD400" s="3">
        <v>0</v>
      </c>
      <c r="AE400" s="1">
        <v>36189</v>
      </c>
      <c r="AF400" s="1">
        <v>0</v>
      </c>
      <c r="AG400" s="3">
        <v>0</v>
      </c>
      <c r="AH400" s="1">
        <v>32436</v>
      </c>
      <c r="AI400" s="1">
        <v>0</v>
      </c>
      <c r="AJ400" s="3">
        <v>0</v>
      </c>
      <c r="AK400" s="1">
        <v>5408.4</v>
      </c>
      <c r="AL400" s="1">
        <v>119</v>
      </c>
      <c r="AM400" s="3">
        <v>2.2002810443014571E-2</v>
      </c>
    </row>
    <row r="401" spans="1:39">
      <c r="A401" t="s">
        <v>83</v>
      </c>
      <c r="B401">
        <v>2010</v>
      </c>
      <c r="C401" s="1">
        <v>131393.9</v>
      </c>
      <c r="D401" s="1">
        <v>64850.400000000001</v>
      </c>
      <c r="E401" s="2">
        <f>Table2[[#This Row],[Male Total population]]/Table2[[#This Row],[Total population]]</f>
        <v>0.49355715904619624</v>
      </c>
      <c r="F401" s="1">
        <v>66543.5</v>
      </c>
      <c r="G401" s="2">
        <f>Table2[[#This Row],[Female Total population]]/Table2[[#This Row],[Total population]]</f>
        <v>0.50644284095380376</v>
      </c>
      <c r="H401" s="1">
        <v>63</v>
      </c>
      <c r="I401" s="2">
        <v>4.7947431349552758E-4</v>
      </c>
      <c r="J401" s="1">
        <v>7230.6</v>
      </c>
      <c r="K401" s="1">
        <v>0</v>
      </c>
      <c r="L401" s="3">
        <v>0</v>
      </c>
      <c r="M401" s="1">
        <v>5679.2</v>
      </c>
      <c r="N401" s="1">
        <v>0</v>
      </c>
      <c r="O401" s="3">
        <v>0</v>
      </c>
      <c r="P401" s="1">
        <v>9049.2999999999993</v>
      </c>
      <c r="Q401" s="1">
        <v>0</v>
      </c>
      <c r="R401" s="3">
        <v>0</v>
      </c>
      <c r="S401" s="1">
        <v>16682.8</v>
      </c>
      <c r="T401" s="1">
        <v>0</v>
      </c>
      <c r="U401" s="3">
        <v>0</v>
      </c>
      <c r="V401" s="1">
        <v>22168.7</v>
      </c>
      <c r="W401" s="1">
        <v>0</v>
      </c>
      <c r="X401" s="3">
        <v>0</v>
      </c>
      <c r="Y401" s="1">
        <v>19215.599999999999</v>
      </c>
      <c r="Z401" s="1">
        <v>0</v>
      </c>
      <c r="AA401" s="3">
        <v>0</v>
      </c>
      <c r="AB401" s="1">
        <v>14424</v>
      </c>
      <c r="AC401" s="1">
        <v>0</v>
      </c>
      <c r="AD401" s="3">
        <v>0</v>
      </c>
      <c r="AE401" s="1">
        <v>17969.099999999999</v>
      </c>
      <c r="AF401" s="1">
        <v>0</v>
      </c>
      <c r="AG401" s="3">
        <v>0</v>
      </c>
      <c r="AH401" s="1">
        <v>16623.900000000001</v>
      </c>
      <c r="AI401" s="1">
        <v>0</v>
      </c>
      <c r="AJ401" s="3">
        <v>0</v>
      </c>
      <c r="AK401" s="1">
        <v>2305.6999999999998</v>
      </c>
      <c r="AL401" s="1">
        <v>63</v>
      </c>
      <c r="AM401" s="3">
        <v>2.7323589365485536E-2</v>
      </c>
    </row>
    <row r="402" spans="1:39">
      <c r="A402" t="s">
        <v>85</v>
      </c>
      <c r="B402">
        <v>2011</v>
      </c>
      <c r="C402" s="1">
        <v>210791.8</v>
      </c>
      <c r="D402" s="1">
        <v>101759.8</v>
      </c>
      <c r="E402" s="2">
        <f>Table2[[#This Row],[Male Total population]]/Table2[[#This Row],[Total population]]</f>
        <v>0.48275027776222801</v>
      </c>
      <c r="F402" s="1">
        <v>109032</v>
      </c>
      <c r="G402" s="2">
        <f>Table2[[#This Row],[Female Total population]]/Table2[[#This Row],[Total population]]</f>
        <v>0.5172497222377721</v>
      </c>
      <c r="H402" s="1">
        <v>101</v>
      </c>
      <c r="I402" s="2">
        <v>4.7914577322267756E-4</v>
      </c>
      <c r="J402" s="1">
        <v>11601</v>
      </c>
      <c r="K402" s="1">
        <v>0</v>
      </c>
      <c r="L402" s="3">
        <v>0</v>
      </c>
      <c r="M402" s="1">
        <v>10737.4</v>
      </c>
      <c r="N402" s="1">
        <v>0</v>
      </c>
      <c r="O402" s="3">
        <v>0</v>
      </c>
      <c r="P402" s="1">
        <v>14447.2</v>
      </c>
      <c r="Q402" s="1">
        <v>0</v>
      </c>
      <c r="R402" s="3">
        <v>0</v>
      </c>
      <c r="S402" s="1">
        <v>25523.4</v>
      </c>
      <c r="T402" s="1">
        <v>0</v>
      </c>
      <c r="U402" s="3">
        <v>0</v>
      </c>
      <c r="V402" s="1">
        <v>32134.400000000001</v>
      </c>
      <c r="W402" s="1">
        <v>0</v>
      </c>
      <c r="X402" s="3">
        <v>0</v>
      </c>
      <c r="Y402" s="1">
        <v>28428.799999999999</v>
      </c>
      <c r="Z402" s="1">
        <v>0</v>
      </c>
      <c r="AA402" s="3">
        <v>0</v>
      </c>
      <c r="AB402" s="1">
        <v>25477</v>
      </c>
      <c r="AC402" s="1">
        <v>0</v>
      </c>
      <c r="AD402" s="3">
        <v>0</v>
      </c>
      <c r="AE402" s="1">
        <v>32291.599999999999</v>
      </c>
      <c r="AF402" s="1">
        <v>0</v>
      </c>
      <c r="AG402" s="3">
        <v>0</v>
      </c>
      <c r="AH402" s="1">
        <v>25257</v>
      </c>
      <c r="AI402" s="1">
        <v>0</v>
      </c>
      <c r="AJ402" s="3">
        <v>0</v>
      </c>
      <c r="AK402" s="1">
        <v>5017.8</v>
      </c>
      <c r="AL402" s="1">
        <v>101</v>
      </c>
      <c r="AM402" s="3">
        <v>2.0128343098569094E-2</v>
      </c>
    </row>
    <row r="403" spans="1:39">
      <c r="A403" t="s">
        <v>85</v>
      </c>
      <c r="B403">
        <v>2010</v>
      </c>
      <c r="C403" s="1">
        <v>211277.8</v>
      </c>
      <c r="D403" s="1">
        <v>101971.8</v>
      </c>
      <c r="E403" s="2">
        <f>Table2[[#This Row],[Male Total population]]/Table2[[#This Row],[Total population]]</f>
        <v>0.48264323085530048</v>
      </c>
      <c r="F403" s="1">
        <v>109306</v>
      </c>
      <c r="G403" s="2">
        <f>Table2[[#This Row],[Female Total population]]/Table2[[#This Row],[Total population]]</f>
        <v>0.51735676914469952</v>
      </c>
      <c r="H403" s="1">
        <v>95</v>
      </c>
      <c r="I403" s="2">
        <v>4.4964496979805736E-4</v>
      </c>
      <c r="J403" s="1">
        <v>11857.2</v>
      </c>
      <c r="K403" s="1">
        <v>0</v>
      </c>
      <c r="L403" s="3">
        <v>0</v>
      </c>
      <c r="M403" s="1">
        <v>10934.6</v>
      </c>
      <c r="N403" s="1">
        <v>10</v>
      </c>
      <c r="O403" s="3">
        <v>9.1452819490424884E-4</v>
      </c>
      <c r="P403" s="1">
        <v>14128.4</v>
      </c>
      <c r="Q403" s="1">
        <v>0</v>
      </c>
      <c r="R403" s="3">
        <v>0</v>
      </c>
      <c r="S403" s="1">
        <v>24553.4</v>
      </c>
      <c r="T403" s="1">
        <v>0</v>
      </c>
      <c r="U403" s="3">
        <v>0</v>
      </c>
      <c r="V403" s="1">
        <v>32166.2</v>
      </c>
      <c r="W403" s="1">
        <v>0</v>
      </c>
      <c r="X403" s="3">
        <v>0</v>
      </c>
      <c r="Y403" s="1">
        <v>29384.2</v>
      </c>
      <c r="Z403" s="1">
        <v>0</v>
      </c>
      <c r="AA403" s="3">
        <v>0</v>
      </c>
      <c r="AB403" s="1">
        <v>25558.799999999999</v>
      </c>
      <c r="AC403" s="1">
        <v>0</v>
      </c>
      <c r="AD403" s="3">
        <v>0</v>
      </c>
      <c r="AE403" s="1">
        <v>32140.400000000001</v>
      </c>
      <c r="AF403" s="1">
        <v>0</v>
      </c>
      <c r="AG403" s="3">
        <v>0</v>
      </c>
      <c r="AH403" s="1">
        <v>25507.8</v>
      </c>
      <c r="AI403" s="1">
        <v>0</v>
      </c>
      <c r="AJ403" s="3">
        <v>0</v>
      </c>
      <c r="AK403" s="1">
        <v>4912.6000000000004</v>
      </c>
      <c r="AL403" s="1">
        <v>85</v>
      </c>
      <c r="AM403" s="3">
        <v>1.7302446769531406E-2</v>
      </c>
    </row>
    <row r="404" spans="1:39">
      <c r="A404" t="s">
        <v>86</v>
      </c>
      <c r="B404">
        <v>2015</v>
      </c>
      <c r="C404" s="1">
        <v>46632</v>
      </c>
      <c r="D404" s="1">
        <v>23006</v>
      </c>
      <c r="E404" s="2">
        <f>Table2[[#This Row],[Male Total population]]/Table2[[#This Row],[Total population]]</f>
        <v>0.49335220449476752</v>
      </c>
      <c r="F404" s="1">
        <v>23626</v>
      </c>
      <c r="G404" s="2">
        <f>Table2[[#This Row],[Female Total population]]/Table2[[#This Row],[Total population]]</f>
        <v>0.50664779550523242</v>
      </c>
      <c r="H404" s="1">
        <v>20</v>
      </c>
      <c r="I404" s="2">
        <v>4.2889003259564246E-4</v>
      </c>
      <c r="J404" s="1">
        <v>2327.0625</v>
      </c>
      <c r="K404" s="1">
        <v>0</v>
      </c>
      <c r="L404" s="3">
        <v>0</v>
      </c>
      <c r="M404" s="1">
        <v>2217.5625</v>
      </c>
      <c r="N404" s="1">
        <v>0</v>
      </c>
      <c r="O404" s="3">
        <v>0</v>
      </c>
      <c r="P404" s="1">
        <v>4347.875</v>
      </c>
      <c r="Q404" s="1">
        <v>0</v>
      </c>
      <c r="R404" s="3">
        <v>0</v>
      </c>
      <c r="S404" s="1">
        <v>6912.6875</v>
      </c>
      <c r="T404" s="1">
        <v>0</v>
      </c>
      <c r="U404" s="3">
        <v>0</v>
      </c>
      <c r="V404" s="1">
        <v>6995.4375</v>
      </c>
      <c r="W404" s="1">
        <v>0</v>
      </c>
      <c r="X404" s="3">
        <v>0</v>
      </c>
      <c r="Y404" s="1">
        <v>5571.625</v>
      </c>
      <c r="Z404" s="1">
        <v>0</v>
      </c>
      <c r="AA404" s="3">
        <v>0</v>
      </c>
      <c r="AB404" s="1">
        <v>5353.75</v>
      </c>
      <c r="AC404" s="1">
        <v>0</v>
      </c>
      <c r="AD404" s="3">
        <v>0</v>
      </c>
      <c r="AE404" s="1">
        <v>6592.6875</v>
      </c>
      <c r="AF404" s="1">
        <v>0</v>
      </c>
      <c r="AG404" s="3">
        <v>0</v>
      </c>
      <c r="AH404" s="1">
        <v>5358.1875</v>
      </c>
      <c r="AI404" s="1">
        <v>0</v>
      </c>
      <c r="AJ404" s="3">
        <v>0</v>
      </c>
      <c r="AK404" s="1">
        <v>960.875</v>
      </c>
      <c r="AL404" s="1">
        <v>20</v>
      </c>
      <c r="AM404" s="3">
        <v>2.0814361909717704E-2</v>
      </c>
    </row>
    <row r="405" spans="1:39">
      <c r="A405" t="s">
        <v>84</v>
      </c>
      <c r="B405">
        <v>2013</v>
      </c>
      <c r="C405" s="1">
        <v>28319.55</v>
      </c>
      <c r="D405" s="1">
        <v>14376.1</v>
      </c>
      <c r="E405" s="2">
        <f>Table2[[#This Row],[Male Total population]]/Table2[[#This Row],[Total population]]</f>
        <v>0.50763871601067112</v>
      </c>
      <c r="F405" s="1">
        <v>13943.45</v>
      </c>
      <c r="G405" s="2">
        <f>Table2[[#This Row],[Female Total population]]/Table2[[#This Row],[Total population]]</f>
        <v>0.49236128398932899</v>
      </c>
      <c r="H405" s="1">
        <v>12</v>
      </c>
      <c r="I405" s="2">
        <v>4.2373554664533865E-4</v>
      </c>
      <c r="J405" s="1">
        <v>1935.9</v>
      </c>
      <c r="K405" s="1">
        <v>0</v>
      </c>
      <c r="L405" s="3">
        <v>0</v>
      </c>
      <c r="M405" s="1">
        <v>1123</v>
      </c>
      <c r="N405" s="1">
        <v>0</v>
      </c>
      <c r="O405" s="3">
        <v>0</v>
      </c>
      <c r="P405" s="1">
        <v>2092.75</v>
      </c>
      <c r="Q405" s="1">
        <v>0</v>
      </c>
      <c r="R405" s="3">
        <v>0</v>
      </c>
      <c r="S405" s="1">
        <v>3813.35</v>
      </c>
      <c r="T405" s="1">
        <v>0</v>
      </c>
      <c r="U405" s="3">
        <v>0</v>
      </c>
      <c r="V405" s="1">
        <v>3983.25</v>
      </c>
      <c r="W405" s="1">
        <v>0</v>
      </c>
      <c r="X405" s="3">
        <v>0</v>
      </c>
      <c r="Y405" s="1">
        <v>3386.05</v>
      </c>
      <c r="Z405" s="1">
        <v>0</v>
      </c>
      <c r="AA405" s="3">
        <v>0</v>
      </c>
      <c r="AB405" s="1">
        <v>3840.85</v>
      </c>
      <c r="AC405" s="1">
        <v>0</v>
      </c>
      <c r="AD405" s="3">
        <v>0</v>
      </c>
      <c r="AE405" s="1">
        <v>3950.45</v>
      </c>
      <c r="AF405" s="1">
        <v>0</v>
      </c>
      <c r="AG405" s="3">
        <v>0</v>
      </c>
      <c r="AH405" s="1">
        <v>3788.9</v>
      </c>
      <c r="AI405" s="1">
        <v>0</v>
      </c>
      <c r="AJ405" s="3">
        <v>0</v>
      </c>
      <c r="AK405" s="1">
        <v>438.35</v>
      </c>
      <c r="AL405" s="1">
        <v>12</v>
      </c>
      <c r="AM405" s="3">
        <v>2.7375384966351089E-2</v>
      </c>
    </row>
    <row r="406" spans="1:39">
      <c r="A406" t="s">
        <v>84</v>
      </c>
      <c r="B406">
        <v>2009</v>
      </c>
      <c r="C406" s="1">
        <v>23610.272727272728</v>
      </c>
      <c r="D406" s="1">
        <v>12011.818181818182</v>
      </c>
      <c r="E406" s="2">
        <f>Table2[[#This Row],[Male Total population]]/Table2[[#This Row],[Total population]]</f>
        <v>0.50875389372114599</v>
      </c>
      <c r="F406" s="1">
        <v>11598.454545454546</v>
      </c>
      <c r="G406" s="2">
        <f>Table2[[#This Row],[Female Total population]]/Table2[[#This Row],[Total population]]</f>
        <v>0.49124610627885396</v>
      </c>
      <c r="H406" s="1">
        <v>10</v>
      </c>
      <c r="I406" s="2">
        <v>4.235444509901314E-4</v>
      </c>
      <c r="J406" s="1">
        <v>1624.2272727272727</v>
      </c>
      <c r="K406" s="1">
        <v>0</v>
      </c>
      <c r="L406" s="3">
        <v>0</v>
      </c>
      <c r="M406" s="1">
        <v>968.09090909090912</v>
      </c>
      <c r="N406" s="1">
        <v>0</v>
      </c>
      <c r="O406" s="3">
        <v>0</v>
      </c>
      <c r="P406" s="1">
        <v>1515.5</v>
      </c>
      <c r="Q406" s="1">
        <v>0</v>
      </c>
      <c r="R406" s="3">
        <v>0</v>
      </c>
      <c r="S406" s="1">
        <v>2796.7272727272725</v>
      </c>
      <c r="T406" s="1">
        <v>0</v>
      </c>
      <c r="U406" s="3">
        <v>0</v>
      </c>
      <c r="V406" s="1">
        <v>3693.7727272727275</v>
      </c>
      <c r="W406" s="1">
        <v>0</v>
      </c>
      <c r="X406" s="3">
        <v>0</v>
      </c>
      <c r="Y406" s="1">
        <v>2915.9545454545455</v>
      </c>
      <c r="Z406" s="1">
        <v>0</v>
      </c>
      <c r="AA406" s="3">
        <v>0</v>
      </c>
      <c r="AB406" s="1">
        <v>3049.181818181818</v>
      </c>
      <c r="AC406" s="1">
        <v>0</v>
      </c>
      <c r="AD406" s="3">
        <v>0</v>
      </c>
      <c r="AE406" s="1">
        <v>3656.0454545454545</v>
      </c>
      <c r="AF406" s="1">
        <v>0</v>
      </c>
      <c r="AG406" s="3">
        <v>0</v>
      </c>
      <c r="AH406" s="1">
        <v>3047.7272727272725</v>
      </c>
      <c r="AI406" s="1">
        <v>0</v>
      </c>
      <c r="AJ406" s="3">
        <v>0</v>
      </c>
      <c r="AK406" s="1">
        <v>358.68181818181819</v>
      </c>
      <c r="AL406" s="1">
        <v>10</v>
      </c>
      <c r="AM406" s="3">
        <v>2.7879863135217335E-2</v>
      </c>
    </row>
    <row r="407" spans="1:39">
      <c r="A407" t="s">
        <v>84</v>
      </c>
      <c r="B407">
        <v>2010</v>
      </c>
      <c r="C407" s="1">
        <v>24024.2</v>
      </c>
      <c r="D407" s="1">
        <v>12186.44</v>
      </c>
      <c r="E407" s="2">
        <f>Table2[[#This Row],[Male Total population]]/Table2[[#This Row],[Total population]]</f>
        <v>0.50725684934357851</v>
      </c>
      <c r="F407" s="1">
        <v>11837.76</v>
      </c>
      <c r="G407" s="2">
        <f>Table2[[#This Row],[Female Total population]]/Table2[[#This Row],[Total population]]</f>
        <v>0.49274315065642144</v>
      </c>
      <c r="H407" s="1">
        <v>10</v>
      </c>
      <c r="I407" s="2">
        <v>4.16246950991084E-4</v>
      </c>
      <c r="J407" s="1">
        <v>1620.36</v>
      </c>
      <c r="K407" s="1">
        <v>0</v>
      </c>
      <c r="L407" s="3">
        <v>0</v>
      </c>
      <c r="M407" s="1">
        <v>986.04</v>
      </c>
      <c r="N407" s="1">
        <v>0</v>
      </c>
      <c r="O407" s="3">
        <v>0</v>
      </c>
      <c r="P407" s="1">
        <v>1646.24</v>
      </c>
      <c r="Q407" s="1">
        <v>0</v>
      </c>
      <c r="R407" s="3">
        <v>0</v>
      </c>
      <c r="S407" s="1">
        <v>2992.72</v>
      </c>
      <c r="T407" s="1">
        <v>0</v>
      </c>
      <c r="U407" s="3">
        <v>0</v>
      </c>
      <c r="V407" s="1">
        <v>3722.32</v>
      </c>
      <c r="W407" s="1">
        <v>0</v>
      </c>
      <c r="X407" s="3">
        <v>0</v>
      </c>
      <c r="Y407" s="1">
        <v>2931.48</v>
      </c>
      <c r="Z407" s="1">
        <v>0</v>
      </c>
      <c r="AA407" s="3">
        <v>0</v>
      </c>
      <c r="AB407" s="1">
        <v>3087.28</v>
      </c>
      <c r="AC407" s="1">
        <v>0</v>
      </c>
      <c r="AD407" s="3">
        <v>0</v>
      </c>
      <c r="AE407" s="1">
        <v>3555</v>
      </c>
      <c r="AF407" s="1">
        <v>0</v>
      </c>
      <c r="AG407" s="3">
        <v>0</v>
      </c>
      <c r="AH407" s="1">
        <v>3109.64</v>
      </c>
      <c r="AI407" s="1">
        <v>0</v>
      </c>
      <c r="AJ407" s="3">
        <v>0</v>
      </c>
      <c r="AK407" s="1">
        <v>377.92</v>
      </c>
      <c r="AL407" s="1">
        <v>10</v>
      </c>
      <c r="AM407" s="3">
        <v>2.6460626587637596E-2</v>
      </c>
    </row>
    <row r="408" spans="1:39">
      <c r="A408" t="s">
        <v>83</v>
      </c>
      <c r="B408">
        <v>2014</v>
      </c>
      <c r="C408" s="1">
        <v>141975.33333333334</v>
      </c>
      <c r="D408" s="1">
        <v>70067</v>
      </c>
      <c r="E408" s="2">
        <f>Table2[[#This Row],[Male Total population]]/Table2[[#This Row],[Total population]]</f>
        <v>0.49351530547559902</v>
      </c>
      <c r="F408" s="1">
        <v>71908.333333333328</v>
      </c>
      <c r="G408" s="2">
        <f>Table2[[#This Row],[Female Total population]]/Table2[[#This Row],[Total population]]</f>
        <v>0.50648469452440092</v>
      </c>
      <c r="H408" s="1">
        <v>59</v>
      </c>
      <c r="I408" s="2">
        <v>4.1556514511910516E-4</v>
      </c>
      <c r="J408" s="1">
        <v>7180.5555555555557</v>
      </c>
      <c r="K408" s="1">
        <v>0</v>
      </c>
      <c r="L408" s="3">
        <v>0</v>
      </c>
      <c r="M408" s="1">
        <v>6260.2222222222226</v>
      </c>
      <c r="N408" s="1">
        <v>0</v>
      </c>
      <c r="O408" s="3">
        <v>0</v>
      </c>
      <c r="P408" s="1">
        <v>11726.333333333334</v>
      </c>
      <c r="Q408" s="1">
        <v>0</v>
      </c>
      <c r="R408" s="3">
        <v>0</v>
      </c>
      <c r="S408" s="1">
        <v>20311</v>
      </c>
      <c r="T408" s="1">
        <v>0</v>
      </c>
      <c r="U408" s="3">
        <v>0</v>
      </c>
      <c r="V408" s="1">
        <v>23501.222222222223</v>
      </c>
      <c r="W408" s="1">
        <v>0</v>
      </c>
      <c r="X408" s="3">
        <v>0</v>
      </c>
      <c r="Y408" s="1">
        <v>18033.111111111109</v>
      </c>
      <c r="Z408" s="1">
        <v>0</v>
      </c>
      <c r="AA408" s="3">
        <v>0</v>
      </c>
      <c r="AB408" s="1">
        <v>16074</v>
      </c>
      <c r="AC408" s="1">
        <v>0</v>
      </c>
      <c r="AD408" s="3">
        <v>0</v>
      </c>
      <c r="AE408" s="1">
        <v>19403.666666666668</v>
      </c>
      <c r="AF408" s="1">
        <v>0</v>
      </c>
      <c r="AG408" s="3">
        <v>0</v>
      </c>
      <c r="AH408" s="1">
        <v>16816</v>
      </c>
      <c r="AI408" s="1">
        <v>0</v>
      </c>
      <c r="AJ408" s="3">
        <v>0</v>
      </c>
      <c r="AK408" s="1">
        <v>2708.1111111111113</v>
      </c>
      <c r="AL408" s="1">
        <v>59</v>
      </c>
      <c r="AM408" s="3">
        <v>2.1786402986911747E-2</v>
      </c>
    </row>
    <row r="409" spans="1:39">
      <c r="A409" t="s">
        <v>81</v>
      </c>
      <c r="B409">
        <v>2009</v>
      </c>
      <c r="C409" s="1">
        <v>256048.2</v>
      </c>
      <c r="D409" s="1">
        <v>129524.8</v>
      </c>
      <c r="E409" s="2">
        <f>Table2[[#This Row],[Male Total population]]/Table2[[#This Row],[Total population]]</f>
        <v>0.50586100585749083</v>
      </c>
      <c r="F409" s="1">
        <v>126523.4</v>
      </c>
      <c r="G409" s="2">
        <f>Table2[[#This Row],[Female Total population]]/Table2[[#This Row],[Total population]]</f>
        <v>0.49413899414250906</v>
      </c>
      <c r="H409" s="1">
        <v>105</v>
      </c>
      <c r="I409" s="2">
        <v>4.1007903980578653E-4</v>
      </c>
      <c r="J409" s="1">
        <v>17336.599999999999</v>
      </c>
      <c r="K409" s="1">
        <v>0</v>
      </c>
      <c r="L409" s="3">
        <v>0</v>
      </c>
      <c r="M409" s="1">
        <v>13570.2</v>
      </c>
      <c r="N409" s="1">
        <v>0</v>
      </c>
      <c r="O409" s="3">
        <v>0</v>
      </c>
      <c r="P409" s="1">
        <v>17382</v>
      </c>
      <c r="Q409" s="1">
        <v>0</v>
      </c>
      <c r="R409" s="3">
        <v>0</v>
      </c>
      <c r="S409" s="1">
        <v>29404</v>
      </c>
      <c r="T409" s="1">
        <v>0</v>
      </c>
      <c r="U409" s="3">
        <v>0</v>
      </c>
      <c r="V409" s="1">
        <v>36012.199999999997</v>
      </c>
      <c r="W409" s="1">
        <v>0</v>
      </c>
      <c r="X409" s="3">
        <v>0</v>
      </c>
      <c r="Y409" s="1">
        <v>35141</v>
      </c>
      <c r="Z409" s="1">
        <v>0</v>
      </c>
      <c r="AA409" s="3">
        <v>0</v>
      </c>
      <c r="AB409" s="1">
        <v>36703</v>
      </c>
      <c r="AC409" s="1">
        <v>0</v>
      </c>
      <c r="AD409" s="3">
        <v>0</v>
      </c>
      <c r="AE409" s="1">
        <v>34947.4</v>
      </c>
      <c r="AF409" s="1">
        <v>0</v>
      </c>
      <c r="AG409" s="3">
        <v>0</v>
      </c>
      <c r="AH409" s="1">
        <v>30810.2</v>
      </c>
      <c r="AI409" s="1">
        <v>0</v>
      </c>
      <c r="AJ409" s="3">
        <v>0</v>
      </c>
      <c r="AK409" s="1">
        <v>5179</v>
      </c>
      <c r="AL409" s="1">
        <v>105</v>
      </c>
      <c r="AM409" s="3">
        <v>2.0274184205445068E-2</v>
      </c>
    </row>
    <row r="410" spans="1:39">
      <c r="A410" t="s">
        <v>85</v>
      </c>
      <c r="B410">
        <v>2017</v>
      </c>
      <c r="C410" s="1">
        <v>211227.6</v>
      </c>
      <c r="D410" s="1">
        <v>102516.2</v>
      </c>
      <c r="E410" s="2">
        <f>Table2[[#This Row],[Male Total population]]/Table2[[#This Row],[Total population]]</f>
        <v>0.48533524974955922</v>
      </c>
      <c r="F410" s="1">
        <v>108711.4</v>
      </c>
      <c r="G410" s="2">
        <f>Table2[[#This Row],[Female Total population]]/Table2[[#This Row],[Total population]]</f>
        <v>0.51466475025044067</v>
      </c>
      <c r="H410" s="1">
        <v>79</v>
      </c>
      <c r="I410" s="2">
        <v>3.7400415476007871E-4</v>
      </c>
      <c r="J410" s="1">
        <v>10914.2</v>
      </c>
      <c r="K410" s="1">
        <v>0</v>
      </c>
      <c r="L410" s="3">
        <v>0</v>
      </c>
      <c r="M410" s="1">
        <v>9830.6</v>
      </c>
      <c r="N410" s="1">
        <v>0</v>
      </c>
      <c r="O410" s="3">
        <v>0</v>
      </c>
      <c r="P410" s="1">
        <v>18667.8</v>
      </c>
      <c r="Q410" s="1">
        <v>0</v>
      </c>
      <c r="R410" s="3">
        <v>0</v>
      </c>
      <c r="S410" s="1">
        <v>28927</v>
      </c>
      <c r="T410" s="1">
        <v>0</v>
      </c>
      <c r="U410" s="3">
        <v>0</v>
      </c>
      <c r="V410" s="1">
        <v>29884.799999999999</v>
      </c>
      <c r="W410" s="1">
        <v>0</v>
      </c>
      <c r="X410" s="3">
        <v>0</v>
      </c>
      <c r="Y410" s="1">
        <v>24902.2</v>
      </c>
      <c r="Z410" s="1">
        <v>0</v>
      </c>
      <c r="AA410" s="3">
        <v>0</v>
      </c>
      <c r="AB410" s="1">
        <v>28109.4</v>
      </c>
      <c r="AC410" s="1">
        <v>0</v>
      </c>
      <c r="AD410" s="3">
        <v>0</v>
      </c>
      <c r="AE410" s="1">
        <v>30902.400000000001</v>
      </c>
      <c r="AF410" s="1">
        <v>0</v>
      </c>
      <c r="AG410" s="3">
        <v>0</v>
      </c>
      <c r="AH410" s="1">
        <v>23558.799999999999</v>
      </c>
      <c r="AI410" s="1">
        <v>0</v>
      </c>
      <c r="AJ410" s="3">
        <v>0</v>
      </c>
      <c r="AK410" s="1">
        <v>5530.4</v>
      </c>
      <c r="AL410" s="1">
        <v>79</v>
      </c>
      <c r="AM410" s="3">
        <v>1.4284681035729786E-2</v>
      </c>
    </row>
    <row r="411" spans="1:39">
      <c r="A411" t="s">
        <v>83</v>
      </c>
      <c r="B411">
        <v>2009</v>
      </c>
      <c r="C411" s="1">
        <v>131541.9</v>
      </c>
      <c r="D411" s="1">
        <v>64888.5</v>
      </c>
      <c r="E411" s="2">
        <f>Table2[[#This Row],[Male Total population]]/Table2[[#This Row],[Total population]]</f>
        <v>0.49329149115224885</v>
      </c>
      <c r="F411" s="1">
        <v>66653.399999999994</v>
      </c>
      <c r="G411" s="2">
        <f>Table2[[#This Row],[Female Total population]]/Table2[[#This Row],[Total population]]</f>
        <v>0.5067085088477512</v>
      </c>
      <c r="H411" s="1">
        <v>49</v>
      </c>
      <c r="I411" s="2">
        <v>3.7250488247470958E-4</v>
      </c>
      <c r="J411" s="1">
        <v>7586.9</v>
      </c>
      <c r="K411" s="1">
        <v>0</v>
      </c>
      <c r="L411" s="3">
        <v>0</v>
      </c>
      <c r="M411" s="1">
        <v>5753.4</v>
      </c>
      <c r="N411" s="1">
        <v>0</v>
      </c>
      <c r="O411" s="3">
        <v>0</v>
      </c>
      <c r="P411" s="1">
        <v>8789.5</v>
      </c>
      <c r="Q411" s="1">
        <v>0</v>
      </c>
      <c r="R411" s="3">
        <v>0</v>
      </c>
      <c r="S411" s="1">
        <v>15744.6</v>
      </c>
      <c r="T411" s="1">
        <v>0</v>
      </c>
      <c r="U411" s="3">
        <v>0</v>
      </c>
      <c r="V411" s="1">
        <v>21727</v>
      </c>
      <c r="W411" s="1">
        <v>0</v>
      </c>
      <c r="X411" s="3">
        <v>0</v>
      </c>
      <c r="Y411" s="1">
        <v>19751</v>
      </c>
      <c r="Z411" s="1">
        <v>0</v>
      </c>
      <c r="AA411" s="3">
        <v>0</v>
      </c>
      <c r="AB411" s="1">
        <v>14851.6</v>
      </c>
      <c r="AC411" s="1">
        <v>0</v>
      </c>
      <c r="AD411" s="3">
        <v>0</v>
      </c>
      <c r="AE411" s="1">
        <v>18476.2</v>
      </c>
      <c r="AF411" s="1">
        <v>0</v>
      </c>
      <c r="AG411" s="3">
        <v>0</v>
      </c>
      <c r="AH411" s="1">
        <v>16564.599999999999</v>
      </c>
      <c r="AI411" s="1">
        <v>0</v>
      </c>
      <c r="AJ411" s="3">
        <v>0</v>
      </c>
      <c r="AK411" s="1">
        <v>2377.1999999999998</v>
      </c>
      <c r="AL411" s="1">
        <v>49</v>
      </c>
      <c r="AM411" s="3">
        <v>2.0612485276796232E-2</v>
      </c>
    </row>
    <row r="412" spans="1:39">
      <c r="A412" t="s">
        <v>83</v>
      </c>
      <c r="B412">
        <v>2016</v>
      </c>
      <c r="C412" s="1">
        <v>132750.29999999999</v>
      </c>
      <c r="D412" s="1">
        <v>65650.7</v>
      </c>
      <c r="E412" s="2">
        <f>Table2[[#This Row],[Male Total population]]/Table2[[#This Row],[Total population]]</f>
        <v>0.4945427618619318</v>
      </c>
      <c r="F412" s="1">
        <v>67099.600000000006</v>
      </c>
      <c r="G412" s="2">
        <f>Table2[[#This Row],[Female Total population]]/Table2[[#This Row],[Total population]]</f>
        <v>0.50545723813806831</v>
      </c>
      <c r="H412" s="1">
        <v>45</v>
      </c>
      <c r="I412" s="2">
        <v>3.3898228478579715E-4</v>
      </c>
      <c r="J412" s="1">
        <v>6487.5</v>
      </c>
      <c r="K412" s="1">
        <v>0</v>
      </c>
      <c r="L412" s="3">
        <v>0</v>
      </c>
      <c r="M412" s="1">
        <v>5987.1</v>
      </c>
      <c r="N412" s="1">
        <v>0</v>
      </c>
      <c r="O412" s="3">
        <v>0</v>
      </c>
      <c r="P412" s="1">
        <v>12349.9</v>
      </c>
      <c r="Q412" s="1">
        <v>0</v>
      </c>
      <c r="R412" s="3">
        <v>0</v>
      </c>
      <c r="S412" s="1">
        <v>19789.3</v>
      </c>
      <c r="T412" s="1">
        <v>0</v>
      </c>
      <c r="U412" s="3">
        <v>0</v>
      </c>
      <c r="V412" s="1">
        <v>20990.6</v>
      </c>
      <c r="W412" s="1">
        <v>0</v>
      </c>
      <c r="X412" s="3">
        <v>0</v>
      </c>
      <c r="Y412" s="1">
        <v>15889.5</v>
      </c>
      <c r="Z412" s="1">
        <v>0</v>
      </c>
      <c r="AA412" s="3">
        <v>0</v>
      </c>
      <c r="AB412" s="1">
        <v>15473</v>
      </c>
      <c r="AC412" s="1">
        <v>0</v>
      </c>
      <c r="AD412" s="3">
        <v>0</v>
      </c>
      <c r="AE412" s="1">
        <v>17885.7</v>
      </c>
      <c r="AF412" s="1">
        <v>0</v>
      </c>
      <c r="AG412" s="3">
        <v>0</v>
      </c>
      <c r="AH412" s="1">
        <v>15154</v>
      </c>
      <c r="AI412" s="1">
        <v>0</v>
      </c>
      <c r="AJ412" s="3">
        <v>0</v>
      </c>
      <c r="AK412" s="1">
        <v>2716.8</v>
      </c>
      <c r="AL412" s="1">
        <v>45</v>
      </c>
      <c r="AM412" s="3">
        <v>1.6563604240282685E-2</v>
      </c>
    </row>
    <row r="413" spans="1:39">
      <c r="A413" t="s">
        <v>85</v>
      </c>
      <c r="B413">
        <v>2013</v>
      </c>
      <c r="C413" s="1">
        <v>210339</v>
      </c>
      <c r="D413" s="1">
        <v>101691</v>
      </c>
      <c r="E413" s="2">
        <f>Table2[[#This Row],[Male Total population]]/Table2[[#This Row],[Total population]]</f>
        <v>0.48346241067990242</v>
      </c>
      <c r="F413" s="1">
        <v>108648</v>
      </c>
      <c r="G413" s="2">
        <f>Table2[[#This Row],[Female Total population]]/Table2[[#This Row],[Total population]]</f>
        <v>0.51653758932009752</v>
      </c>
      <c r="H413" s="1">
        <v>71</v>
      </c>
      <c r="I413" s="2">
        <v>3.3755033541093188E-4</v>
      </c>
      <c r="J413" s="1">
        <v>11256.2</v>
      </c>
      <c r="K413" s="1">
        <v>0</v>
      </c>
      <c r="L413" s="3">
        <v>0</v>
      </c>
      <c r="M413" s="1">
        <v>10008.4</v>
      </c>
      <c r="N413" s="1">
        <v>10</v>
      </c>
      <c r="O413" s="3">
        <v>9.9916070500779349E-4</v>
      </c>
      <c r="P413" s="1">
        <v>15733.6</v>
      </c>
      <c r="Q413" s="1">
        <v>0</v>
      </c>
      <c r="R413" s="3">
        <v>0</v>
      </c>
      <c r="S413" s="1">
        <v>26821</v>
      </c>
      <c r="T413" s="1">
        <v>0</v>
      </c>
      <c r="U413" s="3">
        <v>0</v>
      </c>
      <c r="V413" s="1">
        <v>31906.6</v>
      </c>
      <c r="W413" s="1">
        <v>0</v>
      </c>
      <c r="X413" s="3">
        <v>0</v>
      </c>
      <c r="Y413" s="1">
        <v>26742.2</v>
      </c>
      <c r="Z413" s="1">
        <v>0</v>
      </c>
      <c r="AA413" s="3">
        <v>0</v>
      </c>
      <c r="AB413" s="1">
        <v>25968.400000000001</v>
      </c>
      <c r="AC413" s="1">
        <v>0</v>
      </c>
      <c r="AD413" s="3">
        <v>0</v>
      </c>
      <c r="AE413" s="1">
        <v>32144</v>
      </c>
      <c r="AF413" s="1">
        <v>0</v>
      </c>
      <c r="AG413" s="3">
        <v>0</v>
      </c>
      <c r="AH413" s="1">
        <v>24643.599999999999</v>
      </c>
      <c r="AI413" s="1">
        <v>0</v>
      </c>
      <c r="AJ413" s="3">
        <v>0</v>
      </c>
      <c r="AK413" s="1">
        <v>5440.8</v>
      </c>
      <c r="AL413" s="1">
        <v>61</v>
      </c>
      <c r="AM413" s="3">
        <v>1.1211586531392441E-2</v>
      </c>
    </row>
    <row r="414" spans="1:39">
      <c r="A414" t="s">
        <v>85</v>
      </c>
      <c r="B414">
        <v>2009</v>
      </c>
      <c r="C414" s="1">
        <v>211476.2</v>
      </c>
      <c r="D414" s="1">
        <v>102428.2</v>
      </c>
      <c r="E414" s="2">
        <f>Table2[[#This Row],[Male Total population]]/Table2[[#This Row],[Total population]]</f>
        <v>0.48434859336417047</v>
      </c>
      <c r="F414" s="1">
        <v>109048</v>
      </c>
      <c r="G414" s="2">
        <f>Table2[[#This Row],[Female Total population]]/Table2[[#This Row],[Total population]]</f>
        <v>0.51565140663582942</v>
      </c>
      <c r="H414" s="1">
        <v>70</v>
      </c>
      <c r="I414" s="2">
        <v>3.3100651515395114E-4</v>
      </c>
      <c r="J414" s="1">
        <v>12218.8</v>
      </c>
      <c r="K414" s="1">
        <v>0</v>
      </c>
      <c r="L414" s="3">
        <v>0</v>
      </c>
      <c r="M414" s="1">
        <v>11110.4</v>
      </c>
      <c r="N414" s="1">
        <v>12</v>
      </c>
      <c r="O414" s="3">
        <v>1.0800691244239632E-3</v>
      </c>
      <c r="P414" s="1">
        <v>14057.6</v>
      </c>
      <c r="Q414" s="1">
        <v>0</v>
      </c>
      <c r="R414" s="3">
        <v>0</v>
      </c>
      <c r="S414" s="1">
        <v>23639.200000000001</v>
      </c>
      <c r="T414" s="1">
        <v>0</v>
      </c>
      <c r="U414" s="3">
        <v>0</v>
      </c>
      <c r="V414" s="1">
        <v>32138.799999999999</v>
      </c>
      <c r="W414" s="1">
        <v>0</v>
      </c>
      <c r="X414" s="3">
        <v>0</v>
      </c>
      <c r="Y414" s="1">
        <v>30723.599999999999</v>
      </c>
      <c r="Z414" s="1">
        <v>0</v>
      </c>
      <c r="AA414" s="3">
        <v>0</v>
      </c>
      <c r="AB414" s="1">
        <v>26519.4</v>
      </c>
      <c r="AC414" s="1">
        <v>0</v>
      </c>
      <c r="AD414" s="3">
        <v>0</v>
      </c>
      <c r="AE414" s="1">
        <v>30514.400000000001</v>
      </c>
      <c r="AF414" s="1">
        <v>0</v>
      </c>
      <c r="AG414" s="3">
        <v>0</v>
      </c>
      <c r="AH414" s="1">
        <v>25844.400000000001</v>
      </c>
      <c r="AI414" s="1">
        <v>0</v>
      </c>
      <c r="AJ414" s="3">
        <v>0</v>
      </c>
      <c r="AK414" s="1">
        <v>4711.2</v>
      </c>
      <c r="AL414" s="1">
        <v>58</v>
      </c>
      <c r="AM414" s="3">
        <v>1.2311088470028868E-2</v>
      </c>
    </row>
    <row r="415" spans="1:39">
      <c r="A415" t="s">
        <v>75</v>
      </c>
      <c r="B415">
        <v>2009</v>
      </c>
      <c r="C415" s="1">
        <v>33291.133333333331</v>
      </c>
      <c r="D415" s="1">
        <v>16705.444444444445</v>
      </c>
      <c r="E415" s="2">
        <f>Table2[[#This Row],[Male Total population]]/Table2[[#This Row],[Total population]]</f>
        <v>0.50179861037406692</v>
      </c>
      <c r="F415" s="1">
        <v>16585.68888888889</v>
      </c>
      <c r="G415" s="2">
        <f>Table2[[#This Row],[Female Total population]]/Table2[[#This Row],[Total population]]</f>
        <v>0.49820138962593313</v>
      </c>
      <c r="H415" s="1">
        <v>10</v>
      </c>
      <c r="I415" s="2">
        <v>3.0038028143629836E-4</v>
      </c>
      <c r="J415" s="1">
        <v>2639.6222222222223</v>
      </c>
      <c r="K415" s="1">
        <v>0</v>
      </c>
      <c r="L415" s="3">
        <v>0</v>
      </c>
      <c r="M415" s="1">
        <v>1305.6666666666667</v>
      </c>
      <c r="N415" s="1">
        <v>0</v>
      </c>
      <c r="O415" s="3">
        <v>0</v>
      </c>
      <c r="P415" s="1">
        <v>2092.1111111111113</v>
      </c>
      <c r="Q415" s="1">
        <v>0</v>
      </c>
      <c r="R415" s="3">
        <v>0</v>
      </c>
      <c r="S415" s="1">
        <v>3553.6222222222223</v>
      </c>
      <c r="T415" s="1">
        <v>0</v>
      </c>
      <c r="U415" s="3">
        <v>0</v>
      </c>
      <c r="V415" s="1">
        <v>4517.2222222222226</v>
      </c>
      <c r="W415" s="1">
        <v>0</v>
      </c>
      <c r="X415" s="3">
        <v>0</v>
      </c>
      <c r="Y415" s="1">
        <v>4263.3999999999996</v>
      </c>
      <c r="Z415" s="1">
        <v>0</v>
      </c>
      <c r="AA415" s="3">
        <v>0</v>
      </c>
      <c r="AB415" s="1">
        <v>4433.4666666666662</v>
      </c>
      <c r="AC415" s="1">
        <v>0</v>
      </c>
      <c r="AD415" s="3">
        <v>0</v>
      </c>
      <c r="AE415" s="1">
        <v>5065.666666666667</v>
      </c>
      <c r="AF415" s="1">
        <v>0</v>
      </c>
      <c r="AG415" s="3">
        <v>0</v>
      </c>
      <c r="AH415" s="1">
        <v>4909.7555555555555</v>
      </c>
      <c r="AI415" s="1">
        <v>0</v>
      </c>
      <c r="AJ415" s="3">
        <v>0</v>
      </c>
      <c r="AK415" s="1">
        <v>527.77777777777783</v>
      </c>
      <c r="AL415" s="1">
        <v>10</v>
      </c>
      <c r="AM415" s="3">
        <v>1.8947368421052629E-2</v>
      </c>
    </row>
    <row r="416" spans="1:39">
      <c r="A416" t="s">
        <v>85</v>
      </c>
      <c r="B416">
        <v>2014</v>
      </c>
      <c r="C416" s="1">
        <v>210650.4</v>
      </c>
      <c r="D416" s="1">
        <v>101965.2</v>
      </c>
      <c r="E416" s="2">
        <f>Table2[[#This Row],[Male Total population]]/Table2[[#This Row],[Total population]]</f>
        <v>0.48404940128288387</v>
      </c>
      <c r="F416" s="1">
        <v>108685.2</v>
      </c>
      <c r="G416" s="2">
        <f>Table2[[#This Row],[Female Total population]]/Table2[[#This Row],[Total population]]</f>
        <v>0.51595059871711613</v>
      </c>
      <c r="H416" s="1">
        <v>56</v>
      </c>
      <c r="I416" s="2">
        <v>2.6584331195193551E-4</v>
      </c>
      <c r="J416" s="1">
        <v>11067.6</v>
      </c>
      <c r="K416" s="1">
        <v>0</v>
      </c>
      <c r="L416" s="3">
        <v>0</v>
      </c>
      <c r="M416" s="1">
        <v>9871.7999999999993</v>
      </c>
      <c r="N416" s="1">
        <v>0</v>
      </c>
      <c r="O416" s="3">
        <v>0</v>
      </c>
      <c r="P416" s="1">
        <v>16347.6</v>
      </c>
      <c r="Q416" s="1">
        <v>0</v>
      </c>
      <c r="R416" s="3">
        <v>0</v>
      </c>
      <c r="S416" s="1">
        <v>27436.2</v>
      </c>
      <c r="T416" s="1">
        <v>0</v>
      </c>
      <c r="U416" s="3">
        <v>0</v>
      </c>
      <c r="V416" s="1">
        <v>31388.6</v>
      </c>
      <c r="W416" s="1">
        <v>0</v>
      </c>
      <c r="X416" s="3">
        <v>0</v>
      </c>
      <c r="Y416" s="1">
        <v>26066.799999999999</v>
      </c>
      <c r="Z416" s="1">
        <v>0</v>
      </c>
      <c r="AA416" s="3">
        <v>0</v>
      </c>
      <c r="AB416" s="1">
        <v>26428.2</v>
      </c>
      <c r="AC416" s="1">
        <v>0</v>
      </c>
      <c r="AD416" s="3">
        <v>0</v>
      </c>
      <c r="AE416" s="1">
        <v>31836.2</v>
      </c>
      <c r="AF416" s="1">
        <v>0</v>
      </c>
      <c r="AG416" s="3">
        <v>0</v>
      </c>
      <c r="AH416" s="1">
        <v>24370.400000000001</v>
      </c>
      <c r="AI416" s="1">
        <v>0</v>
      </c>
      <c r="AJ416" s="3">
        <v>0</v>
      </c>
      <c r="AK416" s="1">
        <v>5561.6</v>
      </c>
      <c r="AL416" s="1">
        <v>56</v>
      </c>
      <c r="AM416" s="3">
        <v>1.0069044879171461E-2</v>
      </c>
    </row>
    <row r="417" spans="1:39">
      <c r="A417" t="s">
        <v>87</v>
      </c>
      <c r="B417">
        <v>2015</v>
      </c>
      <c r="C417" s="1">
        <v>308818</v>
      </c>
      <c r="D417" s="1">
        <v>149471</v>
      </c>
      <c r="E417" s="2">
        <f>Table2[[#This Row],[Male Total population]]/Table2[[#This Row],[Total population]]</f>
        <v>0.48400999941713241</v>
      </c>
      <c r="F417" s="1">
        <v>159347</v>
      </c>
      <c r="G417" s="2">
        <f>Table2[[#This Row],[Female Total population]]/Table2[[#This Row],[Total population]]</f>
        <v>0.51599000058286759</v>
      </c>
      <c r="H417" s="1">
        <v>52</v>
      </c>
      <c r="I417" s="2">
        <v>1.6838396725579467E-4</v>
      </c>
      <c r="J417" s="1">
        <v>18535.666666666668</v>
      </c>
      <c r="K417" s="1">
        <v>0</v>
      </c>
      <c r="L417" s="3">
        <v>0</v>
      </c>
      <c r="M417" s="1">
        <v>14603.333333333334</v>
      </c>
      <c r="N417" s="1">
        <v>0</v>
      </c>
      <c r="O417" s="3">
        <v>0</v>
      </c>
      <c r="P417" s="1">
        <v>28652</v>
      </c>
      <c r="Q417" s="1">
        <v>10</v>
      </c>
      <c r="R417" s="3">
        <v>3.4901577551305318E-4</v>
      </c>
      <c r="S417" s="1">
        <v>40419</v>
      </c>
      <c r="T417" s="1">
        <v>0</v>
      </c>
      <c r="U417" s="3">
        <v>0</v>
      </c>
      <c r="V417" s="1">
        <v>43694.666666666664</v>
      </c>
      <c r="W417" s="1">
        <v>0</v>
      </c>
      <c r="X417" s="3">
        <v>0</v>
      </c>
      <c r="Y417" s="1">
        <v>37110.666666666664</v>
      </c>
      <c r="Z417" s="1">
        <v>0</v>
      </c>
      <c r="AA417" s="3">
        <v>0</v>
      </c>
      <c r="AB417" s="1">
        <v>40012.666666666664</v>
      </c>
      <c r="AC417" s="1">
        <v>0</v>
      </c>
      <c r="AD417" s="3">
        <v>0</v>
      </c>
      <c r="AE417" s="1">
        <v>41920.666666666664</v>
      </c>
      <c r="AF417" s="1">
        <v>0</v>
      </c>
      <c r="AG417" s="3">
        <v>0</v>
      </c>
      <c r="AH417" s="1">
        <v>37891.666666666664</v>
      </c>
      <c r="AI417" s="1">
        <v>0</v>
      </c>
      <c r="AJ417" s="3">
        <v>0</v>
      </c>
      <c r="AK417" s="1">
        <v>5930</v>
      </c>
      <c r="AL417" s="1">
        <v>42</v>
      </c>
      <c r="AM417" s="3">
        <v>7.0826306913996627E-3</v>
      </c>
    </row>
    <row r="418" spans="1:39">
      <c r="A418" t="s">
        <v>85</v>
      </c>
      <c r="B418">
        <v>2012</v>
      </c>
      <c r="C418" s="1">
        <v>210494.2</v>
      </c>
      <c r="D418" s="1">
        <v>101704.2</v>
      </c>
      <c r="E418" s="2">
        <f>Table2[[#This Row],[Male Total population]]/Table2[[#This Row],[Total population]]</f>
        <v>0.48316865737868309</v>
      </c>
      <c r="F418" s="1">
        <v>108790</v>
      </c>
      <c r="G418" s="2">
        <f>Table2[[#This Row],[Female Total population]]/Table2[[#This Row],[Total population]]</f>
        <v>0.5168313426213168</v>
      </c>
      <c r="H418" s="1">
        <v>31</v>
      </c>
      <c r="I418" s="2">
        <v>1.4727246641475157E-4</v>
      </c>
      <c r="J418" s="1">
        <v>11324.8</v>
      </c>
      <c r="K418" s="1">
        <v>0</v>
      </c>
      <c r="L418" s="3">
        <v>0</v>
      </c>
      <c r="M418" s="1">
        <v>10291.799999999999</v>
      </c>
      <c r="N418" s="1">
        <v>0</v>
      </c>
      <c r="O418" s="3">
        <v>0</v>
      </c>
      <c r="P418" s="1">
        <v>15013.8</v>
      </c>
      <c r="Q418" s="1">
        <v>0</v>
      </c>
      <c r="R418" s="3">
        <v>0</v>
      </c>
      <c r="S418" s="1">
        <v>26149.599999999999</v>
      </c>
      <c r="T418" s="1">
        <v>0</v>
      </c>
      <c r="U418" s="3">
        <v>0</v>
      </c>
      <c r="V418" s="1">
        <v>32026.6</v>
      </c>
      <c r="W418" s="1">
        <v>0</v>
      </c>
      <c r="X418" s="3">
        <v>0</v>
      </c>
      <c r="Y418" s="1">
        <v>27423.4</v>
      </c>
      <c r="Z418" s="1">
        <v>0</v>
      </c>
      <c r="AA418" s="3">
        <v>0</v>
      </c>
      <c r="AB418" s="1">
        <v>25626.799999999999</v>
      </c>
      <c r="AC418" s="1">
        <v>0</v>
      </c>
      <c r="AD418" s="3">
        <v>0</v>
      </c>
      <c r="AE418" s="1">
        <v>32282.6</v>
      </c>
      <c r="AF418" s="1">
        <v>0</v>
      </c>
      <c r="AG418" s="3">
        <v>0</v>
      </c>
      <c r="AH418" s="1">
        <v>24954</v>
      </c>
      <c r="AI418" s="1">
        <v>0</v>
      </c>
      <c r="AJ418" s="3">
        <v>0</v>
      </c>
      <c r="AK418" s="1">
        <v>5223.8</v>
      </c>
      <c r="AL418" s="1">
        <v>31</v>
      </c>
      <c r="AM418" s="3">
        <v>5.9343772732493583E-3</v>
      </c>
    </row>
    <row r="419" spans="1:39">
      <c r="A419" t="s">
        <v>87</v>
      </c>
      <c r="B419">
        <v>2014</v>
      </c>
      <c r="C419" s="1">
        <v>305686.66666666669</v>
      </c>
      <c r="D419" s="1">
        <v>147974.33333333334</v>
      </c>
      <c r="E419" s="2">
        <f>Table2[[#This Row],[Male Total population]]/Table2[[#This Row],[Total population]]</f>
        <v>0.48407192550105771</v>
      </c>
      <c r="F419" s="1">
        <v>157712.33333333334</v>
      </c>
      <c r="G419" s="2">
        <f>Table2[[#This Row],[Female Total population]]/Table2[[#This Row],[Total population]]</f>
        <v>0.51592807449894229</v>
      </c>
      <c r="H419" s="1">
        <v>31</v>
      </c>
      <c r="I419" s="2">
        <v>1.014110309031034E-4</v>
      </c>
      <c r="J419" s="1">
        <v>18655</v>
      </c>
      <c r="K419" s="1">
        <v>0</v>
      </c>
      <c r="L419" s="3">
        <v>0</v>
      </c>
      <c r="M419" s="1">
        <v>14082</v>
      </c>
      <c r="N419" s="1">
        <v>11</v>
      </c>
      <c r="O419" s="3">
        <v>7.8113904274960944E-4</v>
      </c>
      <c r="P419" s="1">
        <v>27082.666666666668</v>
      </c>
      <c r="Q419" s="1">
        <v>0</v>
      </c>
      <c r="R419" s="3">
        <v>0</v>
      </c>
      <c r="S419" s="1">
        <v>39506.666666666664</v>
      </c>
      <c r="T419" s="1">
        <v>0</v>
      </c>
      <c r="U419" s="3">
        <v>0</v>
      </c>
      <c r="V419" s="1">
        <v>44005</v>
      </c>
      <c r="W419" s="1">
        <v>0</v>
      </c>
      <c r="X419" s="3">
        <v>0</v>
      </c>
      <c r="Y419" s="1">
        <v>37426.333333333336</v>
      </c>
      <c r="Z419" s="1">
        <v>0</v>
      </c>
      <c r="AA419" s="3">
        <v>0</v>
      </c>
      <c r="AB419" s="1">
        <v>39022.666666666664</v>
      </c>
      <c r="AC419" s="1">
        <v>0</v>
      </c>
      <c r="AD419" s="3">
        <v>0</v>
      </c>
      <c r="AE419" s="1">
        <v>42014.666666666664</v>
      </c>
      <c r="AF419" s="1">
        <v>0</v>
      </c>
      <c r="AG419" s="3">
        <v>0</v>
      </c>
      <c r="AH419" s="1">
        <v>38057.333333333336</v>
      </c>
      <c r="AI419" s="1">
        <v>0</v>
      </c>
      <c r="AJ419" s="3">
        <v>0</v>
      </c>
      <c r="AK419" s="1">
        <v>5866.666666666667</v>
      </c>
      <c r="AL419" s="1">
        <v>20</v>
      </c>
      <c r="AM419" s="3">
        <v>3.4090909090909089E-3</v>
      </c>
    </row>
    <row r="420" spans="1:39">
      <c r="A420" t="s">
        <v>85</v>
      </c>
      <c r="B420">
        <v>2016</v>
      </c>
      <c r="C420" s="1">
        <v>210898.2</v>
      </c>
      <c r="D420" s="1">
        <v>102259.4</v>
      </c>
      <c r="E420" s="2">
        <f>Table2[[#This Row],[Male Total population]]/Table2[[#This Row],[Total population]]</f>
        <v>0.48487564142320794</v>
      </c>
      <c r="F420" s="1">
        <v>108638.8</v>
      </c>
      <c r="G420" s="2">
        <f>Table2[[#This Row],[Female Total population]]/Table2[[#This Row],[Total population]]</f>
        <v>0.51512435857679206</v>
      </c>
      <c r="H420" s="1">
        <v>21</v>
      </c>
      <c r="I420" s="2">
        <v>9.9574107318127887E-5</v>
      </c>
      <c r="J420" s="1">
        <v>11011.8</v>
      </c>
      <c r="K420" s="1">
        <v>0</v>
      </c>
      <c r="L420" s="3">
        <v>0</v>
      </c>
      <c r="M420" s="1">
        <v>9552</v>
      </c>
      <c r="N420" s="1">
        <v>0</v>
      </c>
      <c r="O420" s="3">
        <v>0</v>
      </c>
      <c r="P420" s="1">
        <v>17778.400000000001</v>
      </c>
      <c r="Q420" s="1">
        <v>0</v>
      </c>
      <c r="R420" s="3">
        <v>0</v>
      </c>
      <c r="S420" s="1">
        <v>28449.599999999999</v>
      </c>
      <c r="T420" s="1">
        <v>0</v>
      </c>
      <c r="U420" s="3">
        <v>0</v>
      </c>
      <c r="V420" s="1">
        <v>30522.400000000001</v>
      </c>
      <c r="W420" s="1">
        <v>0</v>
      </c>
      <c r="X420" s="3">
        <v>0</v>
      </c>
      <c r="Y420" s="1">
        <v>25173.8</v>
      </c>
      <c r="Z420" s="1">
        <v>0</v>
      </c>
      <c r="AA420" s="3">
        <v>0</v>
      </c>
      <c r="AB420" s="1">
        <v>27615.599999999999</v>
      </c>
      <c r="AC420" s="1">
        <v>0</v>
      </c>
      <c r="AD420" s="3">
        <v>0</v>
      </c>
      <c r="AE420" s="1">
        <v>31257.8</v>
      </c>
      <c r="AF420" s="1">
        <v>0</v>
      </c>
      <c r="AG420" s="3">
        <v>0</v>
      </c>
      <c r="AH420" s="1">
        <v>23732.6</v>
      </c>
      <c r="AI420" s="1">
        <v>0</v>
      </c>
      <c r="AJ420" s="3">
        <v>0</v>
      </c>
      <c r="AK420" s="1">
        <v>5788.2</v>
      </c>
      <c r="AL420" s="1">
        <v>21</v>
      </c>
      <c r="AM420" s="3">
        <v>3.628070902871359E-3</v>
      </c>
    </row>
    <row r="421" spans="1:39">
      <c r="A421" t="s">
        <v>87</v>
      </c>
      <c r="B421">
        <v>2012</v>
      </c>
      <c r="C421" s="1">
        <v>300043.66666666669</v>
      </c>
      <c r="D421" s="1">
        <v>145446</v>
      </c>
      <c r="E421" s="2">
        <f>Table2[[#This Row],[Male Total population]]/Table2[[#This Row],[Total population]]</f>
        <v>0.48474944202566067</v>
      </c>
      <c r="F421" s="1">
        <v>154597.66666666666</v>
      </c>
      <c r="G421" s="2">
        <f>Table2[[#This Row],[Female Total population]]/Table2[[#This Row],[Total population]]</f>
        <v>0.51525055797433927</v>
      </c>
      <c r="H421" s="1">
        <v>21</v>
      </c>
      <c r="I421" s="2">
        <v>6.9989812593944657E-5</v>
      </c>
      <c r="J421" s="1">
        <v>18719.666666666668</v>
      </c>
      <c r="K421" s="1">
        <v>0</v>
      </c>
      <c r="L421" s="3">
        <v>0</v>
      </c>
      <c r="M421" s="1">
        <v>13741</v>
      </c>
      <c r="N421" s="1">
        <v>0</v>
      </c>
      <c r="O421" s="3">
        <v>0</v>
      </c>
      <c r="P421" s="1">
        <v>24451.333333333332</v>
      </c>
      <c r="Q421" s="1">
        <v>0</v>
      </c>
      <c r="R421" s="3">
        <v>0</v>
      </c>
      <c r="S421" s="1">
        <v>37316</v>
      </c>
      <c r="T421" s="1">
        <v>0</v>
      </c>
      <c r="U421" s="3">
        <v>0</v>
      </c>
      <c r="V421" s="1">
        <v>44112.333333333336</v>
      </c>
      <c r="W421" s="1">
        <v>0</v>
      </c>
      <c r="X421" s="3">
        <v>0</v>
      </c>
      <c r="Y421" s="1">
        <v>38623</v>
      </c>
      <c r="Z421" s="1">
        <v>0</v>
      </c>
      <c r="AA421" s="3">
        <v>0</v>
      </c>
      <c r="AB421" s="1">
        <v>37328</v>
      </c>
      <c r="AC421" s="1">
        <v>0</v>
      </c>
      <c r="AD421" s="3">
        <v>0</v>
      </c>
      <c r="AE421" s="1">
        <v>42348.333333333336</v>
      </c>
      <c r="AF421" s="1">
        <v>0</v>
      </c>
      <c r="AG421" s="3">
        <v>0</v>
      </c>
      <c r="AH421" s="1">
        <v>37829.333333333336</v>
      </c>
      <c r="AI421" s="1">
        <v>0</v>
      </c>
      <c r="AJ421" s="3">
        <v>0</v>
      </c>
      <c r="AK421" s="1">
        <v>5388</v>
      </c>
      <c r="AL421" s="1">
        <v>21</v>
      </c>
      <c r="AM421" s="3">
        <v>3.8975501113585748E-3</v>
      </c>
    </row>
    <row r="422" spans="1:39">
      <c r="A422" t="s">
        <v>87</v>
      </c>
      <c r="B422">
        <v>2010</v>
      </c>
      <c r="C422" s="1">
        <v>293759.33333333331</v>
      </c>
      <c r="D422" s="1">
        <v>142406</v>
      </c>
      <c r="E422" s="2">
        <f>Table2[[#This Row],[Male Total population]]/Table2[[#This Row],[Total population]]</f>
        <v>0.48477098032629889</v>
      </c>
      <c r="F422" s="1">
        <v>151353.33333333334</v>
      </c>
      <c r="G422" s="2">
        <f>Table2[[#This Row],[Female Total population]]/Table2[[#This Row],[Total population]]</f>
        <v>0.51522901967370116</v>
      </c>
      <c r="H422" s="1">
        <v>10</v>
      </c>
      <c r="I422" s="2">
        <v>3.4041471590122532E-5</v>
      </c>
      <c r="J422" s="1">
        <v>18619</v>
      </c>
      <c r="K422" s="1">
        <v>0</v>
      </c>
      <c r="L422" s="3">
        <v>0</v>
      </c>
      <c r="M422" s="1">
        <v>13150.666666666666</v>
      </c>
      <c r="N422" s="1">
        <v>0</v>
      </c>
      <c r="O422" s="3">
        <v>0</v>
      </c>
      <c r="P422" s="1">
        <v>22570.666666666668</v>
      </c>
      <c r="Q422" s="1">
        <v>0</v>
      </c>
      <c r="R422" s="3">
        <v>0</v>
      </c>
      <c r="S422" s="1">
        <v>34922.666666666664</v>
      </c>
      <c r="T422" s="1">
        <v>0</v>
      </c>
      <c r="U422" s="3">
        <v>0</v>
      </c>
      <c r="V422" s="1">
        <v>43401.333333333336</v>
      </c>
      <c r="W422" s="1">
        <v>0</v>
      </c>
      <c r="X422" s="3">
        <v>0</v>
      </c>
      <c r="Y422" s="1">
        <v>40138.333333333336</v>
      </c>
      <c r="Z422" s="1">
        <v>0</v>
      </c>
      <c r="AA422" s="3">
        <v>0</v>
      </c>
      <c r="AB422" s="1">
        <v>36639.333333333336</v>
      </c>
      <c r="AC422" s="1">
        <v>0</v>
      </c>
      <c r="AD422" s="3">
        <v>0</v>
      </c>
      <c r="AE422" s="1">
        <v>41740.666666666664</v>
      </c>
      <c r="AF422" s="1">
        <v>0</v>
      </c>
      <c r="AG422" s="3">
        <v>0</v>
      </c>
      <c r="AH422" s="1">
        <v>37515.333333333336</v>
      </c>
      <c r="AI422" s="1">
        <v>0</v>
      </c>
      <c r="AJ422" s="3">
        <v>0</v>
      </c>
      <c r="AK422" s="1">
        <v>5207.666666666667</v>
      </c>
      <c r="AL422" s="1">
        <v>10</v>
      </c>
      <c r="AM422" s="3">
        <v>1.920245791461307E-3</v>
      </c>
    </row>
    <row r="423" spans="1:39">
      <c r="A423" t="s">
        <v>87</v>
      </c>
      <c r="B423">
        <v>2013</v>
      </c>
      <c r="C423" s="1">
        <v>302815.33333333331</v>
      </c>
      <c r="D423" s="1">
        <v>146661.66666666666</v>
      </c>
      <c r="E423" s="2">
        <f>Table2[[#This Row],[Male Total population]]/Table2[[#This Row],[Total population]]</f>
        <v>0.48432708163170951</v>
      </c>
      <c r="F423" s="1">
        <v>156153.66666666666</v>
      </c>
      <c r="G423" s="2">
        <f>Table2[[#This Row],[Female Total population]]/Table2[[#This Row],[Total population]]</f>
        <v>0.51567291836829043</v>
      </c>
      <c r="H423" s="1">
        <v>10</v>
      </c>
      <c r="I423" s="2">
        <v>3.3023426818985393E-5</v>
      </c>
      <c r="J423" s="1">
        <v>18716</v>
      </c>
      <c r="K423" s="1">
        <v>0</v>
      </c>
      <c r="L423" s="3">
        <v>0</v>
      </c>
      <c r="M423" s="1">
        <v>13691</v>
      </c>
      <c r="N423" s="1">
        <v>0</v>
      </c>
      <c r="O423" s="3">
        <v>0</v>
      </c>
      <c r="P423" s="1">
        <v>25871.333333333332</v>
      </c>
      <c r="Q423" s="1">
        <v>0</v>
      </c>
      <c r="R423" s="3">
        <v>0</v>
      </c>
      <c r="S423" s="1">
        <v>38337.333333333336</v>
      </c>
      <c r="T423" s="1">
        <v>0</v>
      </c>
      <c r="U423" s="3">
        <v>0</v>
      </c>
      <c r="V423" s="1">
        <v>44204.333333333336</v>
      </c>
      <c r="W423" s="1">
        <v>0</v>
      </c>
      <c r="X423" s="3">
        <v>0</v>
      </c>
      <c r="Y423" s="1">
        <v>37927.333333333336</v>
      </c>
      <c r="Z423" s="1">
        <v>0</v>
      </c>
      <c r="AA423" s="3">
        <v>0</v>
      </c>
      <c r="AB423" s="1">
        <v>38131.666666666664</v>
      </c>
      <c r="AC423" s="1">
        <v>0</v>
      </c>
      <c r="AD423" s="3">
        <v>0</v>
      </c>
      <c r="AE423" s="1">
        <v>42422</v>
      </c>
      <c r="AF423" s="1">
        <v>0</v>
      </c>
      <c r="AG423" s="3">
        <v>0</v>
      </c>
      <c r="AH423" s="1">
        <v>37938.666666666664</v>
      </c>
      <c r="AI423" s="1">
        <v>0</v>
      </c>
      <c r="AJ423" s="3">
        <v>0</v>
      </c>
      <c r="AK423" s="1">
        <v>5573.333333333333</v>
      </c>
      <c r="AL423" s="1">
        <v>10</v>
      </c>
      <c r="AM423" s="3">
        <v>1.7942583732057417E-3</v>
      </c>
    </row>
    <row r="424" spans="1:39">
      <c r="A424" t="s">
        <v>87</v>
      </c>
      <c r="B424">
        <v>2017</v>
      </c>
      <c r="C424" s="1">
        <v>314577.33333333331</v>
      </c>
      <c r="D424" s="1">
        <v>152292</v>
      </c>
      <c r="E424" s="2">
        <f>Table2[[#This Row],[Male Total population]]/Table2[[#This Row],[Total population]]</f>
        <v>0.48411625334311015</v>
      </c>
      <c r="F424" s="1">
        <v>162285.33333333334</v>
      </c>
      <c r="G424" s="2">
        <f>Table2[[#This Row],[Female Total population]]/Table2[[#This Row],[Total population]]</f>
        <v>0.51588374665688996</v>
      </c>
      <c r="H424" s="1">
        <v>10</v>
      </c>
      <c r="I424" s="2">
        <v>3.1788685770960405E-5</v>
      </c>
      <c r="J424" s="1">
        <v>18427.333333333332</v>
      </c>
      <c r="K424" s="1">
        <v>0</v>
      </c>
      <c r="L424" s="3">
        <v>0</v>
      </c>
      <c r="M424" s="1">
        <v>15547</v>
      </c>
      <c r="N424" s="1">
        <v>10</v>
      </c>
      <c r="O424" s="3">
        <v>6.4321090885701424E-4</v>
      </c>
      <c r="P424" s="1">
        <v>31868.333333333332</v>
      </c>
      <c r="Q424" s="1">
        <v>0</v>
      </c>
      <c r="R424" s="3">
        <v>0</v>
      </c>
      <c r="S424" s="1">
        <v>42343</v>
      </c>
      <c r="T424" s="1">
        <v>0</v>
      </c>
      <c r="U424" s="3">
        <v>0</v>
      </c>
      <c r="V424" s="1">
        <v>42797.333333333336</v>
      </c>
      <c r="W424" s="1">
        <v>0</v>
      </c>
      <c r="X424" s="3">
        <v>0</v>
      </c>
      <c r="Y424" s="1">
        <v>36771</v>
      </c>
      <c r="Z424" s="1">
        <v>0</v>
      </c>
      <c r="AA424" s="3">
        <v>0</v>
      </c>
      <c r="AB424" s="1">
        <v>41747</v>
      </c>
      <c r="AC424" s="1">
        <v>0</v>
      </c>
      <c r="AD424" s="3">
        <v>0</v>
      </c>
      <c r="AE424" s="1">
        <v>40962</v>
      </c>
      <c r="AF424" s="1">
        <v>0</v>
      </c>
      <c r="AG424" s="3">
        <v>0</v>
      </c>
      <c r="AH424" s="1">
        <v>38008</v>
      </c>
      <c r="AI424" s="1">
        <v>0</v>
      </c>
      <c r="AJ424" s="3">
        <v>0</v>
      </c>
      <c r="AK424" s="1">
        <v>6106.333333333333</v>
      </c>
      <c r="AL424" s="1">
        <v>0</v>
      </c>
      <c r="AM424" s="3">
        <v>0</v>
      </c>
    </row>
    <row r="425" spans="1:39">
      <c r="A425" t="s">
        <v>88</v>
      </c>
      <c r="B425">
        <v>2009</v>
      </c>
      <c r="C425" s="1">
        <v>22957.125</v>
      </c>
      <c r="D425" s="1">
        <v>11891.4375</v>
      </c>
      <c r="E425" s="2">
        <f>Table2[[#This Row],[Male Total population]]/Table2[[#This Row],[Total population]]</f>
        <v>0.51798461262026496</v>
      </c>
      <c r="F425" s="1">
        <v>11065.6875</v>
      </c>
      <c r="G425" s="2">
        <f>Table2[[#This Row],[Female Total population]]/Table2[[#This Row],[Total population]]</f>
        <v>0.48201538737973504</v>
      </c>
      <c r="H425" s="1">
        <v>0</v>
      </c>
      <c r="I425" s="2">
        <v>0</v>
      </c>
      <c r="J425" s="1">
        <v>1735.1875</v>
      </c>
      <c r="K425" s="1">
        <v>0</v>
      </c>
      <c r="L425" s="3">
        <v>0</v>
      </c>
      <c r="M425" s="1">
        <v>503.96875</v>
      </c>
      <c r="N425" s="1">
        <v>0</v>
      </c>
      <c r="O425" s="3">
        <v>0</v>
      </c>
      <c r="P425" s="1">
        <v>1046.96875</v>
      </c>
      <c r="Q425" s="1">
        <v>0</v>
      </c>
      <c r="R425" s="3">
        <v>0</v>
      </c>
      <c r="S425" s="1">
        <v>2420.46875</v>
      </c>
      <c r="T425" s="1">
        <v>0</v>
      </c>
      <c r="U425" s="3">
        <v>0</v>
      </c>
      <c r="V425" s="1">
        <v>3584.03125</v>
      </c>
      <c r="W425" s="1">
        <v>0</v>
      </c>
      <c r="X425" s="3">
        <v>0</v>
      </c>
      <c r="Y425" s="1">
        <v>3218.53125</v>
      </c>
      <c r="Z425" s="1">
        <v>0</v>
      </c>
      <c r="AA425" s="3">
        <v>0</v>
      </c>
      <c r="AB425" s="1">
        <v>3210.5625</v>
      </c>
      <c r="AC425" s="1">
        <v>0</v>
      </c>
      <c r="AD425" s="3">
        <v>0</v>
      </c>
      <c r="AE425" s="1">
        <v>3791.53125</v>
      </c>
      <c r="AF425" s="1">
        <v>0</v>
      </c>
      <c r="AG425" s="3">
        <v>0</v>
      </c>
      <c r="AH425" s="1">
        <v>3303.65625</v>
      </c>
      <c r="AI425" s="1">
        <v>0</v>
      </c>
      <c r="AJ425" s="3">
        <v>0</v>
      </c>
      <c r="AK425" s="1">
        <v>164.125</v>
      </c>
      <c r="AL425" s="1">
        <v>0</v>
      </c>
      <c r="AM425" s="3">
        <v>0</v>
      </c>
    </row>
    <row r="426" spans="1:39">
      <c r="A426" t="s">
        <v>88</v>
      </c>
      <c r="B426">
        <v>2010</v>
      </c>
      <c r="C426" s="1">
        <v>21953.3125</v>
      </c>
      <c r="D426" s="1">
        <v>11360.96875</v>
      </c>
      <c r="E426" s="2">
        <f>Table2[[#This Row],[Male Total population]]/Table2[[#This Row],[Total population]]</f>
        <v>0.51750590030547783</v>
      </c>
      <c r="F426" s="1">
        <v>10592.34375</v>
      </c>
      <c r="G426" s="2">
        <f>Table2[[#This Row],[Female Total population]]/Table2[[#This Row],[Total population]]</f>
        <v>0.48249409969452217</v>
      </c>
      <c r="H426" s="1">
        <v>0</v>
      </c>
      <c r="I426" s="2">
        <v>0</v>
      </c>
      <c r="J426" s="1">
        <v>1629.84375</v>
      </c>
      <c r="K426" s="1">
        <v>0</v>
      </c>
      <c r="L426" s="3">
        <v>0</v>
      </c>
      <c r="M426" s="1">
        <v>483.5</v>
      </c>
      <c r="N426" s="1">
        <v>0</v>
      </c>
      <c r="O426" s="3">
        <v>0</v>
      </c>
      <c r="P426" s="1">
        <v>1057.40625</v>
      </c>
      <c r="Q426" s="1">
        <v>0</v>
      </c>
      <c r="R426" s="3">
        <v>0</v>
      </c>
      <c r="S426" s="1">
        <v>2502</v>
      </c>
      <c r="T426" s="1">
        <v>0</v>
      </c>
      <c r="U426" s="3">
        <v>0</v>
      </c>
      <c r="V426" s="1">
        <v>3488.9375</v>
      </c>
      <c r="W426" s="1">
        <v>0</v>
      </c>
      <c r="X426" s="3">
        <v>0</v>
      </c>
      <c r="Y426" s="1">
        <v>3037.4375</v>
      </c>
      <c r="Z426" s="1">
        <v>0</v>
      </c>
      <c r="AA426" s="3">
        <v>0</v>
      </c>
      <c r="AB426" s="1">
        <v>2959.125</v>
      </c>
      <c r="AC426" s="1">
        <v>0</v>
      </c>
      <c r="AD426" s="3">
        <v>0</v>
      </c>
      <c r="AE426" s="1">
        <v>3451.375</v>
      </c>
      <c r="AF426" s="1">
        <v>0</v>
      </c>
      <c r="AG426" s="3">
        <v>0</v>
      </c>
      <c r="AH426" s="1">
        <v>3198.90625</v>
      </c>
      <c r="AI426" s="1">
        <v>0</v>
      </c>
      <c r="AJ426" s="3">
        <v>0</v>
      </c>
      <c r="AK426" s="1">
        <v>156.96875</v>
      </c>
      <c r="AL426" s="1">
        <v>0</v>
      </c>
      <c r="AM426" s="3">
        <v>0</v>
      </c>
    </row>
    <row r="427" spans="1:39">
      <c r="A427" t="s">
        <v>88</v>
      </c>
      <c r="B427">
        <v>2011</v>
      </c>
      <c r="C427" s="1">
        <v>24194</v>
      </c>
      <c r="D427" s="1">
        <v>12483</v>
      </c>
      <c r="E427" s="2">
        <f>Table2[[#This Row],[Male Total population]]/Table2[[#This Row],[Total population]]</f>
        <v>0.51595436885178148</v>
      </c>
      <c r="F427" s="1">
        <v>11711</v>
      </c>
      <c r="G427" s="2">
        <f>Table2[[#This Row],[Female Total population]]/Table2[[#This Row],[Total population]]</f>
        <v>0.48404563114821858</v>
      </c>
      <c r="H427" s="1">
        <v>0</v>
      </c>
      <c r="I427" s="2">
        <v>0</v>
      </c>
      <c r="J427" s="1">
        <v>1791.25</v>
      </c>
      <c r="K427" s="1">
        <v>0</v>
      </c>
      <c r="L427" s="3">
        <v>0</v>
      </c>
      <c r="M427" s="1">
        <v>551</v>
      </c>
      <c r="N427" s="1">
        <v>0</v>
      </c>
      <c r="O427" s="3">
        <v>0</v>
      </c>
      <c r="P427" s="1">
        <v>1195.2857142857142</v>
      </c>
      <c r="Q427" s="1">
        <v>0</v>
      </c>
      <c r="R427" s="3">
        <v>0</v>
      </c>
      <c r="S427" s="1">
        <v>2875.25</v>
      </c>
      <c r="T427" s="1">
        <v>0</v>
      </c>
      <c r="U427" s="3">
        <v>0</v>
      </c>
      <c r="V427" s="1">
        <v>3814.8214285714284</v>
      </c>
      <c r="W427" s="1">
        <v>0</v>
      </c>
      <c r="X427" s="3">
        <v>0</v>
      </c>
      <c r="Y427" s="1">
        <v>3266.1428571428573</v>
      </c>
      <c r="Z427" s="1">
        <v>0</v>
      </c>
      <c r="AA427" s="3">
        <v>0</v>
      </c>
      <c r="AB427" s="1">
        <v>3389.8214285714284</v>
      </c>
      <c r="AC427" s="1">
        <v>0</v>
      </c>
      <c r="AD427" s="3">
        <v>0</v>
      </c>
      <c r="AE427" s="1">
        <v>3694.5</v>
      </c>
      <c r="AF427" s="1">
        <v>0</v>
      </c>
      <c r="AG427" s="3">
        <v>0</v>
      </c>
      <c r="AH427" s="1">
        <v>3471.3214285714284</v>
      </c>
      <c r="AI427" s="1">
        <v>0</v>
      </c>
      <c r="AJ427" s="3">
        <v>0</v>
      </c>
      <c r="AK427" s="1">
        <v>159.96428571428572</v>
      </c>
      <c r="AL427" s="1">
        <v>0</v>
      </c>
      <c r="AM427" s="3">
        <v>0</v>
      </c>
    </row>
    <row r="428" spans="1:39">
      <c r="A428" t="s">
        <v>88</v>
      </c>
      <c r="B428">
        <v>2012</v>
      </c>
      <c r="C428" s="1">
        <v>25029.814814814814</v>
      </c>
      <c r="D428" s="1">
        <v>13008.814814814816</v>
      </c>
      <c r="E428" s="2">
        <f>Table2[[#This Row],[Male Total population]]/Table2[[#This Row],[Total population]]</f>
        <v>0.5197327631491333</v>
      </c>
      <c r="F428" s="1">
        <v>12021</v>
      </c>
      <c r="G428" s="2">
        <f>Table2[[#This Row],[Female Total population]]/Table2[[#This Row],[Total population]]</f>
        <v>0.48026723685086675</v>
      </c>
      <c r="H428" s="1">
        <v>0</v>
      </c>
      <c r="I428" s="2">
        <v>0</v>
      </c>
      <c r="J428" s="1">
        <v>1868.148148148148</v>
      </c>
      <c r="K428" s="1">
        <v>0</v>
      </c>
      <c r="L428" s="3">
        <v>0</v>
      </c>
      <c r="M428" s="1">
        <v>544.66666666666663</v>
      </c>
      <c r="N428" s="1">
        <v>0</v>
      </c>
      <c r="O428" s="3">
        <v>0</v>
      </c>
      <c r="P428" s="1">
        <v>1263.5925925925926</v>
      </c>
      <c r="Q428" s="1">
        <v>0</v>
      </c>
      <c r="R428" s="3">
        <v>0</v>
      </c>
      <c r="S428" s="1">
        <v>3048.2962962962961</v>
      </c>
      <c r="T428" s="1">
        <v>0</v>
      </c>
      <c r="U428" s="3">
        <v>0</v>
      </c>
      <c r="V428" s="1">
        <v>3846.8518518518517</v>
      </c>
      <c r="W428" s="1">
        <v>0</v>
      </c>
      <c r="X428" s="3">
        <v>0</v>
      </c>
      <c r="Y428" s="1">
        <v>3303.6296296296296</v>
      </c>
      <c r="Z428" s="1">
        <v>0</v>
      </c>
      <c r="AA428" s="3">
        <v>0</v>
      </c>
      <c r="AB428" s="1">
        <v>3621.5555555555557</v>
      </c>
      <c r="AC428" s="1">
        <v>0</v>
      </c>
      <c r="AD428" s="3">
        <v>0</v>
      </c>
      <c r="AE428" s="1">
        <v>3824.4814814814813</v>
      </c>
      <c r="AF428" s="1">
        <v>0</v>
      </c>
      <c r="AG428" s="3">
        <v>0</v>
      </c>
      <c r="AH428" s="1">
        <v>3552.1481481481483</v>
      </c>
      <c r="AI428" s="1">
        <v>0</v>
      </c>
      <c r="AJ428" s="3">
        <v>0</v>
      </c>
      <c r="AK428" s="1">
        <v>166.55555555555554</v>
      </c>
      <c r="AL428" s="1">
        <v>0</v>
      </c>
      <c r="AM428" s="3">
        <v>0</v>
      </c>
    </row>
    <row r="429" spans="1:39">
      <c r="A429" t="s">
        <v>88</v>
      </c>
      <c r="B429">
        <v>2013</v>
      </c>
      <c r="C429" s="1">
        <v>28970.84</v>
      </c>
      <c r="D429" s="1">
        <v>14976.4</v>
      </c>
      <c r="E429" s="2">
        <f>Table2[[#This Row],[Male Total population]]/Table2[[#This Row],[Total population]]</f>
        <v>0.51694738571612009</v>
      </c>
      <c r="F429" s="1">
        <v>13994.44</v>
      </c>
      <c r="G429" s="2">
        <f>Table2[[#This Row],[Female Total population]]/Table2[[#This Row],[Total population]]</f>
        <v>0.48305261428387997</v>
      </c>
      <c r="H429" s="1">
        <v>0</v>
      </c>
      <c r="I429" s="2">
        <v>0</v>
      </c>
      <c r="J429" s="1">
        <v>2151.08</v>
      </c>
      <c r="K429" s="1">
        <v>0</v>
      </c>
      <c r="L429" s="3">
        <v>0</v>
      </c>
      <c r="M429" s="1">
        <v>688.04</v>
      </c>
      <c r="N429" s="1">
        <v>0</v>
      </c>
      <c r="O429" s="3">
        <v>0</v>
      </c>
      <c r="P429" s="1">
        <v>1614</v>
      </c>
      <c r="Q429" s="1">
        <v>0</v>
      </c>
      <c r="R429" s="3">
        <v>0</v>
      </c>
      <c r="S429" s="1">
        <v>3592.88</v>
      </c>
      <c r="T429" s="1">
        <v>0</v>
      </c>
      <c r="U429" s="3">
        <v>0</v>
      </c>
      <c r="V429" s="1">
        <v>4252.24</v>
      </c>
      <c r="W429" s="1">
        <v>0</v>
      </c>
      <c r="X429" s="3">
        <v>0</v>
      </c>
      <c r="Y429" s="1">
        <v>3698.92</v>
      </c>
      <c r="Z429" s="1">
        <v>0</v>
      </c>
      <c r="AA429" s="3">
        <v>0</v>
      </c>
      <c r="AB429" s="1">
        <v>4274.28</v>
      </c>
      <c r="AC429" s="1">
        <v>0</v>
      </c>
      <c r="AD429" s="3">
        <v>0</v>
      </c>
      <c r="AE429" s="1">
        <v>4391.5200000000004</v>
      </c>
      <c r="AF429" s="1">
        <v>0</v>
      </c>
      <c r="AG429" s="3">
        <v>0</v>
      </c>
      <c r="AH429" s="1">
        <v>4086.16</v>
      </c>
      <c r="AI429" s="1">
        <v>0</v>
      </c>
      <c r="AJ429" s="3">
        <v>0</v>
      </c>
      <c r="AK429" s="1">
        <v>225.88</v>
      </c>
      <c r="AL429" s="1">
        <v>0</v>
      </c>
      <c r="AM429" s="3">
        <v>0</v>
      </c>
    </row>
    <row r="430" spans="1:39">
      <c r="A430" t="s">
        <v>88</v>
      </c>
      <c r="B430">
        <v>2014</v>
      </c>
      <c r="C430" s="1">
        <v>21584.533333333333</v>
      </c>
      <c r="D430" s="1">
        <v>11219.333333333334</v>
      </c>
      <c r="E430" s="2">
        <f>Table2[[#This Row],[Male Total population]]/Table2[[#This Row],[Total population]]</f>
        <v>0.51978577252847724</v>
      </c>
      <c r="F430" s="1">
        <v>10365.200000000001</v>
      </c>
      <c r="G430" s="2">
        <f>Table2[[#This Row],[Female Total population]]/Table2[[#This Row],[Total population]]</f>
        <v>0.48021422747152287</v>
      </c>
      <c r="H430" s="1">
        <v>0</v>
      </c>
      <c r="I430" s="2">
        <v>0</v>
      </c>
      <c r="J430" s="1">
        <v>1579.8333333333333</v>
      </c>
      <c r="K430" s="1">
        <v>0</v>
      </c>
      <c r="L430" s="3">
        <v>0</v>
      </c>
      <c r="M430" s="1">
        <v>518.1</v>
      </c>
      <c r="N430" s="1">
        <v>0</v>
      </c>
      <c r="O430" s="3">
        <v>0</v>
      </c>
      <c r="P430" s="1">
        <v>1239.5</v>
      </c>
      <c r="Q430" s="1">
        <v>0</v>
      </c>
      <c r="R430" s="3">
        <v>0</v>
      </c>
      <c r="S430" s="1">
        <v>2659.6333333333332</v>
      </c>
      <c r="T430" s="1">
        <v>0</v>
      </c>
      <c r="U430" s="3">
        <v>0</v>
      </c>
      <c r="V430" s="1">
        <v>3076.4666666666667</v>
      </c>
      <c r="W430" s="1">
        <v>0</v>
      </c>
      <c r="X430" s="3">
        <v>0</v>
      </c>
      <c r="Y430" s="1">
        <v>2749.3333333333335</v>
      </c>
      <c r="Z430" s="1">
        <v>0</v>
      </c>
      <c r="AA430" s="3">
        <v>0</v>
      </c>
      <c r="AB430" s="1">
        <v>3331.1333333333332</v>
      </c>
      <c r="AC430" s="1">
        <v>0</v>
      </c>
      <c r="AD430" s="3">
        <v>0</v>
      </c>
      <c r="AE430" s="1">
        <v>3273.8333333333335</v>
      </c>
      <c r="AF430" s="1">
        <v>0</v>
      </c>
      <c r="AG430" s="3">
        <v>0</v>
      </c>
      <c r="AH430" s="1">
        <v>2990.3666666666668</v>
      </c>
      <c r="AI430" s="1">
        <v>0</v>
      </c>
      <c r="AJ430" s="3">
        <v>0</v>
      </c>
      <c r="AK430" s="1">
        <v>185.93333333333334</v>
      </c>
      <c r="AL430" s="1">
        <v>0</v>
      </c>
      <c r="AM430" s="3">
        <v>0</v>
      </c>
    </row>
    <row r="431" spans="1:39">
      <c r="A431" t="s">
        <v>88</v>
      </c>
      <c r="B431">
        <v>2015</v>
      </c>
      <c r="C431" s="1">
        <v>24317.758620689656</v>
      </c>
      <c r="D431" s="1">
        <v>12678.551724137931</v>
      </c>
      <c r="E431" s="2">
        <f>Table2[[#This Row],[Male Total population]]/Table2[[#This Row],[Total population]]</f>
        <v>0.52137007862850338</v>
      </c>
      <c r="F431" s="1">
        <v>11639.206896551725</v>
      </c>
      <c r="G431" s="2">
        <f>Table2[[#This Row],[Female Total population]]/Table2[[#This Row],[Total population]]</f>
        <v>0.47862992137149662</v>
      </c>
      <c r="H431" s="1">
        <v>0</v>
      </c>
      <c r="I431" s="2">
        <v>0</v>
      </c>
      <c r="J431" s="1">
        <v>1780.1724137931035</v>
      </c>
      <c r="K431" s="1">
        <v>0</v>
      </c>
      <c r="L431" s="3">
        <v>0</v>
      </c>
      <c r="M431" s="1">
        <v>623.93103448275861</v>
      </c>
      <c r="N431" s="1">
        <v>0</v>
      </c>
      <c r="O431" s="3">
        <v>0</v>
      </c>
      <c r="P431" s="1">
        <v>1524.2068965517242</v>
      </c>
      <c r="Q431" s="1">
        <v>0</v>
      </c>
      <c r="R431" s="3">
        <v>0</v>
      </c>
      <c r="S431" s="1">
        <v>3081.5517241379312</v>
      </c>
      <c r="T431" s="1">
        <v>0</v>
      </c>
      <c r="U431" s="3">
        <v>0</v>
      </c>
      <c r="V431" s="1">
        <v>3337.6206896551726</v>
      </c>
      <c r="W431" s="1">
        <v>0</v>
      </c>
      <c r="X431" s="3">
        <v>0</v>
      </c>
      <c r="Y431" s="1">
        <v>3013.4482758620688</v>
      </c>
      <c r="Z431" s="1">
        <v>0</v>
      </c>
      <c r="AA431" s="3">
        <v>0</v>
      </c>
      <c r="AB431" s="1">
        <v>3740.0344827586205</v>
      </c>
      <c r="AC431" s="1">
        <v>0</v>
      </c>
      <c r="AD431" s="3">
        <v>0</v>
      </c>
      <c r="AE431" s="1">
        <v>3662.2758620689656</v>
      </c>
      <c r="AF431" s="1">
        <v>0</v>
      </c>
      <c r="AG431" s="3">
        <v>0</v>
      </c>
      <c r="AH431" s="1">
        <v>3339.1724137931033</v>
      </c>
      <c r="AI431" s="1">
        <v>0</v>
      </c>
      <c r="AJ431" s="3">
        <v>0</v>
      </c>
      <c r="AK431" s="1">
        <v>224.34482758620689</v>
      </c>
      <c r="AL431" s="1">
        <v>0</v>
      </c>
      <c r="AM431" s="3">
        <v>0</v>
      </c>
    </row>
    <row r="432" spans="1:39">
      <c r="A432" t="s">
        <v>88</v>
      </c>
      <c r="B432">
        <v>2016</v>
      </c>
      <c r="C432" s="1">
        <v>26024.357142857141</v>
      </c>
      <c r="D432" s="1">
        <v>13495.785714285714</v>
      </c>
      <c r="E432" s="2">
        <f>Table2[[#This Row],[Male Total population]]/Table2[[#This Row],[Total population]]</f>
        <v>0.5185828660513091</v>
      </c>
      <c r="F432" s="1">
        <v>12528.571428571429</v>
      </c>
      <c r="G432" s="2">
        <f>Table2[[#This Row],[Female Total population]]/Table2[[#This Row],[Total population]]</f>
        <v>0.48141713394869096</v>
      </c>
      <c r="H432" s="1">
        <v>0</v>
      </c>
      <c r="I432" s="2">
        <v>0</v>
      </c>
      <c r="J432" s="1">
        <v>1864.25</v>
      </c>
      <c r="K432" s="1">
        <v>0</v>
      </c>
      <c r="L432" s="3">
        <v>0</v>
      </c>
      <c r="M432" s="1">
        <v>687.75</v>
      </c>
      <c r="N432" s="1">
        <v>0</v>
      </c>
      <c r="O432" s="3">
        <v>0</v>
      </c>
      <c r="P432" s="1">
        <v>1771.2142857142858</v>
      </c>
      <c r="Q432" s="1">
        <v>0</v>
      </c>
      <c r="R432" s="3">
        <v>0</v>
      </c>
      <c r="S432" s="1">
        <v>3387.5</v>
      </c>
      <c r="T432" s="1">
        <v>0</v>
      </c>
      <c r="U432" s="3">
        <v>0</v>
      </c>
      <c r="V432" s="1">
        <v>3492.8928571428573</v>
      </c>
      <c r="W432" s="1">
        <v>0</v>
      </c>
      <c r="X432" s="3">
        <v>0</v>
      </c>
      <c r="Y432" s="1">
        <v>3220.7857142857142</v>
      </c>
      <c r="Z432" s="1">
        <v>0</v>
      </c>
      <c r="AA432" s="3">
        <v>0</v>
      </c>
      <c r="AB432" s="1">
        <v>3984</v>
      </c>
      <c r="AC432" s="1">
        <v>0</v>
      </c>
      <c r="AD432" s="3">
        <v>0</v>
      </c>
      <c r="AE432" s="1">
        <v>3783.6785714285716</v>
      </c>
      <c r="AF432" s="1">
        <v>0</v>
      </c>
      <c r="AG432" s="3">
        <v>0</v>
      </c>
      <c r="AH432" s="1">
        <v>3554.3928571428573</v>
      </c>
      <c r="AI432" s="1">
        <v>0</v>
      </c>
      <c r="AJ432" s="3">
        <v>0</v>
      </c>
      <c r="AK432" s="1">
        <v>267.10714285714283</v>
      </c>
      <c r="AL432" s="1">
        <v>0</v>
      </c>
      <c r="AM432" s="3">
        <v>0</v>
      </c>
    </row>
    <row r="433" spans="1:39">
      <c r="A433" t="s">
        <v>88</v>
      </c>
      <c r="B433">
        <v>2017</v>
      </c>
      <c r="C433" s="1">
        <v>22170.18181818182</v>
      </c>
      <c r="D433" s="1">
        <v>11528.272727272728</v>
      </c>
      <c r="E433" s="2">
        <f>Table2[[#This Row],[Male Total population]]/Table2[[#This Row],[Total population]]</f>
        <v>0.519989994751345</v>
      </c>
      <c r="F433" s="1">
        <v>10641.90909090909</v>
      </c>
      <c r="G433" s="2">
        <f>Table2[[#This Row],[Female Total population]]/Table2[[#This Row],[Total population]]</f>
        <v>0.48001000524865495</v>
      </c>
      <c r="H433" s="1">
        <v>0</v>
      </c>
      <c r="I433" s="2">
        <v>0</v>
      </c>
      <c r="J433" s="1">
        <v>1607.909090909091</v>
      </c>
      <c r="K433" s="1">
        <v>0</v>
      </c>
      <c r="L433" s="3">
        <v>0</v>
      </c>
      <c r="M433" s="1">
        <v>613.5454545454545</v>
      </c>
      <c r="N433" s="1">
        <v>0</v>
      </c>
      <c r="O433" s="3">
        <v>0</v>
      </c>
      <c r="P433" s="1">
        <v>1595.060606060606</v>
      </c>
      <c r="Q433" s="1">
        <v>0</v>
      </c>
      <c r="R433" s="3">
        <v>0</v>
      </c>
      <c r="S433" s="1">
        <v>2841.030303030303</v>
      </c>
      <c r="T433" s="1">
        <v>0</v>
      </c>
      <c r="U433" s="3">
        <v>0</v>
      </c>
      <c r="V433" s="1">
        <v>2870.2727272727275</v>
      </c>
      <c r="W433" s="1">
        <v>0</v>
      </c>
      <c r="X433" s="3">
        <v>0</v>
      </c>
      <c r="Y433" s="1">
        <v>2752.181818181818</v>
      </c>
      <c r="Z433" s="1">
        <v>0</v>
      </c>
      <c r="AA433" s="3">
        <v>0</v>
      </c>
      <c r="AB433" s="1">
        <v>3466.848484848485</v>
      </c>
      <c r="AC433" s="1">
        <v>0</v>
      </c>
      <c r="AD433" s="3">
        <v>0</v>
      </c>
      <c r="AE433" s="1">
        <v>3183.6363636363635</v>
      </c>
      <c r="AF433" s="1">
        <v>0</v>
      </c>
      <c r="AG433" s="3">
        <v>0</v>
      </c>
      <c r="AH433" s="1">
        <v>3026.030303030303</v>
      </c>
      <c r="AI433" s="1">
        <v>0</v>
      </c>
      <c r="AJ433" s="3">
        <v>0</v>
      </c>
      <c r="AK433" s="1">
        <v>213.66666666666666</v>
      </c>
      <c r="AL433" s="1">
        <v>0</v>
      </c>
      <c r="AM433" s="3">
        <v>0</v>
      </c>
    </row>
    <row r="434" spans="1:39">
      <c r="A434" t="s">
        <v>87</v>
      </c>
      <c r="B434">
        <v>2009</v>
      </c>
      <c r="C434" s="1">
        <v>287944</v>
      </c>
      <c r="D434" s="1">
        <v>139847</v>
      </c>
      <c r="E434" s="2">
        <f>Table2[[#This Row],[Male Total population]]/Table2[[#This Row],[Total population]]</f>
        <v>0.48567429778012389</v>
      </c>
      <c r="F434" s="1">
        <v>148097</v>
      </c>
      <c r="G434" s="2">
        <f>Table2[[#This Row],[Female Total population]]/Table2[[#This Row],[Total population]]</f>
        <v>0.51432570221987606</v>
      </c>
      <c r="H434" s="1">
        <v>0</v>
      </c>
      <c r="I434" s="2">
        <v>0</v>
      </c>
      <c r="J434" s="1">
        <v>19424</v>
      </c>
      <c r="K434" s="1">
        <v>0</v>
      </c>
      <c r="L434" s="3">
        <v>0</v>
      </c>
      <c r="M434" s="1">
        <v>13521.666666666666</v>
      </c>
      <c r="N434" s="1">
        <v>0</v>
      </c>
      <c r="O434" s="3">
        <v>0</v>
      </c>
      <c r="P434" s="1">
        <v>21032</v>
      </c>
      <c r="Q434" s="1">
        <v>0</v>
      </c>
      <c r="R434" s="3">
        <v>0</v>
      </c>
      <c r="S434" s="1">
        <v>33047.333333333336</v>
      </c>
      <c r="T434" s="1">
        <v>0</v>
      </c>
      <c r="U434" s="3">
        <v>0</v>
      </c>
      <c r="V434" s="1">
        <v>41692.666666666664</v>
      </c>
      <c r="W434" s="1">
        <v>0</v>
      </c>
      <c r="X434" s="3">
        <v>0</v>
      </c>
      <c r="Y434" s="1">
        <v>40436</v>
      </c>
      <c r="Z434" s="1">
        <v>0</v>
      </c>
      <c r="AA434" s="3">
        <v>0</v>
      </c>
      <c r="AB434" s="1">
        <v>37443</v>
      </c>
      <c r="AC434" s="1">
        <v>0</v>
      </c>
      <c r="AD434" s="3">
        <v>0</v>
      </c>
      <c r="AE434" s="1">
        <v>39322</v>
      </c>
      <c r="AF434" s="1">
        <v>0</v>
      </c>
      <c r="AG434" s="3">
        <v>0</v>
      </c>
      <c r="AH434" s="1">
        <v>37056.333333333336</v>
      </c>
      <c r="AI434" s="1">
        <v>0</v>
      </c>
      <c r="AJ434" s="3">
        <v>0</v>
      </c>
      <c r="AK434" s="1">
        <v>5164</v>
      </c>
      <c r="AL434" s="1">
        <v>0</v>
      </c>
      <c r="AM434" s="3">
        <v>0</v>
      </c>
    </row>
    <row r="435" spans="1:39">
      <c r="A435" t="s">
        <v>87</v>
      </c>
      <c r="B435">
        <v>2011</v>
      </c>
      <c r="C435" s="1">
        <v>296952</v>
      </c>
      <c r="D435" s="1">
        <v>144075</v>
      </c>
      <c r="E435" s="2">
        <f>Table2[[#This Row],[Male Total population]]/Table2[[#This Row],[Total population]]</f>
        <v>0.48517942293704031</v>
      </c>
      <c r="F435" s="1">
        <v>152877</v>
      </c>
      <c r="G435" s="2">
        <f>Table2[[#This Row],[Female Total population]]/Table2[[#This Row],[Total population]]</f>
        <v>0.51482057706295969</v>
      </c>
      <c r="H435" s="1">
        <v>0</v>
      </c>
      <c r="I435" s="2">
        <v>0</v>
      </c>
      <c r="J435" s="1">
        <v>18590.333333333332</v>
      </c>
      <c r="K435" s="1">
        <v>0</v>
      </c>
      <c r="L435" s="3">
        <v>0</v>
      </c>
      <c r="M435" s="1">
        <v>13358</v>
      </c>
      <c r="N435" s="1">
        <v>0</v>
      </c>
      <c r="O435" s="3">
        <v>0</v>
      </c>
      <c r="P435" s="1">
        <v>23454</v>
      </c>
      <c r="Q435" s="1">
        <v>0</v>
      </c>
      <c r="R435" s="3">
        <v>0</v>
      </c>
      <c r="S435" s="1">
        <v>36263</v>
      </c>
      <c r="T435" s="1">
        <v>0</v>
      </c>
      <c r="U435" s="3">
        <v>0</v>
      </c>
      <c r="V435" s="1">
        <v>43918.666666666664</v>
      </c>
      <c r="W435" s="1">
        <v>0</v>
      </c>
      <c r="X435" s="3">
        <v>0</v>
      </c>
      <c r="Y435" s="1">
        <v>39306.666666666664</v>
      </c>
      <c r="Z435" s="1">
        <v>0</v>
      </c>
      <c r="AA435" s="3">
        <v>0</v>
      </c>
      <c r="AB435" s="1">
        <v>36904</v>
      </c>
      <c r="AC435" s="1">
        <v>0</v>
      </c>
      <c r="AD435" s="3">
        <v>0</v>
      </c>
      <c r="AE435" s="1">
        <v>42058.333333333336</v>
      </c>
      <c r="AF435" s="1">
        <v>0</v>
      </c>
      <c r="AG435" s="3">
        <v>0</v>
      </c>
      <c r="AH435" s="1">
        <v>37442.333333333336</v>
      </c>
      <c r="AI435" s="1">
        <v>0</v>
      </c>
      <c r="AJ435" s="3">
        <v>0</v>
      </c>
      <c r="AK435" s="1">
        <v>5384.333333333333</v>
      </c>
      <c r="AL435" s="1">
        <v>0</v>
      </c>
      <c r="AM435" s="3">
        <v>0</v>
      </c>
    </row>
    <row r="436" spans="1:39">
      <c r="A436" t="s">
        <v>87</v>
      </c>
      <c r="B436">
        <v>2016</v>
      </c>
      <c r="C436" s="1">
        <v>311565</v>
      </c>
      <c r="D436" s="1">
        <v>150805.33333333334</v>
      </c>
      <c r="E436" s="2">
        <f>Table2[[#This Row],[Male Total population]]/Table2[[#This Row],[Total population]]</f>
        <v>0.48402527027533049</v>
      </c>
      <c r="F436" s="1">
        <v>160759.66666666666</v>
      </c>
      <c r="G436" s="2">
        <f>Table2[[#This Row],[Female Total population]]/Table2[[#This Row],[Total population]]</f>
        <v>0.51597472972466951</v>
      </c>
      <c r="H436" s="1">
        <v>0</v>
      </c>
      <c r="I436" s="2">
        <v>0</v>
      </c>
      <c r="J436" s="1">
        <v>18571</v>
      </c>
      <c r="K436" s="1">
        <v>0</v>
      </c>
      <c r="L436" s="3">
        <v>0</v>
      </c>
      <c r="M436" s="1">
        <v>14948.666666666666</v>
      </c>
      <c r="N436" s="1">
        <v>0</v>
      </c>
      <c r="O436" s="3">
        <v>0</v>
      </c>
      <c r="P436" s="1">
        <v>30285.666666666668</v>
      </c>
      <c r="Q436" s="1">
        <v>0</v>
      </c>
      <c r="R436" s="3">
        <v>0</v>
      </c>
      <c r="S436" s="1">
        <v>41536</v>
      </c>
      <c r="T436" s="1">
        <v>0</v>
      </c>
      <c r="U436" s="3">
        <v>0</v>
      </c>
      <c r="V436" s="1">
        <v>43251.666666666664</v>
      </c>
      <c r="W436" s="1">
        <v>0</v>
      </c>
      <c r="X436" s="3">
        <v>0</v>
      </c>
      <c r="Y436" s="1">
        <v>36799</v>
      </c>
      <c r="Z436" s="1">
        <v>0</v>
      </c>
      <c r="AA436" s="3">
        <v>0</v>
      </c>
      <c r="AB436" s="1">
        <v>40754.666666666664</v>
      </c>
      <c r="AC436" s="1">
        <v>0</v>
      </c>
      <c r="AD436" s="3">
        <v>0</v>
      </c>
      <c r="AE436" s="1">
        <v>41444.666666666664</v>
      </c>
      <c r="AF436" s="1">
        <v>0</v>
      </c>
      <c r="AG436" s="3">
        <v>0</v>
      </c>
      <c r="AH436" s="1">
        <v>38163.666666666664</v>
      </c>
      <c r="AI436" s="1">
        <v>0</v>
      </c>
      <c r="AJ436" s="3">
        <v>0</v>
      </c>
      <c r="AK436" s="1">
        <v>5987</v>
      </c>
      <c r="AL436" s="1">
        <v>0</v>
      </c>
      <c r="AM436" s="3">
        <v>0</v>
      </c>
    </row>
    <row r="437" spans="1:39">
      <c r="A437" t="s">
        <v>89</v>
      </c>
      <c r="B437">
        <v>2009</v>
      </c>
      <c r="C437" s="1">
        <v>588433</v>
      </c>
      <c r="D437" s="1">
        <v>277522</v>
      </c>
      <c r="E437" s="2">
        <f>Table2[[#This Row],[Male Total population]]/Table2[[#This Row],[Total population]]</f>
        <v>0.47162888553157284</v>
      </c>
      <c r="F437" s="1">
        <v>310911</v>
      </c>
      <c r="G437" s="2">
        <f>Table2[[#This Row],[Female Total population]]/Table2[[#This Row],[Total population]]</f>
        <v>0.52837111446842722</v>
      </c>
      <c r="H437" s="1">
        <v>0</v>
      </c>
      <c r="I437" s="2">
        <v>0</v>
      </c>
      <c r="J437" s="1">
        <v>35895</v>
      </c>
      <c r="K437" s="1">
        <v>0</v>
      </c>
      <c r="L437" s="3">
        <v>0</v>
      </c>
      <c r="M437" s="1">
        <v>23538</v>
      </c>
      <c r="N437" s="1">
        <v>0</v>
      </c>
      <c r="O437" s="3">
        <v>0</v>
      </c>
      <c r="P437" s="1">
        <v>36484</v>
      </c>
      <c r="Q437" s="1">
        <v>0</v>
      </c>
      <c r="R437" s="3">
        <v>0</v>
      </c>
      <c r="S437" s="1">
        <v>64140</v>
      </c>
      <c r="T437" s="1">
        <v>0</v>
      </c>
      <c r="U437" s="3">
        <v>0</v>
      </c>
      <c r="V437" s="1">
        <v>78263</v>
      </c>
      <c r="W437" s="1">
        <v>0</v>
      </c>
      <c r="X437" s="3">
        <v>0</v>
      </c>
      <c r="Y437" s="1">
        <v>86500</v>
      </c>
      <c r="Z437" s="1">
        <v>0</v>
      </c>
      <c r="AA437" s="3">
        <v>0</v>
      </c>
      <c r="AB437" s="1">
        <v>105919</v>
      </c>
      <c r="AC437" s="1">
        <v>0</v>
      </c>
      <c r="AD437" s="3">
        <v>0</v>
      </c>
      <c r="AE437" s="1">
        <v>89443</v>
      </c>
      <c r="AF437" s="1">
        <v>0</v>
      </c>
      <c r="AG437" s="3">
        <v>0</v>
      </c>
      <c r="AH437" s="1">
        <v>59433</v>
      </c>
      <c r="AI437" s="1">
        <v>0</v>
      </c>
      <c r="AJ437" s="3">
        <v>0</v>
      </c>
      <c r="AK437" s="1">
        <v>10004</v>
      </c>
      <c r="AL437" s="1">
        <v>0</v>
      </c>
      <c r="AM437" s="3">
        <v>0</v>
      </c>
    </row>
    <row r="438" spans="1:39">
      <c r="A438" t="s">
        <v>89</v>
      </c>
      <c r="B438">
        <v>2010</v>
      </c>
      <c r="C438" s="1">
        <v>584400</v>
      </c>
      <c r="D438" s="1">
        <v>276101</v>
      </c>
      <c r="E438" s="2">
        <f>Table2[[#This Row],[Male Total population]]/Table2[[#This Row],[Total population]]</f>
        <v>0.4724520876112252</v>
      </c>
      <c r="F438" s="1">
        <v>308299</v>
      </c>
      <c r="G438" s="2">
        <f>Table2[[#This Row],[Female Total population]]/Table2[[#This Row],[Total population]]</f>
        <v>0.52754791238877485</v>
      </c>
      <c r="H438" s="1">
        <v>0</v>
      </c>
      <c r="I438" s="2">
        <v>0</v>
      </c>
      <c r="J438" s="1">
        <v>32142</v>
      </c>
      <c r="K438" s="1">
        <v>0</v>
      </c>
      <c r="L438" s="3">
        <v>0</v>
      </c>
      <c r="M438" s="1">
        <v>22208</v>
      </c>
      <c r="N438" s="1">
        <v>0</v>
      </c>
      <c r="O438" s="3">
        <v>0</v>
      </c>
      <c r="P438" s="1">
        <v>35649</v>
      </c>
      <c r="Q438" s="1">
        <v>0</v>
      </c>
      <c r="R438" s="3">
        <v>0</v>
      </c>
      <c r="S438" s="1">
        <v>61948</v>
      </c>
      <c r="T438" s="1">
        <v>0</v>
      </c>
      <c r="U438" s="3">
        <v>0</v>
      </c>
      <c r="V438" s="1">
        <v>75389</v>
      </c>
      <c r="W438" s="1">
        <v>0</v>
      </c>
      <c r="X438" s="3">
        <v>0</v>
      </c>
      <c r="Y438" s="1">
        <v>81817</v>
      </c>
      <c r="Z438" s="1">
        <v>0</v>
      </c>
      <c r="AA438" s="3">
        <v>0</v>
      </c>
      <c r="AB438" s="1">
        <v>113959</v>
      </c>
      <c r="AC438" s="1">
        <v>0</v>
      </c>
      <c r="AD438" s="3">
        <v>0</v>
      </c>
      <c r="AE438" s="1">
        <v>99933</v>
      </c>
      <c r="AF438" s="1">
        <v>0</v>
      </c>
      <c r="AG438" s="3">
        <v>0</v>
      </c>
      <c r="AH438" s="1">
        <v>53181</v>
      </c>
      <c r="AI438" s="1">
        <v>0</v>
      </c>
      <c r="AJ438" s="3">
        <v>0</v>
      </c>
      <c r="AK438" s="1">
        <v>9351</v>
      </c>
      <c r="AL438" s="1">
        <v>0</v>
      </c>
      <c r="AM438" s="3">
        <v>0</v>
      </c>
    </row>
    <row r="439" spans="1:39">
      <c r="A439" t="s">
        <v>89</v>
      </c>
      <c r="B439">
        <v>2011</v>
      </c>
      <c r="C439" s="1">
        <v>593955</v>
      </c>
      <c r="D439" s="1">
        <v>280675</v>
      </c>
      <c r="E439" s="2">
        <f>Table2[[#This Row],[Male Total population]]/Table2[[#This Row],[Total population]]</f>
        <v>0.47255263445883949</v>
      </c>
      <c r="F439" s="1">
        <v>313280</v>
      </c>
      <c r="G439" s="2">
        <f>Table2[[#This Row],[Female Total population]]/Table2[[#This Row],[Total population]]</f>
        <v>0.52744736554116056</v>
      </c>
      <c r="H439" s="1">
        <v>0</v>
      </c>
      <c r="I439" s="2">
        <v>0</v>
      </c>
      <c r="J439" s="1">
        <v>33262</v>
      </c>
      <c r="K439" s="1">
        <v>0</v>
      </c>
      <c r="L439" s="3">
        <v>0</v>
      </c>
      <c r="M439" s="1">
        <v>21384</v>
      </c>
      <c r="N439" s="1">
        <v>0</v>
      </c>
      <c r="O439" s="3">
        <v>0</v>
      </c>
      <c r="P439" s="1">
        <v>35638</v>
      </c>
      <c r="Q439" s="1">
        <v>0</v>
      </c>
      <c r="R439" s="3">
        <v>0</v>
      </c>
      <c r="S439" s="1">
        <v>63554</v>
      </c>
      <c r="T439" s="1">
        <v>0</v>
      </c>
      <c r="U439" s="3">
        <v>0</v>
      </c>
      <c r="V439" s="1">
        <v>75434</v>
      </c>
      <c r="W439" s="1">
        <v>0</v>
      </c>
      <c r="X439" s="3">
        <v>0</v>
      </c>
      <c r="Y439" s="1">
        <v>81967</v>
      </c>
      <c r="Z439" s="1">
        <v>0</v>
      </c>
      <c r="AA439" s="3">
        <v>0</v>
      </c>
      <c r="AB439" s="1">
        <v>119386</v>
      </c>
      <c r="AC439" s="1">
        <v>0</v>
      </c>
      <c r="AD439" s="3">
        <v>0</v>
      </c>
      <c r="AE439" s="1">
        <v>100973</v>
      </c>
      <c r="AF439" s="1">
        <v>0</v>
      </c>
      <c r="AG439" s="3">
        <v>0</v>
      </c>
      <c r="AH439" s="1">
        <v>52270</v>
      </c>
      <c r="AI439" s="1">
        <v>0</v>
      </c>
      <c r="AJ439" s="3">
        <v>0</v>
      </c>
      <c r="AK439" s="1">
        <v>10098</v>
      </c>
      <c r="AL439" s="1">
        <v>0</v>
      </c>
      <c r="AM439" s="3">
        <v>0</v>
      </c>
    </row>
    <row r="440" spans="1:39">
      <c r="A440" t="s">
        <v>89</v>
      </c>
      <c r="B440">
        <v>2012</v>
      </c>
      <c r="C440" s="1">
        <v>605759</v>
      </c>
      <c r="D440" s="1">
        <v>286427</v>
      </c>
      <c r="E440" s="2">
        <f>Table2[[#This Row],[Male Total population]]/Table2[[#This Row],[Total population]]</f>
        <v>0.47283985875570977</v>
      </c>
      <c r="F440" s="1">
        <v>319332</v>
      </c>
      <c r="G440" s="2">
        <f>Table2[[#This Row],[Female Total population]]/Table2[[#This Row],[Total population]]</f>
        <v>0.52716014124429023</v>
      </c>
      <c r="H440" s="1">
        <v>0</v>
      </c>
      <c r="I440" s="2">
        <v>0</v>
      </c>
      <c r="J440" s="1">
        <v>34529</v>
      </c>
      <c r="K440" s="1">
        <v>0</v>
      </c>
      <c r="L440" s="3">
        <v>0</v>
      </c>
      <c r="M440" s="1">
        <v>21809</v>
      </c>
      <c r="N440" s="1">
        <v>0</v>
      </c>
      <c r="O440" s="3">
        <v>0</v>
      </c>
      <c r="P440" s="1">
        <v>37558</v>
      </c>
      <c r="Q440" s="1">
        <v>0</v>
      </c>
      <c r="R440" s="3">
        <v>0</v>
      </c>
      <c r="S440" s="1">
        <v>64817</v>
      </c>
      <c r="T440" s="1">
        <v>0</v>
      </c>
      <c r="U440" s="3">
        <v>0</v>
      </c>
      <c r="V440" s="1">
        <v>75115</v>
      </c>
      <c r="W440" s="1">
        <v>0</v>
      </c>
      <c r="X440" s="3">
        <v>0</v>
      </c>
      <c r="Y440" s="1">
        <v>82384</v>
      </c>
      <c r="Z440" s="1">
        <v>0</v>
      </c>
      <c r="AA440" s="3">
        <v>0</v>
      </c>
      <c r="AB440" s="1">
        <v>125393</v>
      </c>
      <c r="AC440" s="1">
        <v>0</v>
      </c>
      <c r="AD440" s="3">
        <v>0</v>
      </c>
      <c r="AE440" s="1">
        <v>101163</v>
      </c>
      <c r="AF440" s="1">
        <v>0</v>
      </c>
      <c r="AG440" s="3">
        <v>0</v>
      </c>
      <c r="AH440" s="1">
        <v>52096</v>
      </c>
      <c r="AI440" s="1">
        <v>0</v>
      </c>
      <c r="AJ440" s="3">
        <v>0</v>
      </c>
      <c r="AK440" s="1">
        <v>10298</v>
      </c>
      <c r="AL440" s="1">
        <v>0</v>
      </c>
      <c r="AM440" s="3">
        <v>0</v>
      </c>
    </row>
    <row r="441" spans="1:39">
      <c r="A441" t="s">
        <v>89</v>
      </c>
      <c r="B441">
        <v>2013</v>
      </c>
      <c r="C441" s="1">
        <v>619371</v>
      </c>
      <c r="D441" s="1">
        <v>293104</v>
      </c>
      <c r="E441" s="2">
        <f>Table2[[#This Row],[Male Total population]]/Table2[[#This Row],[Total population]]</f>
        <v>0.47322848502755216</v>
      </c>
      <c r="F441" s="1">
        <v>326267</v>
      </c>
      <c r="G441" s="2">
        <f>Table2[[#This Row],[Female Total population]]/Table2[[#This Row],[Total population]]</f>
        <v>0.5267715149724479</v>
      </c>
      <c r="H441" s="1">
        <v>0</v>
      </c>
      <c r="I441" s="2">
        <v>0</v>
      </c>
      <c r="J441" s="1">
        <v>36543</v>
      </c>
      <c r="K441" s="1">
        <v>0</v>
      </c>
      <c r="L441" s="3">
        <v>0</v>
      </c>
      <c r="M441" s="1">
        <v>21679</v>
      </c>
      <c r="N441" s="1">
        <v>0</v>
      </c>
      <c r="O441" s="3">
        <v>0</v>
      </c>
      <c r="P441" s="1">
        <v>38402</v>
      </c>
      <c r="Q441" s="1">
        <v>0</v>
      </c>
      <c r="R441" s="3">
        <v>0</v>
      </c>
      <c r="S441" s="1">
        <v>65654</v>
      </c>
      <c r="T441" s="1">
        <v>0</v>
      </c>
      <c r="U441" s="3">
        <v>0</v>
      </c>
      <c r="V441" s="1">
        <v>76184</v>
      </c>
      <c r="W441" s="1">
        <v>0</v>
      </c>
      <c r="X441" s="3">
        <v>0</v>
      </c>
      <c r="Y441" s="1">
        <v>84236</v>
      </c>
      <c r="Z441" s="1">
        <v>0</v>
      </c>
      <c r="AA441" s="3">
        <v>0</v>
      </c>
      <c r="AB441" s="1">
        <v>133166</v>
      </c>
      <c r="AC441" s="1">
        <v>0</v>
      </c>
      <c r="AD441" s="3">
        <v>0</v>
      </c>
      <c r="AE441" s="1">
        <v>99720</v>
      </c>
      <c r="AF441" s="1">
        <v>0</v>
      </c>
      <c r="AG441" s="3">
        <v>0</v>
      </c>
      <c r="AH441" s="1">
        <v>52028</v>
      </c>
      <c r="AI441" s="1">
        <v>0</v>
      </c>
      <c r="AJ441" s="3">
        <v>0</v>
      </c>
      <c r="AK441" s="1">
        <v>9910</v>
      </c>
      <c r="AL441" s="1">
        <v>0</v>
      </c>
      <c r="AM441" s="3">
        <v>0</v>
      </c>
    </row>
    <row r="442" spans="1:39">
      <c r="A442" t="s">
        <v>89</v>
      </c>
      <c r="B442">
        <v>2014</v>
      </c>
      <c r="C442" s="1">
        <v>633736</v>
      </c>
      <c r="D442" s="1">
        <v>300030</v>
      </c>
      <c r="E442" s="2">
        <f>Table2[[#This Row],[Male Total population]]/Table2[[#This Row],[Total population]]</f>
        <v>0.47343057677013772</v>
      </c>
      <c r="F442" s="1">
        <v>333706</v>
      </c>
      <c r="G442" s="2">
        <f>Table2[[#This Row],[Female Total population]]/Table2[[#This Row],[Total population]]</f>
        <v>0.52656942322986233</v>
      </c>
      <c r="H442" s="1">
        <v>0</v>
      </c>
      <c r="I442" s="2">
        <v>0</v>
      </c>
      <c r="J442" s="1">
        <v>38658</v>
      </c>
      <c r="K442" s="1">
        <v>0</v>
      </c>
      <c r="L442" s="3">
        <v>0</v>
      </c>
      <c r="M442" s="1">
        <v>21548</v>
      </c>
      <c r="N442" s="1">
        <v>0</v>
      </c>
      <c r="O442" s="3">
        <v>0</v>
      </c>
      <c r="P442" s="1">
        <v>39926</v>
      </c>
      <c r="Q442" s="1">
        <v>0</v>
      </c>
      <c r="R442" s="3">
        <v>0</v>
      </c>
      <c r="S442" s="1">
        <v>67811</v>
      </c>
      <c r="T442" s="1">
        <v>0</v>
      </c>
      <c r="U442" s="3">
        <v>0</v>
      </c>
      <c r="V442" s="1">
        <v>76050</v>
      </c>
      <c r="W442" s="1">
        <v>0</v>
      </c>
      <c r="X442" s="3">
        <v>0</v>
      </c>
      <c r="Y442" s="1">
        <v>87457</v>
      </c>
      <c r="Z442" s="1">
        <v>0</v>
      </c>
      <c r="AA442" s="3">
        <v>0</v>
      </c>
      <c r="AB442" s="1">
        <v>140057</v>
      </c>
      <c r="AC442" s="1">
        <v>0</v>
      </c>
      <c r="AD442" s="3">
        <v>0</v>
      </c>
      <c r="AE442" s="1">
        <v>98863</v>
      </c>
      <c r="AF442" s="1">
        <v>0</v>
      </c>
      <c r="AG442" s="3">
        <v>0</v>
      </c>
      <c r="AH442" s="1">
        <v>53234</v>
      </c>
      <c r="AI442" s="1">
        <v>0</v>
      </c>
      <c r="AJ442" s="3">
        <v>0</v>
      </c>
      <c r="AK442" s="1">
        <v>10140</v>
      </c>
      <c r="AL442" s="1">
        <v>0</v>
      </c>
      <c r="AM442" s="3">
        <v>0</v>
      </c>
    </row>
    <row r="443" spans="1:39">
      <c r="A443" t="s">
        <v>89</v>
      </c>
      <c r="B443">
        <v>2015</v>
      </c>
      <c r="C443" s="1">
        <v>647484</v>
      </c>
      <c r="D443" s="1">
        <v>306674</v>
      </c>
      <c r="E443" s="2">
        <f>Table2[[#This Row],[Male Total population]]/Table2[[#This Row],[Total population]]</f>
        <v>0.47363950306107949</v>
      </c>
      <c r="F443" s="1">
        <v>340810</v>
      </c>
      <c r="G443" s="2">
        <f>Table2[[#This Row],[Female Total population]]/Table2[[#This Row],[Total population]]</f>
        <v>0.52636049693892051</v>
      </c>
      <c r="H443" s="1">
        <v>0</v>
      </c>
      <c r="I443" s="2">
        <v>0</v>
      </c>
      <c r="J443" s="1">
        <v>40145</v>
      </c>
      <c r="K443" s="1">
        <v>0</v>
      </c>
      <c r="L443" s="3">
        <v>0</v>
      </c>
      <c r="M443" s="1">
        <v>22015</v>
      </c>
      <c r="N443" s="1">
        <v>0</v>
      </c>
      <c r="O443" s="3">
        <v>0</v>
      </c>
      <c r="P443" s="1">
        <v>41440</v>
      </c>
      <c r="Q443" s="1">
        <v>0</v>
      </c>
      <c r="R443" s="3">
        <v>0</v>
      </c>
      <c r="S443" s="1">
        <v>68635</v>
      </c>
      <c r="T443" s="1">
        <v>0</v>
      </c>
      <c r="U443" s="3">
        <v>0</v>
      </c>
      <c r="V443" s="1">
        <v>77052</v>
      </c>
      <c r="W443" s="1">
        <v>0</v>
      </c>
      <c r="X443" s="3">
        <v>0</v>
      </c>
      <c r="Y443" s="1">
        <v>90001</v>
      </c>
      <c r="Z443" s="1">
        <v>0</v>
      </c>
      <c r="AA443" s="3">
        <v>0</v>
      </c>
      <c r="AB443" s="1">
        <v>145037</v>
      </c>
      <c r="AC443" s="1">
        <v>0</v>
      </c>
      <c r="AD443" s="3">
        <v>0</v>
      </c>
      <c r="AE443" s="1">
        <v>97771</v>
      </c>
      <c r="AF443" s="1">
        <v>0</v>
      </c>
      <c r="AG443" s="3">
        <v>0</v>
      </c>
      <c r="AH443" s="1">
        <v>55037</v>
      </c>
      <c r="AI443" s="1">
        <v>0</v>
      </c>
      <c r="AJ443" s="3">
        <v>0</v>
      </c>
      <c r="AK443" s="1">
        <v>10360</v>
      </c>
      <c r="AL443" s="1">
        <v>0</v>
      </c>
      <c r="AM443" s="3">
        <v>0</v>
      </c>
    </row>
    <row r="444" spans="1:39">
      <c r="A444" t="s">
        <v>89</v>
      </c>
      <c r="B444">
        <v>2016</v>
      </c>
      <c r="C444" s="1">
        <v>659009</v>
      </c>
      <c r="D444" s="1">
        <v>312629</v>
      </c>
      <c r="E444" s="2">
        <f>Table2[[#This Row],[Male Total population]]/Table2[[#This Row],[Total population]]</f>
        <v>0.47439261072307054</v>
      </c>
      <c r="F444" s="1">
        <v>346380</v>
      </c>
      <c r="G444" s="2">
        <f>Table2[[#This Row],[Female Total population]]/Table2[[#This Row],[Total population]]</f>
        <v>0.5256073892769294</v>
      </c>
      <c r="H444" s="1">
        <v>0</v>
      </c>
      <c r="I444" s="2">
        <v>0</v>
      </c>
      <c r="J444" s="1">
        <v>42177</v>
      </c>
      <c r="K444" s="1">
        <v>0</v>
      </c>
      <c r="L444" s="3">
        <v>0</v>
      </c>
      <c r="M444" s="1">
        <v>21749</v>
      </c>
      <c r="N444" s="1">
        <v>0</v>
      </c>
      <c r="O444" s="3">
        <v>0</v>
      </c>
      <c r="P444" s="1">
        <v>42837</v>
      </c>
      <c r="Q444" s="1">
        <v>0</v>
      </c>
      <c r="R444" s="3">
        <v>0</v>
      </c>
      <c r="S444" s="1">
        <v>69197</v>
      </c>
      <c r="T444" s="1">
        <v>0</v>
      </c>
      <c r="U444" s="3">
        <v>0</v>
      </c>
      <c r="V444" s="1">
        <v>77105</v>
      </c>
      <c r="W444" s="1">
        <v>0</v>
      </c>
      <c r="X444" s="3">
        <v>0</v>
      </c>
      <c r="Y444" s="1">
        <v>92921</v>
      </c>
      <c r="Z444" s="1">
        <v>0</v>
      </c>
      <c r="AA444" s="3">
        <v>0</v>
      </c>
      <c r="AB444" s="1">
        <v>149596</v>
      </c>
      <c r="AC444" s="1">
        <v>0</v>
      </c>
      <c r="AD444" s="3">
        <v>0</v>
      </c>
      <c r="AE444" s="1">
        <v>96875</v>
      </c>
      <c r="AF444" s="1">
        <v>0</v>
      </c>
      <c r="AG444" s="3">
        <v>0</v>
      </c>
      <c r="AH444" s="1">
        <v>57335</v>
      </c>
      <c r="AI444" s="1">
        <v>0</v>
      </c>
      <c r="AJ444" s="3">
        <v>0</v>
      </c>
      <c r="AK444" s="1">
        <v>10545</v>
      </c>
      <c r="AL444" s="1">
        <v>0</v>
      </c>
      <c r="AM444" s="3">
        <v>0</v>
      </c>
    </row>
    <row r="445" spans="1:39">
      <c r="A445" t="s">
        <v>89</v>
      </c>
      <c r="B445">
        <v>2017</v>
      </c>
      <c r="C445" s="1">
        <v>672391</v>
      </c>
      <c r="D445" s="1">
        <v>319046</v>
      </c>
      <c r="E445" s="2">
        <f>Table2[[#This Row],[Male Total population]]/Table2[[#This Row],[Total population]]</f>
        <v>0.47449475082206632</v>
      </c>
      <c r="F445" s="1">
        <v>353345</v>
      </c>
      <c r="G445" s="2">
        <f>Table2[[#This Row],[Female Total population]]/Table2[[#This Row],[Total population]]</f>
        <v>0.52550524917793362</v>
      </c>
      <c r="H445" s="1">
        <v>0</v>
      </c>
      <c r="I445" s="2">
        <v>0</v>
      </c>
      <c r="J445" s="1">
        <v>43607</v>
      </c>
      <c r="K445" s="1">
        <v>0</v>
      </c>
      <c r="L445" s="3">
        <v>0</v>
      </c>
      <c r="M445" s="1">
        <v>23058</v>
      </c>
      <c r="N445" s="1">
        <v>0</v>
      </c>
      <c r="O445" s="3">
        <v>0</v>
      </c>
      <c r="P445" s="1">
        <v>45582</v>
      </c>
      <c r="Q445" s="1">
        <v>0</v>
      </c>
      <c r="R445" s="3">
        <v>0</v>
      </c>
      <c r="S445" s="1">
        <v>69500</v>
      </c>
      <c r="T445" s="1">
        <v>0</v>
      </c>
      <c r="U445" s="3">
        <v>0</v>
      </c>
      <c r="V445" s="1">
        <v>76580</v>
      </c>
      <c r="W445" s="1">
        <v>0</v>
      </c>
      <c r="X445" s="3">
        <v>0</v>
      </c>
      <c r="Y445" s="1">
        <v>95604</v>
      </c>
      <c r="Z445" s="1">
        <v>0</v>
      </c>
      <c r="AA445" s="3">
        <v>0</v>
      </c>
      <c r="AB445" s="1">
        <v>156390</v>
      </c>
      <c r="AC445" s="1">
        <v>0</v>
      </c>
      <c r="AD445" s="3">
        <v>0</v>
      </c>
      <c r="AE445" s="1">
        <v>92041</v>
      </c>
      <c r="AF445" s="1">
        <v>0</v>
      </c>
      <c r="AG445" s="3">
        <v>0</v>
      </c>
      <c r="AH445" s="1">
        <v>58900</v>
      </c>
      <c r="AI445" s="1">
        <v>0</v>
      </c>
      <c r="AJ445" s="3">
        <v>0</v>
      </c>
      <c r="AK445" s="1">
        <v>11129</v>
      </c>
      <c r="AL445" s="1">
        <v>0</v>
      </c>
      <c r="AM445" s="3">
        <v>0</v>
      </c>
    </row>
    <row r="446" spans="1:39">
      <c r="A446" t="s">
        <v>69</v>
      </c>
      <c r="B446">
        <v>2011</v>
      </c>
      <c r="C446" s="1">
        <v>13899.28813559322</v>
      </c>
      <c r="D446" s="1">
        <v>6982.5762711864409</v>
      </c>
      <c r="E446" s="2">
        <f>Table2[[#This Row],[Male Total population]]/Table2[[#This Row],[Total population]]</f>
        <v>0.50236934460733262</v>
      </c>
      <c r="F446" s="1">
        <v>6916.7118644067796</v>
      </c>
      <c r="G446" s="2">
        <f>Table2[[#This Row],[Female Total population]]/Table2[[#This Row],[Total population]]</f>
        <v>0.49763065539266732</v>
      </c>
      <c r="H446" s="1">
        <v>0</v>
      </c>
      <c r="I446" s="2">
        <v>0</v>
      </c>
      <c r="J446" s="1">
        <v>855.91525423728808</v>
      </c>
      <c r="K446" s="1">
        <v>0</v>
      </c>
      <c r="L446" s="3">
        <v>0</v>
      </c>
      <c r="M446" s="1">
        <v>762.69491525423734</v>
      </c>
      <c r="N446" s="1">
        <v>0</v>
      </c>
      <c r="O446" s="3">
        <v>0</v>
      </c>
      <c r="P446" s="1">
        <v>1022.9491525423729</v>
      </c>
      <c r="Q446" s="1">
        <v>0</v>
      </c>
      <c r="R446" s="3">
        <v>0</v>
      </c>
      <c r="S446" s="1">
        <v>1704.7288135593221</v>
      </c>
      <c r="T446" s="1">
        <v>0</v>
      </c>
      <c r="U446" s="3">
        <v>0</v>
      </c>
      <c r="V446" s="1">
        <v>2033.5762711864406</v>
      </c>
      <c r="W446" s="1">
        <v>0</v>
      </c>
      <c r="X446" s="3">
        <v>0</v>
      </c>
      <c r="Y446" s="1">
        <v>1627.7627118644068</v>
      </c>
      <c r="Z446" s="1">
        <v>0</v>
      </c>
      <c r="AA446" s="3">
        <v>0</v>
      </c>
      <c r="AB446" s="1">
        <v>1758.5084745762713</v>
      </c>
      <c r="AC446" s="1">
        <v>0</v>
      </c>
      <c r="AD446" s="3">
        <v>0</v>
      </c>
      <c r="AE446" s="1">
        <v>2140.8813559322034</v>
      </c>
      <c r="AF446" s="1">
        <v>0</v>
      </c>
      <c r="AG446" s="3">
        <v>0</v>
      </c>
      <c r="AH446" s="1">
        <v>1655.1016949152543</v>
      </c>
      <c r="AI446" s="1">
        <v>0</v>
      </c>
      <c r="AJ446" s="3">
        <v>0</v>
      </c>
      <c r="AK446" s="1">
        <v>338.15254237288133</v>
      </c>
      <c r="AL446" s="1">
        <v>0</v>
      </c>
      <c r="AM446" s="3">
        <v>0</v>
      </c>
    </row>
    <row r="447" spans="1:39">
      <c r="A447" t="s">
        <v>69</v>
      </c>
      <c r="B447">
        <v>2016</v>
      </c>
      <c r="C447" s="1">
        <v>13570.58695652174</v>
      </c>
      <c r="D447" s="1">
        <v>6913.652173913043</v>
      </c>
      <c r="E447" s="2">
        <f>Table2[[#This Row],[Male Total population]]/Table2[[#This Row],[Total population]]</f>
        <v>0.50945859571611873</v>
      </c>
      <c r="F447" s="1">
        <v>6656.934782608696</v>
      </c>
      <c r="G447" s="2">
        <f>Table2[[#This Row],[Female Total population]]/Table2[[#This Row],[Total population]]</f>
        <v>0.49054140428388121</v>
      </c>
      <c r="H447" s="1">
        <v>0</v>
      </c>
      <c r="I447" s="2">
        <v>0</v>
      </c>
      <c r="J447" s="1">
        <v>919.56521739130437</v>
      </c>
      <c r="K447" s="1">
        <v>0</v>
      </c>
      <c r="L447" s="3">
        <v>0</v>
      </c>
      <c r="M447" s="1">
        <v>620.73913043478262</v>
      </c>
      <c r="N447" s="1">
        <v>0</v>
      </c>
      <c r="O447" s="3">
        <v>0</v>
      </c>
      <c r="P447" s="1">
        <v>1059.391304347826</v>
      </c>
      <c r="Q447" s="1">
        <v>0</v>
      </c>
      <c r="R447" s="3">
        <v>0</v>
      </c>
      <c r="S447" s="1">
        <v>1738.6304347826087</v>
      </c>
      <c r="T447" s="1">
        <v>0</v>
      </c>
      <c r="U447" s="3">
        <v>0</v>
      </c>
      <c r="V447" s="1">
        <v>1702.2391304347825</v>
      </c>
      <c r="W447" s="1">
        <v>0</v>
      </c>
      <c r="X447" s="3">
        <v>0</v>
      </c>
      <c r="Y447" s="1">
        <v>1551.9347826086957</v>
      </c>
      <c r="Z447" s="1">
        <v>0</v>
      </c>
      <c r="AA447" s="3">
        <v>0</v>
      </c>
      <c r="AB447" s="1">
        <v>1960.0652173913043</v>
      </c>
      <c r="AC447" s="1">
        <v>0</v>
      </c>
      <c r="AD447" s="3">
        <v>0</v>
      </c>
      <c r="AE447" s="1">
        <v>2027</v>
      </c>
      <c r="AF447" s="1">
        <v>0</v>
      </c>
      <c r="AG447" s="3">
        <v>0</v>
      </c>
      <c r="AH447" s="1">
        <v>1675.695652173913</v>
      </c>
      <c r="AI447" s="1">
        <v>0</v>
      </c>
      <c r="AJ447" s="3">
        <v>0</v>
      </c>
      <c r="AK447" s="1">
        <v>331.02173913043481</v>
      </c>
      <c r="AL447" s="1">
        <v>0</v>
      </c>
      <c r="AM447" s="3">
        <v>0</v>
      </c>
    </row>
    <row r="448" spans="1:39">
      <c r="A448" t="s">
        <v>69</v>
      </c>
      <c r="B448">
        <v>2017</v>
      </c>
      <c r="C448" s="1">
        <v>13466.790322580646</v>
      </c>
      <c r="D448" s="1">
        <v>6946.5</v>
      </c>
      <c r="E448" s="2">
        <f>Table2[[#This Row],[Male Total population]]/Table2[[#This Row],[Total population]]</f>
        <v>0.51582447142971777</v>
      </c>
      <c r="F448" s="1">
        <v>6520.2903225806449</v>
      </c>
      <c r="G448" s="2">
        <f>Table2[[#This Row],[Female Total population]]/Table2[[#This Row],[Total population]]</f>
        <v>0.48417552857028218</v>
      </c>
      <c r="H448" s="1">
        <v>0</v>
      </c>
      <c r="I448" s="2">
        <v>0</v>
      </c>
      <c r="J448" s="1">
        <v>899.37096774193549</v>
      </c>
      <c r="K448" s="1">
        <v>0</v>
      </c>
      <c r="L448" s="3">
        <v>0</v>
      </c>
      <c r="M448" s="1">
        <v>627.77419354838707</v>
      </c>
      <c r="N448" s="1">
        <v>0</v>
      </c>
      <c r="O448" s="3">
        <v>0</v>
      </c>
      <c r="P448" s="1">
        <v>1093</v>
      </c>
      <c r="Q448" s="1">
        <v>0</v>
      </c>
      <c r="R448" s="3">
        <v>0</v>
      </c>
      <c r="S448" s="1">
        <v>1719.0645161290322</v>
      </c>
      <c r="T448" s="1">
        <v>0</v>
      </c>
      <c r="U448" s="3">
        <v>0</v>
      </c>
      <c r="V448" s="1">
        <v>1598.6290322580646</v>
      </c>
      <c r="W448" s="1">
        <v>0</v>
      </c>
      <c r="X448" s="3">
        <v>0</v>
      </c>
      <c r="Y448" s="1">
        <v>1521.5322580645161</v>
      </c>
      <c r="Z448" s="1">
        <v>0</v>
      </c>
      <c r="AA448" s="3">
        <v>0</v>
      </c>
      <c r="AB448" s="1">
        <v>1944.4032258064517</v>
      </c>
      <c r="AC448" s="1">
        <v>0</v>
      </c>
      <c r="AD448" s="3">
        <v>0</v>
      </c>
      <c r="AE448" s="1">
        <v>2083.5</v>
      </c>
      <c r="AF448" s="1">
        <v>0</v>
      </c>
      <c r="AG448" s="3">
        <v>0</v>
      </c>
      <c r="AH448" s="1">
        <v>1663.258064516129</v>
      </c>
      <c r="AI448" s="1">
        <v>0</v>
      </c>
      <c r="AJ448" s="3">
        <v>0</v>
      </c>
      <c r="AK448" s="1">
        <v>316.25806451612902</v>
      </c>
      <c r="AL448" s="1">
        <v>0</v>
      </c>
      <c r="AM448" s="3">
        <v>0</v>
      </c>
    </row>
    <row r="449" spans="1:39">
      <c r="A449" t="s">
        <v>86</v>
      </c>
      <c r="B449">
        <v>2009</v>
      </c>
      <c r="C449" s="1">
        <v>44315.285714285717</v>
      </c>
      <c r="D449" s="1">
        <v>21788.5</v>
      </c>
      <c r="E449" s="2">
        <f>Table2[[#This Row],[Male Total population]]/Table2[[#This Row],[Total population]]</f>
        <v>0.49167007836702586</v>
      </c>
      <c r="F449" s="1">
        <v>22526.785714285714</v>
      </c>
      <c r="G449" s="2">
        <f>Table2[[#This Row],[Female Total population]]/Table2[[#This Row],[Total population]]</f>
        <v>0.50832992163297408</v>
      </c>
      <c r="H449" s="1">
        <v>0</v>
      </c>
      <c r="I449" s="2">
        <v>0</v>
      </c>
      <c r="J449" s="1">
        <v>2322.6428571428573</v>
      </c>
      <c r="K449" s="1">
        <v>0</v>
      </c>
      <c r="L449" s="3">
        <v>0</v>
      </c>
      <c r="M449" s="1">
        <v>2158.3571428571427</v>
      </c>
      <c r="N449" s="1">
        <v>0</v>
      </c>
      <c r="O449" s="3">
        <v>0</v>
      </c>
      <c r="P449" s="1">
        <v>3184.2857142857142</v>
      </c>
      <c r="Q449" s="1">
        <v>0</v>
      </c>
      <c r="R449" s="3">
        <v>0</v>
      </c>
      <c r="S449" s="1">
        <v>5746.5</v>
      </c>
      <c r="T449" s="1">
        <v>0</v>
      </c>
      <c r="U449" s="3">
        <v>0</v>
      </c>
      <c r="V449" s="1">
        <v>7317.1428571428569</v>
      </c>
      <c r="W449" s="1">
        <v>0</v>
      </c>
      <c r="X449" s="3">
        <v>0</v>
      </c>
      <c r="Y449" s="1">
        <v>6105</v>
      </c>
      <c r="Z449" s="1">
        <v>0</v>
      </c>
      <c r="AA449" s="3">
        <v>0</v>
      </c>
      <c r="AB449" s="1">
        <v>4823</v>
      </c>
      <c r="AC449" s="1">
        <v>0</v>
      </c>
      <c r="AD449" s="3">
        <v>0</v>
      </c>
      <c r="AE449" s="1">
        <v>6767.6428571428569</v>
      </c>
      <c r="AF449" s="1">
        <v>0</v>
      </c>
      <c r="AG449" s="3">
        <v>0</v>
      </c>
      <c r="AH449" s="1">
        <v>5162.2142857142853</v>
      </c>
      <c r="AI449" s="1">
        <v>0</v>
      </c>
      <c r="AJ449" s="3">
        <v>0</v>
      </c>
      <c r="AK449" s="1">
        <v>766.71428571428567</v>
      </c>
      <c r="AL449" s="1">
        <v>0</v>
      </c>
      <c r="AM449" s="3">
        <v>0</v>
      </c>
    </row>
    <row r="450" spans="1:39">
      <c r="A450" t="s">
        <v>86</v>
      </c>
      <c r="B450">
        <v>2010</v>
      </c>
      <c r="C450" s="1">
        <v>47746.833333333336</v>
      </c>
      <c r="D450" s="1">
        <v>23497.333333333332</v>
      </c>
      <c r="E450" s="2">
        <f>Table2[[#This Row],[Male Total population]]/Table2[[#This Row],[Total population]]</f>
        <v>0.49212338689127721</v>
      </c>
      <c r="F450" s="1">
        <v>24249.5</v>
      </c>
      <c r="G450" s="2">
        <f>Table2[[#This Row],[Female Total population]]/Table2[[#This Row],[Total population]]</f>
        <v>0.50787661310872267</v>
      </c>
      <c r="H450" s="1">
        <v>0</v>
      </c>
      <c r="I450" s="2">
        <v>0</v>
      </c>
      <c r="J450" s="1">
        <v>2447.75</v>
      </c>
      <c r="K450" s="1">
        <v>0</v>
      </c>
      <c r="L450" s="3">
        <v>0</v>
      </c>
      <c r="M450" s="1">
        <v>2289.8333333333335</v>
      </c>
      <c r="N450" s="1">
        <v>0</v>
      </c>
      <c r="O450" s="3">
        <v>0</v>
      </c>
      <c r="P450" s="1">
        <v>3502.9166666666665</v>
      </c>
      <c r="Q450" s="1">
        <v>0</v>
      </c>
      <c r="R450" s="3">
        <v>0</v>
      </c>
      <c r="S450" s="1">
        <v>6421.833333333333</v>
      </c>
      <c r="T450" s="1">
        <v>0</v>
      </c>
      <c r="U450" s="3">
        <v>0</v>
      </c>
      <c r="V450" s="1">
        <v>7902.583333333333</v>
      </c>
      <c r="W450" s="1">
        <v>0</v>
      </c>
      <c r="X450" s="3">
        <v>0</v>
      </c>
      <c r="Y450" s="1">
        <v>6409.916666666667</v>
      </c>
      <c r="Z450" s="1">
        <v>0</v>
      </c>
      <c r="AA450" s="3">
        <v>0</v>
      </c>
      <c r="AB450" s="1">
        <v>5206.666666666667</v>
      </c>
      <c r="AC450" s="1">
        <v>0</v>
      </c>
      <c r="AD450" s="3">
        <v>0</v>
      </c>
      <c r="AE450" s="1">
        <v>7080.833333333333</v>
      </c>
      <c r="AF450" s="1">
        <v>0</v>
      </c>
      <c r="AG450" s="3">
        <v>0</v>
      </c>
      <c r="AH450" s="1">
        <v>5639.75</v>
      </c>
      <c r="AI450" s="1">
        <v>0</v>
      </c>
      <c r="AJ450" s="3">
        <v>0</v>
      </c>
      <c r="AK450" s="1">
        <v>876.41666666666663</v>
      </c>
      <c r="AL450" s="1">
        <v>0</v>
      </c>
      <c r="AM450" s="3">
        <v>0</v>
      </c>
    </row>
    <row r="451" spans="1:39">
      <c r="A451" t="s">
        <v>86</v>
      </c>
      <c r="B451">
        <v>2011</v>
      </c>
      <c r="C451" s="1">
        <v>43191.0625</v>
      </c>
      <c r="D451" s="1">
        <v>21406.375</v>
      </c>
      <c r="E451" s="2">
        <f>Table2[[#This Row],[Male Total population]]/Table2[[#This Row],[Total population]]</f>
        <v>0.49562047703735002</v>
      </c>
      <c r="F451" s="1">
        <v>21784.6875</v>
      </c>
      <c r="G451" s="2">
        <f>Table2[[#This Row],[Female Total population]]/Table2[[#This Row],[Total population]]</f>
        <v>0.50437952296264998</v>
      </c>
      <c r="H451" s="1">
        <v>0</v>
      </c>
      <c r="I451" s="2">
        <v>0</v>
      </c>
      <c r="J451" s="1">
        <v>2223.3125</v>
      </c>
      <c r="K451" s="1">
        <v>0</v>
      </c>
      <c r="L451" s="3">
        <v>0</v>
      </c>
      <c r="M451" s="1">
        <v>2081.5625</v>
      </c>
      <c r="N451" s="1">
        <v>0</v>
      </c>
      <c r="O451" s="3">
        <v>0</v>
      </c>
      <c r="P451" s="1">
        <v>3340.25</v>
      </c>
      <c r="Q451" s="1">
        <v>0</v>
      </c>
      <c r="R451" s="3">
        <v>0</v>
      </c>
      <c r="S451" s="1">
        <v>5996.9375</v>
      </c>
      <c r="T451" s="1">
        <v>0</v>
      </c>
      <c r="U451" s="3">
        <v>0</v>
      </c>
      <c r="V451" s="1">
        <v>7030.6875</v>
      </c>
      <c r="W451" s="1">
        <v>0</v>
      </c>
      <c r="X451" s="3">
        <v>0</v>
      </c>
      <c r="Y451" s="1">
        <v>5616.75</v>
      </c>
      <c r="Z451" s="1">
        <v>0</v>
      </c>
      <c r="AA451" s="3">
        <v>0</v>
      </c>
      <c r="AB451" s="1">
        <v>4852.125</v>
      </c>
      <c r="AC451" s="1">
        <v>0</v>
      </c>
      <c r="AD451" s="3">
        <v>0</v>
      </c>
      <c r="AE451" s="1">
        <v>6183.4375</v>
      </c>
      <c r="AF451" s="1">
        <v>0</v>
      </c>
      <c r="AG451" s="3">
        <v>0</v>
      </c>
      <c r="AH451" s="1">
        <v>5041.4375</v>
      </c>
      <c r="AI451" s="1">
        <v>0</v>
      </c>
      <c r="AJ451" s="3">
        <v>0</v>
      </c>
      <c r="AK451" s="1">
        <v>815.3125</v>
      </c>
      <c r="AL451" s="1">
        <v>0</v>
      </c>
      <c r="AM451" s="3">
        <v>0</v>
      </c>
    </row>
    <row r="452" spans="1:39">
      <c r="A452" t="s">
        <v>86</v>
      </c>
      <c r="B452">
        <v>2012</v>
      </c>
      <c r="C452" s="1">
        <v>43163.866666666669</v>
      </c>
      <c r="D452" s="1">
        <v>21280.533333333333</v>
      </c>
      <c r="E452" s="2">
        <f>Table2[[#This Row],[Male Total population]]/Table2[[#This Row],[Total population]]</f>
        <v>0.49301730768636726</v>
      </c>
      <c r="F452" s="1">
        <v>21883.333333333332</v>
      </c>
      <c r="G452" s="2">
        <f>Table2[[#This Row],[Female Total population]]/Table2[[#This Row],[Total population]]</f>
        <v>0.50698269231363269</v>
      </c>
      <c r="H452" s="1">
        <v>0</v>
      </c>
      <c r="I452" s="2">
        <v>0</v>
      </c>
      <c r="J452" s="1">
        <v>2297.1999999999998</v>
      </c>
      <c r="K452" s="1">
        <v>0</v>
      </c>
      <c r="L452" s="3">
        <v>0</v>
      </c>
      <c r="M452" s="1">
        <v>2067.6</v>
      </c>
      <c r="N452" s="1">
        <v>0</v>
      </c>
      <c r="O452" s="3">
        <v>0</v>
      </c>
      <c r="P452" s="1">
        <v>3411.5333333333333</v>
      </c>
      <c r="Q452" s="1">
        <v>0</v>
      </c>
      <c r="R452" s="3">
        <v>0</v>
      </c>
      <c r="S452" s="1">
        <v>6063.7333333333336</v>
      </c>
      <c r="T452" s="1">
        <v>0</v>
      </c>
      <c r="U452" s="3">
        <v>0</v>
      </c>
      <c r="V452" s="1">
        <v>6858.0666666666666</v>
      </c>
      <c r="W452" s="1">
        <v>0</v>
      </c>
      <c r="X452" s="3">
        <v>0</v>
      </c>
      <c r="Y452" s="1">
        <v>5407.4</v>
      </c>
      <c r="Z452" s="1">
        <v>0</v>
      </c>
      <c r="AA452" s="3">
        <v>0</v>
      </c>
      <c r="AB452" s="1">
        <v>4860.2</v>
      </c>
      <c r="AC452" s="1">
        <v>0</v>
      </c>
      <c r="AD452" s="3">
        <v>0</v>
      </c>
      <c r="AE452" s="1">
        <v>6242.2</v>
      </c>
      <c r="AF452" s="1">
        <v>0</v>
      </c>
      <c r="AG452" s="3">
        <v>0</v>
      </c>
      <c r="AH452" s="1">
        <v>5136.1333333333332</v>
      </c>
      <c r="AI452" s="1">
        <v>0</v>
      </c>
      <c r="AJ452" s="3">
        <v>0</v>
      </c>
      <c r="AK452" s="1">
        <v>862.73333333333335</v>
      </c>
      <c r="AL452" s="1">
        <v>0</v>
      </c>
      <c r="AM452" s="3">
        <v>0</v>
      </c>
    </row>
    <row r="453" spans="1:39">
      <c r="A453" t="s">
        <v>86</v>
      </c>
      <c r="B453">
        <v>2013</v>
      </c>
      <c r="C453" s="1">
        <v>42917.692307692305</v>
      </c>
      <c r="D453" s="1">
        <v>21200.76923076923</v>
      </c>
      <c r="E453" s="2">
        <f>Table2[[#This Row],[Male Total population]]/Table2[[#This Row],[Total population]]</f>
        <v>0.49398670084060725</v>
      </c>
      <c r="F453" s="1">
        <v>21716.923076923078</v>
      </c>
      <c r="G453" s="2">
        <f>Table2[[#This Row],[Female Total population]]/Table2[[#This Row],[Total population]]</f>
        <v>0.50601329915939286</v>
      </c>
      <c r="H453" s="1">
        <v>0</v>
      </c>
      <c r="I453" s="2">
        <v>0</v>
      </c>
      <c r="J453" s="1">
        <v>2191.8461538461538</v>
      </c>
      <c r="K453" s="1">
        <v>0</v>
      </c>
      <c r="L453" s="3">
        <v>0</v>
      </c>
      <c r="M453" s="1">
        <v>1998.1538461538462</v>
      </c>
      <c r="N453" s="1">
        <v>0</v>
      </c>
      <c r="O453" s="3">
        <v>0</v>
      </c>
      <c r="P453" s="1">
        <v>3549.6153846153848</v>
      </c>
      <c r="Q453" s="1">
        <v>0</v>
      </c>
      <c r="R453" s="3">
        <v>0</v>
      </c>
      <c r="S453" s="1">
        <v>6186.9230769230771</v>
      </c>
      <c r="T453" s="1">
        <v>0</v>
      </c>
      <c r="U453" s="3">
        <v>0</v>
      </c>
      <c r="V453" s="1">
        <v>6757</v>
      </c>
      <c r="W453" s="1">
        <v>0</v>
      </c>
      <c r="X453" s="3">
        <v>0</v>
      </c>
      <c r="Y453" s="1">
        <v>5311.8461538461543</v>
      </c>
      <c r="Z453" s="1">
        <v>0</v>
      </c>
      <c r="AA453" s="3">
        <v>0</v>
      </c>
      <c r="AB453" s="1">
        <v>4908.2307692307695</v>
      </c>
      <c r="AC453" s="1">
        <v>0</v>
      </c>
      <c r="AD453" s="3">
        <v>0</v>
      </c>
      <c r="AE453" s="1">
        <v>6269.3076923076924</v>
      </c>
      <c r="AF453" s="1">
        <v>0</v>
      </c>
      <c r="AG453" s="3">
        <v>0</v>
      </c>
      <c r="AH453" s="1">
        <v>4926.4615384615381</v>
      </c>
      <c r="AI453" s="1">
        <v>0</v>
      </c>
      <c r="AJ453" s="3">
        <v>0</v>
      </c>
      <c r="AK453" s="1">
        <v>841.53846153846155</v>
      </c>
      <c r="AL453" s="1">
        <v>0</v>
      </c>
      <c r="AM453" s="3">
        <v>0</v>
      </c>
    </row>
    <row r="454" spans="1:39">
      <c r="A454" t="s">
        <v>86</v>
      </c>
      <c r="B454">
        <v>2014</v>
      </c>
      <c r="C454" s="1">
        <v>42382.083333333336</v>
      </c>
      <c r="D454" s="1">
        <v>20906.416666666668</v>
      </c>
      <c r="E454" s="2">
        <f>Table2[[#This Row],[Male Total population]]/Table2[[#This Row],[Total population]]</f>
        <v>0.49328430842435383</v>
      </c>
      <c r="F454" s="1">
        <v>21475.666666666668</v>
      </c>
      <c r="G454" s="2">
        <f>Table2[[#This Row],[Female Total population]]/Table2[[#This Row],[Total population]]</f>
        <v>0.50671569157564611</v>
      </c>
      <c r="H454" s="1">
        <v>0</v>
      </c>
      <c r="I454" s="2">
        <v>0</v>
      </c>
      <c r="J454" s="1">
        <v>2124.5833333333335</v>
      </c>
      <c r="K454" s="1">
        <v>0</v>
      </c>
      <c r="L454" s="3">
        <v>0</v>
      </c>
      <c r="M454" s="1">
        <v>1997.4166666666667</v>
      </c>
      <c r="N454" s="1">
        <v>0</v>
      </c>
      <c r="O454" s="3">
        <v>0</v>
      </c>
      <c r="P454" s="1">
        <v>3678.9166666666665</v>
      </c>
      <c r="Q454" s="1">
        <v>0</v>
      </c>
      <c r="R454" s="3">
        <v>0</v>
      </c>
      <c r="S454" s="1">
        <v>6304.166666666667</v>
      </c>
      <c r="T454" s="1">
        <v>0</v>
      </c>
      <c r="U454" s="3">
        <v>0</v>
      </c>
      <c r="V454" s="1">
        <v>6521.333333333333</v>
      </c>
      <c r="W454" s="1">
        <v>0</v>
      </c>
      <c r="X454" s="3">
        <v>0</v>
      </c>
      <c r="Y454" s="1">
        <v>5127.416666666667</v>
      </c>
      <c r="Z454" s="1">
        <v>0</v>
      </c>
      <c r="AA454" s="3">
        <v>0</v>
      </c>
      <c r="AB454" s="1">
        <v>4959.75</v>
      </c>
      <c r="AC454" s="1">
        <v>0</v>
      </c>
      <c r="AD454" s="3">
        <v>0</v>
      </c>
      <c r="AE454" s="1">
        <v>6024.666666666667</v>
      </c>
      <c r="AF454" s="1">
        <v>0</v>
      </c>
      <c r="AG454" s="3">
        <v>0</v>
      </c>
      <c r="AH454" s="1">
        <v>4845.166666666667</v>
      </c>
      <c r="AI454" s="1">
        <v>0</v>
      </c>
      <c r="AJ454" s="3">
        <v>0</v>
      </c>
      <c r="AK454" s="1">
        <v>847.83333333333337</v>
      </c>
      <c r="AL454" s="1">
        <v>0</v>
      </c>
      <c r="AM454" s="3">
        <v>0</v>
      </c>
    </row>
    <row r="455" spans="1:39">
      <c r="A455" t="s">
        <v>86</v>
      </c>
      <c r="B455">
        <v>2016</v>
      </c>
      <c r="C455" s="1">
        <v>46297.416666666664</v>
      </c>
      <c r="D455" s="1">
        <v>22696.833333333332</v>
      </c>
      <c r="E455" s="2">
        <f>Table2[[#This Row],[Male Total population]]/Table2[[#This Row],[Total population]]</f>
        <v>0.49023973619838401</v>
      </c>
      <c r="F455" s="1">
        <v>23600.583333333332</v>
      </c>
      <c r="G455" s="2">
        <f>Table2[[#This Row],[Female Total population]]/Table2[[#This Row],[Total population]]</f>
        <v>0.50976026380161599</v>
      </c>
      <c r="H455" s="1">
        <v>0</v>
      </c>
      <c r="I455" s="2">
        <v>0</v>
      </c>
      <c r="J455" s="1">
        <v>2246.3333333333335</v>
      </c>
      <c r="K455" s="1">
        <v>0</v>
      </c>
      <c r="L455" s="3">
        <v>0</v>
      </c>
      <c r="M455" s="1">
        <v>2284.75</v>
      </c>
      <c r="N455" s="1">
        <v>0</v>
      </c>
      <c r="O455" s="3">
        <v>0</v>
      </c>
      <c r="P455" s="1">
        <v>4578.5</v>
      </c>
      <c r="Q455" s="1">
        <v>0</v>
      </c>
      <c r="R455" s="3">
        <v>0</v>
      </c>
      <c r="S455" s="1">
        <v>6995.75</v>
      </c>
      <c r="T455" s="1">
        <v>0</v>
      </c>
      <c r="U455" s="3">
        <v>0</v>
      </c>
      <c r="V455" s="1">
        <v>6715.666666666667</v>
      </c>
      <c r="W455" s="1">
        <v>0</v>
      </c>
      <c r="X455" s="3">
        <v>0</v>
      </c>
      <c r="Y455" s="1">
        <v>5258.416666666667</v>
      </c>
      <c r="Z455" s="1">
        <v>0</v>
      </c>
      <c r="AA455" s="3">
        <v>0</v>
      </c>
      <c r="AB455" s="1">
        <v>5389.083333333333</v>
      </c>
      <c r="AC455" s="1">
        <v>0</v>
      </c>
      <c r="AD455" s="3">
        <v>0</v>
      </c>
      <c r="AE455" s="1">
        <v>6774.416666666667</v>
      </c>
      <c r="AF455" s="1">
        <v>0</v>
      </c>
      <c r="AG455" s="3">
        <v>0</v>
      </c>
      <c r="AH455" s="1">
        <v>5002.583333333333</v>
      </c>
      <c r="AI455" s="1">
        <v>0</v>
      </c>
      <c r="AJ455" s="3">
        <v>0</v>
      </c>
      <c r="AK455" s="1">
        <v>1060.4166666666667</v>
      </c>
      <c r="AL455" s="1">
        <v>0</v>
      </c>
      <c r="AM455" s="3">
        <v>0</v>
      </c>
    </row>
    <row r="456" spans="1:39">
      <c r="A456" t="s">
        <v>86</v>
      </c>
      <c r="B456">
        <v>2017</v>
      </c>
      <c r="C456" s="1">
        <v>43831.133333333331</v>
      </c>
      <c r="D456" s="1">
        <v>21628.666666666668</v>
      </c>
      <c r="E456" s="2">
        <f>Table2[[#This Row],[Male Total population]]/Table2[[#This Row],[Total population]]</f>
        <v>0.49345442432852149</v>
      </c>
      <c r="F456" s="1">
        <v>22202.466666666667</v>
      </c>
      <c r="G456" s="2">
        <f>Table2[[#This Row],[Female Total population]]/Table2[[#This Row],[Total population]]</f>
        <v>0.50654557567147862</v>
      </c>
      <c r="H456" s="1">
        <v>0</v>
      </c>
      <c r="I456" s="2">
        <v>0</v>
      </c>
      <c r="J456" s="1">
        <v>2139.5333333333333</v>
      </c>
      <c r="K456" s="1">
        <v>0</v>
      </c>
      <c r="L456" s="3">
        <v>0</v>
      </c>
      <c r="M456" s="1">
        <v>2153.4666666666667</v>
      </c>
      <c r="N456" s="1">
        <v>0</v>
      </c>
      <c r="O456" s="3">
        <v>0</v>
      </c>
      <c r="P456" s="1">
        <v>4614.2</v>
      </c>
      <c r="Q456" s="1">
        <v>0</v>
      </c>
      <c r="R456" s="3">
        <v>0</v>
      </c>
      <c r="S456" s="1">
        <v>6787.8</v>
      </c>
      <c r="T456" s="1">
        <v>0</v>
      </c>
      <c r="U456" s="3">
        <v>0</v>
      </c>
      <c r="V456" s="1">
        <v>6208.6</v>
      </c>
      <c r="W456" s="1">
        <v>0</v>
      </c>
      <c r="X456" s="3">
        <v>0</v>
      </c>
      <c r="Y456" s="1">
        <v>4978.0666666666666</v>
      </c>
      <c r="Z456" s="1">
        <v>0</v>
      </c>
      <c r="AA456" s="3">
        <v>0</v>
      </c>
      <c r="AB456" s="1">
        <v>4991.8</v>
      </c>
      <c r="AC456" s="1">
        <v>0</v>
      </c>
      <c r="AD456" s="3">
        <v>0</v>
      </c>
      <c r="AE456" s="1">
        <v>6187.2</v>
      </c>
      <c r="AF456" s="1">
        <v>0</v>
      </c>
      <c r="AG456" s="3">
        <v>0</v>
      </c>
      <c r="AH456" s="1">
        <v>4833.0666666666666</v>
      </c>
      <c r="AI456" s="1">
        <v>0</v>
      </c>
      <c r="AJ456" s="3">
        <v>0</v>
      </c>
      <c r="AK456" s="1">
        <v>937.4</v>
      </c>
      <c r="AL456" s="1">
        <v>0</v>
      </c>
      <c r="AM456" s="3">
        <v>0</v>
      </c>
    </row>
    <row r="457" spans="1:39">
      <c r="A457" t="s">
        <v>84</v>
      </c>
      <c r="B457">
        <v>2012</v>
      </c>
      <c r="C457" s="1">
        <v>23919.833333333332</v>
      </c>
      <c r="D457" s="1">
        <v>12155.766666666666</v>
      </c>
      <c r="E457" s="2">
        <f>Table2[[#This Row],[Male Total population]]/Table2[[#This Row],[Total population]]</f>
        <v>0.50818776607975247</v>
      </c>
      <c r="F457" s="1">
        <v>11764.066666666668</v>
      </c>
      <c r="G457" s="2">
        <f>Table2[[#This Row],[Female Total population]]/Table2[[#This Row],[Total population]]</f>
        <v>0.49181223392024753</v>
      </c>
      <c r="H457" s="1">
        <v>0</v>
      </c>
      <c r="I457" s="2">
        <v>0</v>
      </c>
      <c r="J457" s="1">
        <v>1634.1666666666667</v>
      </c>
      <c r="K457" s="1">
        <v>0</v>
      </c>
      <c r="L457" s="3">
        <v>0</v>
      </c>
      <c r="M457" s="1">
        <v>978.23333333333335</v>
      </c>
      <c r="N457" s="1">
        <v>0</v>
      </c>
      <c r="O457" s="3">
        <v>0</v>
      </c>
      <c r="P457" s="1">
        <v>1748.6666666666667</v>
      </c>
      <c r="Q457" s="1">
        <v>0</v>
      </c>
      <c r="R457" s="3">
        <v>0</v>
      </c>
      <c r="S457" s="1">
        <v>3116.4333333333334</v>
      </c>
      <c r="T457" s="1">
        <v>0</v>
      </c>
      <c r="U457" s="3">
        <v>0</v>
      </c>
      <c r="V457" s="1">
        <v>3502.3666666666668</v>
      </c>
      <c r="W457" s="1">
        <v>0</v>
      </c>
      <c r="X457" s="3">
        <v>0</v>
      </c>
      <c r="Y457" s="1">
        <v>2890.7333333333331</v>
      </c>
      <c r="Z457" s="1">
        <v>0</v>
      </c>
      <c r="AA457" s="3">
        <v>0</v>
      </c>
      <c r="AB457" s="1">
        <v>3179.9666666666667</v>
      </c>
      <c r="AC457" s="1">
        <v>0</v>
      </c>
      <c r="AD457" s="3">
        <v>0</v>
      </c>
      <c r="AE457" s="1">
        <v>3339.8333333333335</v>
      </c>
      <c r="AF457" s="1">
        <v>0</v>
      </c>
      <c r="AG457" s="3">
        <v>0</v>
      </c>
      <c r="AH457" s="1">
        <v>3136.4666666666667</v>
      </c>
      <c r="AI457" s="1">
        <v>0</v>
      </c>
      <c r="AJ457" s="3">
        <v>0</v>
      </c>
      <c r="AK457" s="1">
        <v>388.2</v>
      </c>
      <c r="AL457" s="1">
        <v>0</v>
      </c>
      <c r="AM457" s="3">
        <v>0</v>
      </c>
    </row>
    <row r="458" spans="1:39">
      <c r="A458" t="s">
        <v>84</v>
      </c>
      <c r="B458">
        <v>2014</v>
      </c>
      <c r="C458" s="1">
        <v>24239.666666666668</v>
      </c>
      <c r="D458" s="1">
        <v>12380.925925925925</v>
      </c>
      <c r="E458" s="2">
        <f>Table2[[#This Row],[Male Total population]]/Table2[[#This Row],[Total population]]</f>
        <v>0.51077129467921412</v>
      </c>
      <c r="F458" s="1">
        <v>11858.740740740741</v>
      </c>
      <c r="G458" s="2">
        <f>Table2[[#This Row],[Female Total population]]/Table2[[#This Row],[Total population]]</f>
        <v>0.48922870532078577</v>
      </c>
      <c r="H458" s="1">
        <v>0</v>
      </c>
      <c r="I458" s="2">
        <v>0</v>
      </c>
      <c r="J458" s="1">
        <v>1590.9259259259259</v>
      </c>
      <c r="K458" s="1">
        <v>0</v>
      </c>
      <c r="L458" s="3">
        <v>0</v>
      </c>
      <c r="M458" s="1">
        <v>1016.6666666666666</v>
      </c>
      <c r="N458" s="1">
        <v>0</v>
      </c>
      <c r="O458" s="3">
        <v>0</v>
      </c>
      <c r="P458" s="1">
        <v>1892.3703703703704</v>
      </c>
      <c r="Q458" s="1">
        <v>0</v>
      </c>
      <c r="R458" s="3">
        <v>0</v>
      </c>
      <c r="S458" s="1">
        <v>3271.7407407407409</v>
      </c>
      <c r="T458" s="1">
        <v>0</v>
      </c>
      <c r="U458" s="3">
        <v>0</v>
      </c>
      <c r="V458" s="1">
        <v>3290.1851851851852</v>
      </c>
      <c r="W458" s="1">
        <v>0</v>
      </c>
      <c r="X458" s="3">
        <v>0</v>
      </c>
      <c r="Y458" s="1">
        <v>2891</v>
      </c>
      <c r="Z458" s="1">
        <v>0</v>
      </c>
      <c r="AA458" s="3">
        <v>0</v>
      </c>
      <c r="AB458" s="1">
        <v>3363.7037037037039</v>
      </c>
      <c r="AC458" s="1">
        <v>0</v>
      </c>
      <c r="AD458" s="3">
        <v>0</v>
      </c>
      <c r="AE458" s="1">
        <v>3341.0740740740739</v>
      </c>
      <c r="AF458" s="1">
        <v>0</v>
      </c>
      <c r="AG458" s="3">
        <v>0</v>
      </c>
      <c r="AH458" s="1">
        <v>3177.4814814814813</v>
      </c>
      <c r="AI458" s="1">
        <v>0</v>
      </c>
      <c r="AJ458" s="3">
        <v>0</v>
      </c>
      <c r="AK458" s="1">
        <v>406.18518518518516</v>
      </c>
      <c r="AL458" s="1">
        <v>0</v>
      </c>
      <c r="AM458" s="3">
        <v>0</v>
      </c>
    </row>
    <row r="459" spans="1:39">
      <c r="A459" t="s">
        <v>84</v>
      </c>
      <c r="B459">
        <v>2015</v>
      </c>
      <c r="C459" s="1">
        <v>26354.17391304348</v>
      </c>
      <c r="D459" s="1">
        <v>13454.391304347826</v>
      </c>
      <c r="E459" s="2">
        <f>Table2[[#This Row],[Male Total population]]/Table2[[#This Row],[Total population]]</f>
        <v>0.5105222174195656</v>
      </c>
      <c r="F459" s="1">
        <v>12899.782608695652</v>
      </c>
      <c r="G459" s="2">
        <f>Table2[[#This Row],[Female Total population]]/Table2[[#This Row],[Total population]]</f>
        <v>0.4894777825804344</v>
      </c>
      <c r="H459" s="1">
        <v>0</v>
      </c>
      <c r="I459" s="2">
        <v>0</v>
      </c>
      <c r="J459" s="1">
        <v>1719</v>
      </c>
      <c r="K459" s="1">
        <v>0</v>
      </c>
      <c r="L459" s="3">
        <v>0</v>
      </c>
      <c r="M459" s="1">
        <v>1061.5217391304348</v>
      </c>
      <c r="N459" s="1">
        <v>0</v>
      </c>
      <c r="O459" s="3">
        <v>0</v>
      </c>
      <c r="P459" s="1">
        <v>2096.6521739130435</v>
      </c>
      <c r="Q459" s="1">
        <v>0</v>
      </c>
      <c r="R459" s="3">
        <v>0</v>
      </c>
      <c r="S459" s="1">
        <v>3646.1739130434785</v>
      </c>
      <c r="T459" s="1">
        <v>0</v>
      </c>
      <c r="U459" s="3">
        <v>0</v>
      </c>
      <c r="V459" s="1">
        <v>3495.1304347826085</v>
      </c>
      <c r="W459" s="1">
        <v>0</v>
      </c>
      <c r="X459" s="3">
        <v>0</v>
      </c>
      <c r="Y459" s="1">
        <v>3184.6521739130435</v>
      </c>
      <c r="Z459" s="1">
        <v>0</v>
      </c>
      <c r="AA459" s="3">
        <v>0</v>
      </c>
      <c r="AB459" s="1">
        <v>3655.4347826086955</v>
      </c>
      <c r="AC459" s="1">
        <v>0</v>
      </c>
      <c r="AD459" s="3">
        <v>0</v>
      </c>
      <c r="AE459" s="1">
        <v>3632.521739130435</v>
      </c>
      <c r="AF459" s="1">
        <v>0</v>
      </c>
      <c r="AG459" s="3">
        <v>0</v>
      </c>
      <c r="AH459" s="1">
        <v>3456.1739130434785</v>
      </c>
      <c r="AI459" s="1">
        <v>0</v>
      </c>
      <c r="AJ459" s="3">
        <v>0</v>
      </c>
      <c r="AK459" s="1">
        <v>430.30434782608694</v>
      </c>
      <c r="AL459" s="1">
        <v>0</v>
      </c>
      <c r="AM459" s="3">
        <v>0</v>
      </c>
    </row>
    <row r="460" spans="1:39">
      <c r="A460" t="s">
        <v>84</v>
      </c>
      <c r="B460">
        <v>2016</v>
      </c>
      <c r="C460" s="1">
        <v>25685.857142857141</v>
      </c>
      <c r="D460" s="1">
        <v>13014</v>
      </c>
      <c r="E460" s="2">
        <f>Table2[[#This Row],[Male Total population]]/Table2[[#This Row],[Total population]]</f>
        <v>0.50666014093358769</v>
      </c>
      <c r="F460" s="1">
        <v>12671.857142857143</v>
      </c>
      <c r="G460" s="2">
        <f>Table2[[#This Row],[Female Total population]]/Table2[[#This Row],[Total population]]</f>
        <v>0.49333985906641237</v>
      </c>
      <c r="H460" s="1">
        <v>0</v>
      </c>
      <c r="I460" s="2">
        <v>0</v>
      </c>
      <c r="J460" s="1">
        <v>1675.4285714285713</v>
      </c>
      <c r="K460" s="1">
        <v>0</v>
      </c>
      <c r="L460" s="3">
        <v>0</v>
      </c>
      <c r="M460" s="1">
        <v>1132.2380952380952</v>
      </c>
      <c r="N460" s="1">
        <v>0</v>
      </c>
      <c r="O460" s="3">
        <v>0</v>
      </c>
      <c r="P460" s="1">
        <v>2243.3333333333335</v>
      </c>
      <c r="Q460" s="1">
        <v>0</v>
      </c>
      <c r="R460" s="3">
        <v>0</v>
      </c>
      <c r="S460" s="1">
        <v>3582.3809523809523</v>
      </c>
      <c r="T460" s="1">
        <v>0</v>
      </c>
      <c r="U460" s="3">
        <v>0</v>
      </c>
      <c r="V460" s="1">
        <v>3280</v>
      </c>
      <c r="W460" s="1">
        <v>0</v>
      </c>
      <c r="X460" s="3">
        <v>0</v>
      </c>
      <c r="Y460" s="1">
        <v>3095.2380952380954</v>
      </c>
      <c r="Z460" s="1">
        <v>0</v>
      </c>
      <c r="AA460" s="3">
        <v>0</v>
      </c>
      <c r="AB460" s="1">
        <v>3392.4761904761904</v>
      </c>
      <c r="AC460" s="1">
        <v>0</v>
      </c>
      <c r="AD460" s="3">
        <v>0</v>
      </c>
      <c r="AE460" s="1">
        <v>3352.8095238095239</v>
      </c>
      <c r="AF460" s="1">
        <v>0</v>
      </c>
      <c r="AG460" s="3">
        <v>0</v>
      </c>
      <c r="AH460" s="1">
        <v>3511.1904761904761</v>
      </c>
      <c r="AI460" s="1">
        <v>0</v>
      </c>
      <c r="AJ460" s="3">
        <v>0</v>
      </c>
      <c r="AK460" s="1">
        <v>439.14285714285717</v>
      </c>
      <c r="AL460" s="1">
        <v>0</v>
      </c>
      <c r="AM460" s="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A9ABA-FF9E-4D74-9E5A-7843669BC34D}">
  <sheetPr>
    <tabColor rgb="FFFFC000"/>
  </sheetPr>
  <dimension ref="A1:AK474"/>
  <sheetViews>
    <sheetView topLeftCell="E1" workbookViewId="0">
      <pane ySplit="2" topLeftCell="A410" activePane="bottomLeft" state="frozen"/>
      <selection pane="bottomLeft" activeCell="J421" sqref="J421"/>
    </sheetView>
  </sheetViews>
  <sheetFormatPr defaultRowHeight="15"/>
  <cols>
    <col min="1" max="1" width="18.7109375" bestFit="1" customWidth="1"/>
    <col min="2" max="2" width="5" bestFit="1" customWidth="1"/>
    <col min="3" max="3" width="17.28515625" style="1" bestFit="1" customWidth="1"/>
    <col min="4" max="4" width="22.140625" style="1" bestFit="1" customWidth="1"/>
    <col min="5" max="5" width="24.42578125" style="1" bestFit="1" customWidth="1"/>
    <col min="6" max="6" width="14.7109375" style="1" bestFit="1" customWidth="1"/>
    <col min="7" max="7" width="12.28515625" style="1" bestFit="1" customWidth="1"/>
    <col min="8" max="14" width="12.42578125" style="1" bestFit="1" customWidth="1"/>
    <col min="15" max="15" width="10.7109375" style="1" bestFit="1" customWidth="1"/>
    <col min="16" max="16" width="16.28515625" style="1" bestFit="1" customWidth="1"/>
    <col min="17" max="17" width="13.140625" style="1" bestFit="1" customWidth="1"/>
    <col min="18" max="24" width="14.140625" style="1" bestFit="1" customWidth="1"/>
    <col min="25" max="25" width="12.28515625" style="1" bestFit="1" customWidth="1"/>
    <col min="26" max="26" width="13.85546875" style="1" bestFit="1" customWidth="1"/>
    <col min="27" max="27" width="16.42578125" bestFit="1" customWidth="1"/>
    <col min="28" max="28" width="13.7109375" bestFit="1" customWidth="1"/>
    <col min="29" max="35" width="14.7109375" bestFit="1" customWidth="1"/>
    <col min="36" max="36" width="12.85546875" bestFit="1" customWidth="1"/>
    <col min="37" max="37" width="24.85546875" style="3" bestFit="1" customWidth="1"/>
  </cols>
  <sheetData>
    <row r="1" spans="1:37" ht="16.5" thickBot="1">
      <c r="A1" s="76"/>
      <c r="B1" s="77"/>
      <c r="C1" s="74" t="s">
        <v>90</v>
      </c>
      <c r="D1" s="75"/>
      <c r="E1" s="75"/>
      <c r="F1" s="75"/>
      <c r="G1" s="75"/>
      <c r="H1" s="75"/>
      <c r="I1" s="75"/>
      <c r="J1" s="75"/>
      <c r="K1" s="75"/>
      <c r="L1" s="75"/>
      <c r="M1" s="75"/>
      <c r="N1" s="75"/>
      <c r="O1" s="75"/>
      <c r="P1" s="81" t="s">
        <v>91</v>
      </c>
      <c r="Q1" s="82"/>
      <c r="R1" s="82"/>
      <c r="S1" s="82"/>
      <c r="T1" s="82"/>
      <c r="U1" s="82"/>
      <c r="V1" s="82"/>
      <c r="W1" s="82"/>
      <c r="X1" s="82"/>
      <c r="Y1" s="82"/>
      <c r="Z1" s="83"/>
      <c r="AA1" s="78" t="s">
        <v>92</v>
      </c>
      <c r="AB1" s="79"/>
      <c r="AC1" s="79"/>
      <c r="AD1" s="79"/>
      <c r="AE1" s="79"/>
      <c r="AF1" s="79"/>
      <c r="AG1" s="79"/>
      <c r="AH1" s="79"/>
      <c r="AI1" s="79"/>
      <c r="AJ1" s="79"/>
      <c r="AK1" s="80"/>
    </row>
    <row r="2" spans="1:37" ht="15.75" thickBot="1">
      <c r="A2" s="6" t="s">
        <v>0</v>
      </c>
      <c r="B2" s="7" t="s">
        <v>1</v>
      </c>
      <c r="C2" s="4" t="s">
        <v>2</v>
      </c>
      <c r="D2" s="5" t="s">
        <v>3</v>
      </c>
      <c r="E2" s="5" t="s">
        <v>5</v>
      </c>
      <c r="F2" s="5" t="s">
        <v>9</v>
      </c>
      <c r="G2" s="5" t="s">
        <v>33</v>
      </c>
      <c r="H2" s="5" t="s">
        <v>30</v>
      </c>
      <c r="I2" s="5" t="s">
        <v>27</v>
      </c>
      <c r="J2" s="5" t="s">
        <v>24</v>
      </c>
      <c r="K2" s="5" t="s">
        <v>21</v>
      </c>
      <c r="L2" s="5" t="s">
        <v>18</v>
      </c>
      <c r="M2" s="5" t="s">
        <v>15</v>
      </c>
      <c r="N2" s="5" t="s">
        <v>12</v>
      </c>
      <c r="O2" s="5" t="s">
        <v>36</v>
      </c>
      <c r="P2" s="18" t="s">
        <v>10</v>
      </c>
      <c r="Q2" s="19" t="s">
        <v>34</v>
      </c>
      <c r="R2" s="19" t="s">
        <v>31</v>
      </c>
      <c r="S2" s="19" t="s">
        <v>28</v>
      </c>
      <c r="T2" s="19" t="s">
        <v>25</v>
      </c>
      <c r="U2" s="19" t="s">
        <v>22</v>
      </c>
      <c r="V2" s="19" t="s">
        <v>19</v>
      </c>
      <c r="W2" s="19" t="s">
        <v>16</v>
      </c>
      <c r="X2" s="19" t="s">
        <v>13</v>
      </c>
      <c r="Y2" s="19" t="s">
        <v>37</v>
      </c>
      <c r="Z2" s="20" t="s">
        <v>93</v>
      </c>
      <c r="AA2" s="26" t="s">
        <v>11</v>
      </c>
      <c r="AB2" s="27" t="s">
        <v>35</v>
      </c>
      <c r="AC2" s="27" t="s">
        <v>32</v>
      </c>
      <c r="AD2" s="27" t="s">
        <v>29</v>
      </c>
      <c r="AE2" s="27" t="s">
        <v>26</v>
      </c>
      <c r="AF2" s="27" t="s">
        <v>23</v>
      </c>
      <c r="AG2" s="27" t="s">
        <v>20</v>
      </c>
      <c r="AH2" s="27" t="s">
        <v>17</v>
      </c>
      <c r="AI2" s="27" t="s">
        <v>14</v>
      </c>
      <c r="AJ2" s="27" t="s">
        <v>38</v>
      </c>
      <c r="AK2" s="28" t="s">
        <v>94</v>
      </c>
    </row>
    <row r="3" spans="1:37">
      <c r="A3" s="14" t="s">
        <v>39</v>
      </c>
      <c r="B3" s="15">
        <v>2009</v>
      </c>
      <c r="C3" s="9">
        <v>96822.534693877547</v>
      </c>
      <c r="D3" s="8">
        <v>48294.224489795917</v>
      </c>
      <c r="E3" s="8">
        <v>48528.31020408163</v>
      </c>
      <c r="F3" s="8">
        <v>8105.0571428571429</v>
      </c>
      <c r="G3" s="8">
        <v>14559.293877551021</v>
      </c>
      <c r="H3" s="8">
        <v>14320.971428571429</v>
      </c>
      <c r="I3" s="8">
        <v>14216.995918367347</v>
      </c>
      <c r="J3" s="8">
        <v>13796.216326530612</v>
      </c>
      <c r="K3" s="8">
        <v>13020.261224489795</v>
      </c>
      <c r="L3" s="8">
        <v>9113.224489795919</v>
      </c>
      <c r="M3" s="8">
        <v>5246.25306122449</v>
      </c>
      <c r="N3" s="8">
        <v>3303.9142857142856</v>
      </c>
      <c r="O3" s="8">
        <v>1197.0693877551021</v>
      </c>
      <c r="P3" s="21">
        <v>0</v>
      </c>
      <c r="Q3" s="22">
        <v>0</v>
      </c>
      <c r="R3" s="22">
        <v>0</v>
      </c>
      <c r="S3" s="22">
        <v>32</v>
      </c>
      <c r="T3" s="22">
        <v>86</v>
      </c>
      <c r="U3" s="22">
        <v>221</v>
      </c>
      <c r="V3" s="22">
        <v>317</v>
      </c>
      <c r="W3" s="22">
        <v>415</v>
      </c>
      <c r="X3" s="22">
        <v>852</v>
      </c>
      <c r="Y3" s="22">
        <v>1245</v>
      </c>
      <c r="Z3" s="23">
        <f>SUM(P3:Y3)</f>
        <v>3168</v>
      </c>
      <c r="AA3" s="29">
        <v>0</v>
      </c>
      <c r="AB3" s="30">
        <v>0</v>
      </c>
      <c r="AC3" s="30">
        <v>0</v>
      </c>
      <c r="AD3" s="30">
        <v>2.2508271215481096E-3</v>
      </c>
      <c r="AE3" s="30">
        <v>6.2335931797922713E-3</v>
      </c>
      <c r="AF3" s="30">
        <v>1.6973545782961813E-2</v>
      </c>
      <c r="AG3" s="30">
        <v>3.4784614419950372E-2</v>
      </c>
      <c r="AH3" s="30">
        <v>7.910407583410356E-2</v>
      </c>
      <c r="AI3" s="30">
        <v>0.25787593936196895</v>
      </c>
      <c r="AJ3" s="31">
        <v>1.0400399615387237</v>
      </c>
      <c r="AK3" s="32">
        <f>Z3/C3</f>
        <v>3.2719655708417686E-2</v>
      </c>
    </row>
    <row r="4" spans="1:37">
      <c r="A4" s="14" t="s">
        <v>39</v>
      </c>
      <c r="B4" s="15">
        <v>2013</v>
      </c>
      <c r="C4" s="9">
        <v>100722.76470588235</v>
      </c>
      <c r="D4" s="8">
        <v>49993.427450980394</v>
      </c>
      <c r="E4" s="8">
        <v>50729.337254901962</v>
      </c>
      <c r="F4" s="8">
        <v>7591.9176470588236</v>
      </c>
      <c r="G4" s="8">
        <v>15148.894117647058</v>
      </c>
      <c r="H4" s="8">
        <v>14779.23137254902</v>
      </c>
      <c r="I4" s="8">
        <v>14470.431372549019</v>
      </c>
      <c r="J4" s="8">
        <v>13785.533333333333</v>
      </c>
      <c r="K4" s="8">
        <v>13506.988235294117</v>
      </c>
      <c r="L4" s="8">
        <v>10649.36862745098</v>
      </c>
      <c r="M4" s="8">
        <v>6173.5372549019612</v>
      </c>
      <c r="N4" s="8">
        <v>3341.3607843137256</v>
      </c>
      <c r="O4" s="8">
        <v>1270.8745098039215</v>
      </c>
      <c r="P4" s="9">
        <v>0</v>
      </c>
      <c r="Q4" s="8">
        <v>0</v>
      </c>
      <c r="R4" s="8">
        <v>0</v>
      </c>
      <c r="S4" s="8">
        <v>15</v>
      </c>
      <c r="T4" s="8">
        <v>42</v>
      </c>
      <c r="U4" s="8">
        <v>165</v>
      </c>
      <c r="V4" s="8">
        <v>365</v>
      </c>
      <c r="W4" s="8">
        <v>490</v>
      </c>
      <c r="X4" s="8">
        <v>841</v>
      </c>
      <c r="Y4" s="8">
        <v>1277</v>
      </c>
      <c r="Z4" s="10">
        <f t="shared" ref="Z4:Z67" si="0">SUM(P4:Y4)</f>
        <v>3195</v>
      </c>
      <c r="AA4" s="33">
        <v>0</v>
      </c>
      <c r="AB4" s="24">
        <v>0</v>
      </c>
      <c r="AC4" s="24">
        <v>0</v>
      </c>
      <c r="AD4" s="24">
        <v>1.0365966026731998E-3</v>
      </c>
      <c r="AE4" s="24">
        <v>3.0466721152125659E-3</v>
      </c>
      <c r="AF4" s="24">
        <v>1.2215898698190219E-2</v>
      </c>
      <c r="AG4" s="24">
        <v>3.4274332382403967E-2</v>
      </c>
      <c r="AH4" s="24">
        <v>7.9371028272474789E-2</v>
      </c>
      <c r="AI4" s="24">
        <v>0.25169386195831916</v>
      </c>
      <c r="AJ4" s="25">
        <v>1.0048199016888171</v>
      </c>
      <c r="AK4" s="34">
        <f t="shared" ref="AK4:AK67" si="1">Z4/C4</f>
        <v>3.1720733732137192E-2</v>
      </c>
    </row>
    <row r="5" spans="1:37">
      <c r="A5" s="14" t="s">
        <v>39</v>
      </c>
      <c r="B5" s="15">
        <v>2014</v>
      </c>
      <c r="C5" s="9">
        <v>105739.29268292683</v>
      </c>
      <c r="D5" s="8">
        <v>52478.020325203252</v>
      </c>
      <c r="E5" s="8">
        <v>53261.272357723574</v>
      </c>
      <c r="F5" s="8">
        <v>7861.5487804878048</v>
      </c>
      <c r="G5" s="8">
        <v>15863.780487804877</v>
      </c>
      <c r="H5" s="8">
        <v>15437.963414634147</v>
      </c>
      <c r="I5" s="8">
        <v>15273.150406504064</v>
      </c>
      <c r="J5" s="8">
        <v>14417.223577235773</v>
      </c>
      <c r="K5" s="8">
        <v>14014.268292682927</v>
      </c>
      <c r="L5" s="8">
        <v>11363.971544715447</v>
      </c>
      <c r="M5" s="8">
        <v>6668.9308943089427</v>
      </c>
      <c r="N5" s="8">
        <v>3526.4430894308944</v>
      </c>
      <c r="O5" s="8">
        <v>1349.4105691056911</v>
      </c>
      <c r="P5" s="9">
        <v>0</v>
      </c>
      <c r="Q5" s="8">
        <v>0</v>
      </c>
      <c r="R5" s="8">
        <v>0</v>
      </c>
      <c r="S5" s="8">
        <v>40</v>
      </c>
      <c r="T5" s="8">
        <v>66</v>
      </c>
      <c r="U5" s="8">
        <v>195</v>
      </c>
      <c r="V5" s="8">
        <v>458</v>
      </c>
      <c r="W5" s="8">
        <v>533</v>
      </c>
      <c r="X5" s="8">
        <v>829</v>
      </c>
      <c r="Y5" s="8">
        <v>1190</v>
      </c>
      <c r="Z5" s="10">
        <f t="shared" si="0"/>
        <v>3311</v>
      </c>
      <c r="AA5" s="33">
        <v>0</v>
      </c>
      <c r="AB5" s="24">
        <v>0</v>
      </c>
      <c r="AC5" s="24">
        <v>0</v>
      </c>
      <c r="AD5" s="24">
        <v>2.6189750598518309E-3</v>
      </c>
      <c r="AE5" s="24">
        <v>4.5778578411041215E-3</v>
      </c>
      <c r="AF5" s="24">
        <v>1.3914390386104753E-2</v>
      </c>
      <c r="AG5" s="24">
        <v>4.0302811230901257E-2</v>
      </c>
      <c r="AH5" s="24">
        <v>7.9922855469209547E-2</v>
      </c>
      <c r="AI5" s="24">
        <v>0.23508106581518262</v>
      </c>
      <c r="AJ5" s="25">
        <v>0.88186651805214555</v>
      </c>
      <c r="AK5" s="34">
        <f t="shared" si="1"/>
        <v>3.1312863137154409E-2</v>
      </c>
    </row>
    <row r="6" spans="1:37">
      <c r="A6" s="14" t="s">
        <v>39</v>
      </c>
      <c r="B6" s="15">
        <v>2011</v>
      </c>
      <c r="C6" s="9">
        <v>96952.21875</v>
      </c>
      <c r="D6" s="8">
        <v>48078.11328125</v>
      </c>
      <c r="E6" s="8">
        <v>48874.10546875</v>
      </c>
      <c r="F6" s="8">
        <v>7519.66796875</v>
      </c>
      <c r="G6" s="8">
        <v>14583.65625</v>
      </c>
      <c r="H6" s="8">
        <v>14386.265625</v>
      </c>
      <c r="I6" s="8">
        <v>13891.41015625</v>
      </c>
      <c r="J6" s="8">
        <v>13510.7578125</v>
      </c>
      <c r="K6" s="8">
        <v>13232.296875</v>
      </c>
      <c r="L6" s="8">
        <v>9840.15625</v>
      </c>
      <c r="M6" s="8">
        <v>5611.171875</v>
      </c>
      <c r="N6" s="8">
        <v>3186.375</v>
      </c>
      <c r="O6" s="8">
        <v>1181.1484375</v>
      </c>
      <c r="P6" s="9">
        <v>0</v>
      </c>
      <c r="Q6" s="8">
        <v>0</v>
      </c>
      <c r="R6" s="8">
        <v>0</v>
      </c>
      <c r="S6" s="8">
        <v>0</v>
      </c>
      <c r="T6" s="8">
        <v>14</v>
      </c>
      <c r="U6" s="8">
        <v>101</v>
      </c>
      <c r="V6" s="8">
        <v>280</v>
      </c>
      <c r="W6" s="8">
        <v>405</v>
      </c>
      <c r="X6" s="8">
        <v>803</v>
      </c>
      <c r="Y6" s="8">
        <v>1265</v>
      </c>
      <c r="Z6" s="10">
        <f t="shared" si="0"/>
        <v>2868</v>
      </c>
      <c r="AA6" s="33">
        <v>0</v>
      </c>
      <c r="AB6" s="24">
        <v>0</v>
      </c>
      <c r="AC6" s="24">
        <v>0</v>
      </c>
      <c r="AD6" s="24">
        <v>0</v>
      </c>
      <c r="AE6" s="24">
        <v>1.0362113061524467E-3</v>
      </c>
      <c r="AF6" s="24">
        <v>7.6328396312526055E-3</v>
      </c>
      <c r="AG6" s="24">
        <v>2.84548327167061E-2</v>
      </c>
      <c r="AH6" s="24">
        <v>7.2177436197318409E-2</v>
      </c>
      <c r="AI6" s="24">
        <v>0.25201051351457376</v>
      </c>
      <c r="AJ6" s="25">
        <v>1.0709915535065846</v>
      </c>
      <c r="AK6" s="34">
        <f t="shared" si="1"/>
        <v>2.958158190680912E-2</v>
      </c>
    </row>
    <row r="7" spans="1:37">
      <c r="A7" s="14" t="s">
        <v>39</v>
      </c>
      <c r="B7" s="15">
        <v>2010</v>
      </c>
      <c r="C7" s="9">
        <v>99066.352459016387</v>
      </c>
      <c r="D7" s="8">
        <v>49118.12295081967</v>
      </c>
      <c r="E7" s="8">
        <v>49948.229508196724</v>
      </c>
      <c r="F7" s="8">
        <v>7769.3934426229507</v>
      </c>
      <c r="G7" s="8">
        <v>14925.118852459016</v>
      </c>
      <c r="H7" s="8">
        <v>14794.110655737704</v>
      </c>
      <c r="I7" s="8">
        <v>14205.836065573771</v>
      </c>
      <c r="J7" s="8">
        <v>13995.340163934427</v>
      </c>
      <c r="K7" s="8">
        <v>13553.491803278688</v>
      </c>
      <c r="L7" s="8">
        <v>9791.5122950819677</v>
      </c>
      <c r="M7" s="8">
        <v>5600.3647540983602</v>
      </c>
      <c r="N7" s="8">
        <v>3265.9426229508199</v>
      </c>
      <c r="O7" s="8">
        <v>1186.127049180328</v>
      </c>
      <c r="P7" s="9">
        <v>0</v>
      </c>
      <c r="Q7" s="8">
        <v>0</v>
      </c>
      <c r="R7" s="8">
        <v>0</v>
      </c>
      <c r="S7" s="8">
        <v>0</v>
      </c>
      <c r="T7" s="8">
        <v>22</v>
      </c>
      <c r="U7" s="8">
        <v>131</v>
      </c>
      <c r="V7" s="8">
        <v>266</v>
      </c>
      <c r="W7" s="8">
        <v>390</v>
      </c>
      <c r="X7" s="8">
        <v>826</v>
      </c>
      <c r="Y7" s="8">
        <v>1219</v>
      </c>
      <c r="Z7" s="10">
        <f t="shared" si="0"/>
        <v>2854</v>
      </c>
      <c r="AA7" s="33">
        <v>0</v>
      </c>
      <c r="AB7" s="24">
        <v>0</v>
      </c>
      <c r="AC7" s="24">
        <v>0</v>
      </c>
      <c r="AD7" s="24">
        <v>0</v>
      </c>
      <c r="AE7" s="24">
        <v>1.5719517884026386E-3</v>
      </c>
      <c r="AF7" s="24">
        <v>9.665405926486792E-3</v>
      </c>
      <c r="AG7" s="24">
        <v>2.7166385741414549E-2</v>
      </c>
      <c r="AH7" s="24">
        <v>6.9638321274448606E-2</v>
      </c>
      <c r="AI7" s="24">
        <v>0.25291320006525364</v>
      </c>
      <c r="AJ7" s="25">
        <v>1.0277145275815005</v>
      </c>
      <c r="AK7" s="34">
        <f t="shared" si="1"/>
        <v>2.880897427994733E-2</v>
      </c>
    </row>
    <row r="8" spans="1:37">
      <c r="A8" s="14" t="s">
        <v>39</v>
      </c>
      <c r="B8" s="15">
        <v>2015</v>
      </c>
      <c r="C8" s="9">
        <v>107290.58847736625</v>
      </c>
      <c r="D8" s="8">
        <v>53165.234567901236</v>
      </c>
      <c r="E8" s="8">
        <v>54125.353909465019</v>
      </c>
      <c r="F8" s="8">
        <v>7887.707818930041</v>
      </c>
      <c r="G8" s="8">
        <v>15991.432098765432</v>
      </c>
      <c r="H8" s="8">
        <v>15656.028806584362</v>
      </c>
      <c r="I8" s="8">
        <v>15510.506172839507</v>
      </c>
      <c r="J8" s="8">
        <v>14560.925925925925</v>
      </c>
      <c r="K8" s="8">
        <v>13994.366255144032</v>
      </c>
      <c r="L8" s="8">
        <v>11684.382716049382</v>
      </c>
      <c r="M8" s="8">
        <v>7000.6707818930045</v>
      </c>
      <c r="N8" s="8">
        <v>3600.2962962962961</v>
      </c>
      <c r="O8" s="8">
        <v>1378.7283950617284</v>
      </c>
      <c r="P8" s="9">
        <v>0</v>
      </c>
      <c r="Q8" s="8">
        <v>0</v>
      </c>
      <c r="R8" s="8">
        <v>0</v>
      </c>
      <c r="S8" s="8">
        <v>10</v>
      </c>
      <c r="T8" s="8">
        <v>10</v>
      </c>
      <c r="U8" s="8">
        <v>157</v>
      </c>
      <c r="V8" s="8">
        <v>318</v>
      </c>
      <c r="W8" s="8">
        <v>496</v>
      </c>
      <c r="X8" s="8">
        <v>826</v>
      </c>
      <c r="Y8" s="8">
        <v>1253</v>
      </c>
      <c r="Z8" s="10">
        <f t="shared" si="0"/>
        <v>3070</v>
      </c>
      <c r="AA8" s="33">
        <v>0</v>
      </c>
      <c r="AB8" s="24">
        <v>0</v>
      </c>
      <c r="AC8" s="24">
        <v>0</v>
      </c>
      <c r="AD8" s="24">
        <v>6.4472428485351627E-4</v>
      </c>
      <c r="AE8" s="24">
        <v>6.8676951252082564E-4</v>
      </c>
      <c r="AF8" s="24">
        <v>1.1218800275595912E-2</v>
      </c>
      <c r="AG8" s="24">
        <v>2.7215815137859443E-2</v>
      </c>
      <c r="AH8" s="24">
        <v>7.0850353552246309E-2</v>
      </c>
      <c r="AI8" s="24">
        <v>0.2294255616821661</v>
      </c>
      <c r="AJ8" s="25">
        <v>0.9088084386220977</v>
      </c>
      <c r="AK8" s="34">
        <f t="shared" si="1"/>
        <v>2.8613879777979214E-2</v>
      </c>
    </row>
    <row r="9" spans="1:37">
      <c r="A9" s="14" t="s">
        <v>39</v>
      </c>
      <c r="B9" s="15">
        <v>2012</v>
      </c>
      <c r="C9" s="9">
        <v>103035.66666666667</v>
      </c>
      <c r="D9" s="8">
        <v>51117.893004115227</v>
      </c>
      <c r="E9" s="8">
        <v>51917.773662551437</v>
      </c>
      <c r="F9" s="8">
        <v>7878.3827160493829</v>
      </c>
      <c r="G9" s="8">
        <v>15486.95061728395</v>
      </c>
      <c r="H9" s="8">
        <v>15205.909465020575</v>
      </c>
      <c r="I9" s="8">
        <v>14818.04938271605</v>
      </c>
      <c r="J9" s="8">
        <v>14217.831275720164</v>
      </c>
      <c r="K9" s="8">
        <v>13962.111111111111</v>
      </c>
      <c r="L9" s="8">
        <v>10693.633744855968</v>
      </c>
      <c r="M9" s="8">
        <v>6119.6460905349795</v>
      </c>
      <c r="N9" s="8">
        <v>3387.3991769547324</v>
      </c>
      <c r="O9" s="8">
        <v>1284.9465020576131</v>
      </c>
      <c r="P9" s="9">
        <v>0</v>
      </c>
      <c r="Q9" s="8">
        <v>0</v>
      </c>
      <c r="R9" s="8">
        <v>0</v>
      </c>
      <c r="S9" s="8">
        <v>0</v>
      </c>
      <c r="T9" s="8">
        <v>24</v>
      </c>
      <c r="U9" s="8">
        <v>106</v>
      </c>
      <c r="V9" s="8">
        <v>250</v>
      </c>
      <c r="W9" s="8">
        <v>440</v>
      </c>
      <c r="X9" s="8">
        <v>784</v>
      </c>
      <c r="Y9" s="8">
        <v>1211</v>
      </c>
      <c r="Z9" s="10">
        <f t="shared" si="0"/>
        <v>2815</v>
      </c>
      <c r="AA9" s="33">
        <v>0</v>
      </c>
      <c r="AB9" s="24">
        <v>0</v>
      </c>
      <c r="AC9" s="24">
        <v>0</v>
      </c>
      <c r="AD9" s="24">
        <v>0</v>
      </c>
      <c r="AE9" s="24">
        <v>1.6880211569949403E-3</v>
      </c>
      <c r="AF9" s="24">
        <v>7.5919751072346586E-3</v>
      </c>
      <c r="AG9" s="24">
        <v>2.3378395591700456E-2</v>
      </c>
      <c r="AH9" s="24">
        <v>7.1899582670398379E-2</v>
      </c>
      <c r="AI9" s="24">
        <v>0.23144600297884438</v>
      </c>
      <c r="AJ9" s="25">
        <v>0.94245168811370672</v>
      </c>
      <c r="AK9" s="34">
        <f t="shared" si="1"/>
        <v>2.7320636543332891E-2</v>
      </c>
    </row>
    <row r="10" spans="1:37">
      <c r="A10" s="14" t="s">
        <v>39</v>
      </c>
      <c r="B10" s="15">
        <v>2017</v>
      </c>
      <c r="C10" s="9">
        <v>110438.49593495936</v>
      </c>
      <c r="D10" s="8">
        <v>54797.39430894309</v>
      </c>
      <c r="E10" s="8">
        <v>55641.101626016258</v>
      </c>
      <c r="F10" s="8">
        <v>7953.1504065040654</v>
      </c>
      <c r="G10" s="8">
        <v>16228.008130081302</v>
      </c>
      <c r="H10" s="8">
        <v>15852.914634146342</v>
      </c>
      <c r="I10" s="8">
        <v>16071.650406504064</v>
      </c>
      <c r="J10" s="8">
        <v>14909.073170731708</v>
      </c>
      <c r="K10" s="8">
        <v>14102.341463414634</v>
      </c>
      <c r="L10" s="8">
        <v>12284.682926829268</v>
      </c>
      <c r="M10" s="8">
        <v>7757.8617886178863</v>
      </c>
      <c r="N10" s="8">
        <v>3817.4268292682927</v>
      </c>
      <c r="O10" s="8">
        <v>1461.3861788617887</v>
      </c>
      <c r="P10" s="9">
        <v>0</v>
      </c>
      <c r="Q10" s="8">
        <v>0</v>
      </c>
      <c r="R10" s="8">
        <v>0</v>
      </c>
      <c r="S10" s="8">
        <v>0</v>
      </c>
      <c r="T10" s="8">
        <v>21</v>
      </c>
      <c r="U10" s="8">
        <v>147</v>
      </c>
      <c r="V10" s="8">
        <v>326</v>
      </c>
      <c r="W10" s="8">
        <v>518</v>
      </c>
      <c r="X10" s="8">
        <v>741</v>
      </c>
      <c r="Y10" s="8">
        <v>1031</v>
      </c>
      <c r="Z10" s="10">
        <f t="shared" si="0"/>
        <v>2784</v>
      </c>
      <c r="AA10" s="33">
        <v>0</v>
      </c>
      <c r="AB10" s="24">
        <v>0</v>
      </c>
      <c r="AC10" s="24">
        <v>0</v>
      </c>
      <c r="AD10" s="24">
        <v>0</v>
      </c>
      <c r="AE10" s="24">
        <v>1.4085382611995969E-3</v>
      </c>
      <c r="AF10" s="24">
        <v>1.0423800925637673E-2</v>
      </c>
      <c r="AG10" s="24">
        <v>2.6537111453485602E-2</v>
      </c>
      <c r="AH10" s="24">
        <v>6.6770975574738239E-2</v>
      </c>
      <c r="AI10" s="24">
        <v>0.19410981091208801</v>
      </c>
      <c r="AJ10" s="25">
        <v>0.70549456051582604</v>
      </c>
      <c r="AK10" s="34">
        <f t="shared" si="1"/>
        <v>2.5208601189566939E-2</v>
      </c>
    </row>
    <row r="11" spans="1:37">
      <c r="A11" s="14" t="s">
        <v>39</v>
      </c>
      <c r="B11" s="15">
        <v>2016</v>
      </c>
      <c r="C11" s="9">
        <v>109693.79752066116</v>
      </c>
      <c r="D11" s="8">
        <v>54392.24380165289</v>
      </c>
      <c r="E11" s="8">
        <v>55301.553719008261</v>
      </c>
      <c r="F11" s="8">
        <v>8003.2314049586776</v>
      </c>
      <c r="G11" s="8">
        <v>16271.128099173553</v>
      </c>
      <c r="H11" s="8">
        <v>15881.830578512398</v>
      </c>
      <c r="I11" s="8">
        <v>15923.96694214876</v>
      </c>
      <c r="J11" s="8">
        <v>14839.971074380166</v>
      </c>
      <c r="K11" s="8">
        <v>14122.400826446281</v>
      </c>
      <c r="L11" s="8">
        <v>12052.280991735537</v>
      </c>
      <c r="M11" s="8">
        <v>7435.2851239669426</v>
      </c>
      <c r="N11" s="8">
        <v>3731.6900826446281</v>
      </c>
      <c r="O11" s="8">
        <v>1434.909090909091</v>
      </c>
      <c r="P11" s="9">
        <v>0</v>
      </c>
      <c r="Q11" s="8">
        <v>0</v>
      </c>
      <c r="R11" s="8">
        <v>0</v>
      </c>
      <c r="S11" s="8">
        <v>0</v>
      </c>
      <c r="T11" s="8">
        <v>24</v>
      </c>
      <c r="U11" s="8">
        <v>90</v>
      </c>
      <c r="V11" s="8">
        <v>320</v>
      </c>
      <c r="W11" s="8">
        <v>518</v>
      </c>
      <c r="X11" s="8">
        <v>716</v>
      </c>
      <c r="Y11" s="8">
        <v>1026</v>
      </c>
      <c r="Z11" s="10">
        <f t="shared" si="0"/>
        <v>2694</v>
      </c>
      <c r="AA11" s="33">
        <v>0</v>
      </c>
      <c r="AB11" s="24">
        <v>0</v>
      </c>
      <c r="AC11" s="24">
        <v>0</v>
      </c>
      <c r="AD11" s="24">
        <v>0</v>
      </c>
      <c r="AE11" s="24">
        <v>1.6172538261502258E-3</v>
      </c>
      <c r="AF11" s="24">
        <v>6.3728540993866784E-3</v>
      </c>
      <c r="AG11" s="24">
        <v>2.6550990656410159E-2</v>
      </c>
      <c r="AH11" s="24">
        <v>6.9667805788681286E-2</v>
      </c>
      <c r="AI11" s="24">
        <v>0.1918701671743798</v>
      </c>
      <c r="AJ11" s="25">
        <v>0.71502787633046117</v>
      </c>
      <c r="AK11" s="34">
        <f t="shared" si="1"/>
        <v>2.4559273731886044E-2</v>
      </c>
    </row>
    <row r="12" spans="1:37">
      <c r="A12" s="14" t="s">
        <v>40</v>
      </c>
      <c r="B12" s="15">
        <v>2015</v>
      </c>
      <c r="C12" s="9">
        <v>35391.251851851855</v>
      </c>
      <c r="D12" s="8">
        <v>17435.807407407407</v>
      </c>
      <c r="E12" s="8">
        <v>17955.444444444445</v>
      </c>
      <c r="F12" s="8">
        <v>2223.7703703703705</v>
      </c>
      <c r="G12" s="8">
        <v>4594.9851851851854</v>
      </c>
      <c r="H12" s="8">
        <v>4825.7555555555555</v>
      </c>
      <c r="I12" s="8">
        <v>4474.9777777777781</v>
      </c>
      <c r="J12" s="8">
        <v>4487.7037037037035</v>
      </c>
      <c r="K12" s="8">
        <v>4959.0074074074073</v>
      </c>
      <c r="L12" s="8">
        <v>4632.9925925925927</v>
      </c>
      <c r="M12" s="8">
        <v>3021.4296296296297</v>
      </c>
      <c r="N12" s="8">
        <v>1551.9481481481482</v>
      </c>
      <c r="O12" s="8">
        <v>623.85185185185185</v>
      </c>
      <c r="P12" s="9">
        <v>0</v>
      </c>
      <c r="Q12" s="8">
        <v>0</v>
      </c>
      <c r="R12" s="8">
        <v>0</v>
      </c>
      <c r="S12" s="8">
        <v>0</v>
      </c>
      <c r="T12" s="8">
        <v>0</v>
      </c>
      <c r="U12" s="8">
        <v>0</v>
      </c>
      <c r="V12" s="8">
        <v>56</v>
      </c>
      <c r="W12" s="8">
        <v>161</v>
      </c>
      <c r="X12" s="8">
        <v>228</v>
      </c>
      <c r="Y12" s="8">
        <v>390</v>
      </c>
      <c r="Z12" s="10">
        <f t="shared" si="0"/>
        <v>835</v>
      </c>
      <c r="AA12" s="33">
        <v>0</v>
      </c>
      <c r="AB12" s="24">
        <v>0</v>
      </c>
      <c r="AC12" s="24">
        <v>0</v>
      </c>
      <c r="AD12" s="24">
        <v>0</v>
      </c>
      <c r="AE12" s="24">
        <v>0</v>
      </c>
      <c r="AF12" s="24">
        <v>0</v>
      </c>
      <c r="AG12" s="24">
        <v>1.2087219843505677E-2</v>
      </c>
      <c r="AH12" s="24">
        <v>5.3286033346980705E-2</v>
      </c>
      <c r="AI12" s="24">
        <v>0.14691212478461957</v>
      </c>
      <c r="AJ12" s="25">
        <v>0.62514842080265975</v>
      </c>
      <c r="AK12" s="34">
        <f t="shared" si="1"/>
        <v>2.3593401089492923E-2</v>
      </c>
    </row>
    <row r="13" spans="1:37">
      <c r="A13" s="14" t="s">
        <v>40</v>
      </c>
      <c r="B13" s="15">
        <v>2009</v>
      </c>
      <c r="C13" s="9">
        <v>35108.032520325207</v>
      </c>
      <c r="D13" s="8">
        <v>17209</v>
      </c>
      <c r="E13" s="8">
        <v>17899.032520325203</v>
      </c>
      <c r="F13" s="8">
        <v>2340.6504065040649</v>
      </c>
      <c r="G13" s="8">
        <v>4564.0813008130081</v>
      </c>
      <c r="H13" s="8">
        <v>4859.747967479675</v>
      </c>
      <c r="I13" s="8">
        <v>4665.9349593495936</v>
      </c>
      <c r="J13" s="8">
        <v>4956.0569105691056</v>
      </c>
      <c r="K13" s="8">
        <v>5160.9918699186992</v>
      </c>
      <c r="L13" s="8">
        <v>4015.9186991869919</v>
      </c>
      <c r="M13" s="8">
        <v>2461.9349593495936</v>
      </c>
      <c r="N13" s="8">
        <v>1528.8455284552845</v>
      </c>
      <c r="O13" s="8">
        <v>559.34146341463418</v>
      </c>
      <c r="P13" s="9">
        <v>0</v>
      </c>
      <c r="Q13" s="8">
        <v>0</v>
      </c>
      <c r="R13" s="8">
        <v>0</v>
      </c>
      <c r="S13" s="8">
        <v>0</v>
      </c>
      <c r="T13" s="8">
        <v>0</v>
      </c>
      <c r="U13" s="8">
        <v>0</v>
      </c>
      <c r="V13" s="8">
        <v>34</v>
      </c>
      <c r="W13" s="8">
        <v>128</v>
      </c>
      <c r="X13" s="8">
        <v>268</v>
      </c>
      <c r="Y13" s="8">
        <v>398</v>
      </c>
      <c r="Z13" s="10">
        <f t="shared" si="0"/>
        <v>828</v>
      </c>
      <c r="AA13" s="33">
        <v>0</v>
      </c>
      <c r="AB13" s="24">
        <v>0</v>
      </c>
      <c r="AC13" s="24">
        <v>0</v>
      </c>
      <c r="AD13" s="24">
        <v>0</v>
      </c>
      <c r="AE13" s="24">
        <v>0</v>
      </c>
      <c r="AF13" s="24">
        <v>0</v>
      </c>
      <c r="AG13" s="24">
        <v>8.4663068519995627E-3</v>
      </c>
      <c r="AH13" s="24">
        <v>5.1991625332708097E-2</v>
      </c>
      <c r="AI13" s="24">
        <v>0.17529566919084491</v>
      </c>
      <c r="AJ13" s="25">
        <v>0.7115510399860463</v>
      </c>
      <c r="AK13" s="34">
        <f t="shared" si="1"/>
        <v>2.3584346389124575E-2</v>
      </c>
    </row>
    <row r="14" spans="1:37">
      <c r="A14" s="14" t="s">
        <v>41</v>
      </c>
      <c r="B14" s="15">
        <v>2009</v>
      </c>
      <c r="C14" s="9">
        <v>56471.104651162794</v>
      </c>
      <c r="D14" s="8">
        <v>27742.889534883721</v>
      </c>
      <c r="E14" s="8">
        <v>28728.215116279069</v>
      </c>
      <c r="F14" s="8">
        <v>4300.6511627906975</v>
      </c>
      <c r="G14" s="8">
        <v>8097.9651162790697</v>
      </c>
      <c r="H14" s="8">
        <v>8241.4244186046508</v>
      </c>
      <c r="I14" s="8">
        <v>8003.4534883720926</v>
      </c>
      <c r="J14" s="8">
        <v>8530.8895348837214</v>
      </c>
      <c r="K14" s="8">
        <v>7879.8662790697672</v>
      </c>
      <c r="L14" s="8">
        <v>5720.1220930232557</v>
      </c>
      <c r="M14" s="8">
        <v>3183.2616279069766</v>
      </c>
      <c r="N14" s="8">
        <v>1833.5290697674418</v>
      </c>
      <c r="O14" s="8">
        <v>677.20348837209303</v>
      </c>
      <c r="P14" s="9">
        <v>0</v>
      </c>
      <c r="Q14" s="8">
        <v>0</v>
      </c>
      <c r="R14" s="8">
        <v>0</v>
      </c>
      <c r="S14" s="8">
        <v>0</v>
      </c>
      <c r="T14" s="8">
        <v>10</v>
      </c>
      <c r="U14" s="8">
        <v>31</v>
      </c>
      <c r="V14" s="8">
        <v>116</v>
      </c>
      <c r="W14" s="8">
        <v>189</v>
      </c>
      <c r="X14" s="8">
        <v>410</v>
      </c>
      <c r="Y14" s="8">
        <v>562</v>
      </c>
      <c r="Z14" s="10">
        <f t="shared" si="0"/>
        <v>1318</v>
      </c>
      <c r="AA14" s="33">
        <v>0</v>
      </c>
      <c r="AB14" s="24">
        <v>0</v>
      </c>
      <c r="AC14" s="24">
        <v>0</v>
      </c>
      <c r="AD14" s="24">
        <v>0</v>
      </c>
      <c r="AE14" s="24">
        <v>1.1722107007843588E-3</v>
      </c>
      <c r="AF14" s="24">
        <v>3.9340769122365874E-3</v>
      </c>
      <c r="AG14" s="24">
        <v>2.0279287419665989E-2</v>
      </c>
      <c r="AH14" s="24">
        <v>5.9373065142706856E-2</v>
      </c>
      <c r="AI14" s="24">
        <v>0.22361248957563729</v>
      </c>
      <c r="AJ14" s="25">
        <v>0.82988349831300057</v>
      </c>
      <c r="AK14" s="34">
        <f t="shared" si="1"/>
        <v>2.3339369897961808E-2</v>
      </c>
    </row>
    <row r="15" spans="1:37">
      <c r="A15" s="14" t="s">
        <v>42</v>
      </c>
      <c r="B15" s="15">
        <v>2014</v>
      </c>
      <c r="C15" s="9">
        <v>51738.598360655735</v>
      </c>
      <c r="D15" s="8">
        <v>25337.27049180328</v>
      </c>
      <c r="E15" s="8">
        <v>26401.327868852459</v>
      </c>
      <c r="F15" s="8">
        <v>3253.2786885245901</v>
      </c>
      <c r="G15" s="8">
        <v>6740.2049180327867</v>
      </c>
      <c r="H15" s="8">
        <v>7190.122950819672</v>
      </c>
      <c r="I15" s="8">
        <v>6751.7377049180332</v>
      </c>
      <c r="J15" s="8">
        <v>6306.0245901639346</v>
      </c>
      <c r="K15" s="8">
        <v>7327.1639344262294</v>
      </c>
      <c r="L15" s="8">
        <v>6593.2540983606559</v>
      </c>
      <c r="M15" s="8">
        <v>4172.7131147540986</v>
      </c>
      <c r="N15" s="8">
        <v>2374.5655737704919</v>
      </c>
      <c r="O15" s="8">
        <v>1027.622950819672</v>
      </c>
      <c r="P15" s="9">
        <v>0</v>
      </c>
      <c r="Q15" s="8">
        <v>0</v>
      </c>
      <c r="R15" s="8">
        <v>0</v>
      </c>
      <c r="S15" s="8">
        <v>0</v>
      </c>
      <c r="T15" s="8">
        <v>12</v>
      </c>
      <c r="U15" s="8">
        <v>15</v>
      </c>
      <c r="V15" s="8">
        <v>60</v>
      </c>
      <c r="W15" s="8">
        <v>149</v>
      </c>
      <c r="X15" s="8">
        <v>355</v>
      </c>
      <c r="Y15" s="8">
        <v>586</v>
      </c>
      <c r="Z15" s="10">
        <f t="shared" si="0"/>
        <v>1177</v>
      </c>
      <c r="AA15" s="33">
        <v>0</v>
      </c>
      <c r="AB15" s="24">
        <v>0</v>
      </c>
      <c r="AC15" s="24">
        <v>0</v>
      </c>
      <c r="AD15" s="24">
        <v>0</v>
      </c>
      <c r="AE15" s="24">
        <v>1.9029421513384935E-3</v>
      </c>
      <c r="AF15" s="24">
        <v>2.0471767977680178E-3</v>
      </c>
      <c r="AG15" s="24">
        <v>9.1002104734471522E-3</v>
      </c>
      <c r="AH15" s="24">
        <v>3.5708182159266584E-2</v>
      </c>
      <c r="AI15" s="24">
        <v>0.1495010303869215</v>
      </c>
      <c r="AJ15" s="25">
        <v>0.57024806572545272</v>
      </c>
      <c r="AK15" s="34">
        <f t="shared" si="1"/>
        <v>2.2748973441364846E-2</v>
      </c>
    </row>
    <row r="16" spans="1:37">
      <c r="A16" s="14" t="s">
        <v>40</v>
      </c>
      <c r="B16" s="15">
        <v>2014</v>
      </c>
      <c r="C16" s="9">
        <v>37857.353448275862</v>
      </c>
      <c r="D16" s="8">
        <v>18633.956896551725</v>
      </c>
      <c r="E16" s="8">
        <v>19223.396551724138</v>
      </c>
      <c r="F16" s="8">
        <v>2391.9224137931033</v>
      </c>
      <c r="G16" s="8">
        <v>4929.3793103448279</v>
      </c>
      <c r="H16" s="8">
        <v>5150.0603448275861</v>
      </c>
      <c r="I16" s="8">
        <v>4878.9741379310344</v>
      </c>
      <c r="J16" s="8">
        <v>4879.0172413793107</v>
      </c>
      <c r="K16" s="8">
        <v>5394.8620689655172</v>
      </c>
      <c r="L16" s="8">
        <v>4886.9655172413795</v>
      </c>
      <c r="M16" s="8">
        <v>3074.25</v>
      </c>
      <c r="N16" s="8">
        <v>1630.4310344827586</v>
      </c>
      <c r="O16" s="8">
        <v>651.44827586206895</v>
      </c>
      <c r="P16" s="9">
        <v>0</v>
      </c>
      <c r="Q16" s="8">
        <v>0</v>
      </c>
      <c r="R16" s="8">
        <v>0</v>
      </c>
      <c r="S16" s="8">
        <v>0</v>
      </c>
      <c r="T16" s="8">
        <v>0</v>
      </c>
      <c r="U16" s="8">
        <v>12</v>
      </c>
      <c r="V16" s="8">
        <v>63</v>
      </c>
      <c r="W16" s="8">
        <v>154</v>
      </c>
      <c r="X16" s="8">
        <v>257</v>
      </c>
      <c r="Y16" s="8">
        <v>374</v>
      </c>
      <c r="Z16" s="10">
        <f t="shared" si="0"/>
        <v>860</v>
      </c>
      <c r="AA16" s="33">
        <v>0</v>
      </c>
      <c r="AB16" s="24">
        <v>0</v>
      </c>
      <c r="AC16" s="24">
        <v>0</v>
      </c>
      <c r="AD16" s="24">
        <v>0</v>
      </c>
      <c r="AE16" s="24">
        <v>0</v>
      </c>
      <c r="AF16" s="24">
        <v>2.2243386108110525E-3</v>
      </c>
      <c r="AG16" s="24">
        <v>1.2891435345253383E-2</v>
      </c>
      <c r="AH16" s="24">
        <v>5.0093518744409204E-2</v>
      </c>
      <c r="AI16" s="24">
        <v>0.15762702902765294</v>
      </c>
      <c r="AJ16" s="25">
        <v>0.57410544145670128</v>
      </c>
      <c r="AK16" s="34">
        <f t="shared" si="1"/>
        <v>2.2716854763104602E-2</v>
      </c>
    </row>
    <row r="17" spans="1:37">
      <c r="A17" s="14" t="s">
        <v>40</v>
      </c>
      <c r="B17" s="15">
        <v>2011</v>
      </c>
      <c r="C17" s="9">
        <v>35496.719008264459</v>
      </c>
      <c r="D17" s="8">
        <v>17449.512396694216</v>
      </c>
      <c r="E17" s="8">
        <v>18047.206611570247</v>
      </c>
      <c r="F17" s="8">
        <v>2296.2975206611573</v>
      </c>
      <c r="G17" s="8">
        <v>4665.4628099173551</v>
      </c>
      <c r="H17" s="8">
        <v>4788.818181818182</v>
      </c>
      <c r="I17" s="8">
        <v>4603.0578512396696</v>
      </c>
      <c r="J17" s="8">
        <v>4821.3471074380168</v>
      </c>
      <c r="K17" s="8">
        <v>5250.1322314049585</v>
      </c>
      <c r="L17" s="8">
        <v>4347.7438016528922</v>
      </c>
      <c r="M17" s="8">
        <v>2642.3057851239669</v>
      </c>
      <c r="N17" s="8">
        <v>1509.7190082644629</v>
      </c>
      <c r="O17" s="8">
        <v>591.75206611570252</v>
      </c>
      <c r="P17" s="9">
        <v>0</v>
      </c>
      <c r="Q17" s="8">
        <v>0</v>
      </c>
      <c r="R17" s="8">
        <v>0</v>
      </c>
      <c r="S17" s="8">
        <v>0</v>
      </c>
      <c r="T17" s="8">
        <v>0</v>
      </c>
      <c r="U17" s="8">
        <v>24</v>
      </c>
      <c r="V17" s="8">
        <v>33</v>
      </c>
      <c r="W17" s="8">
        <v>101</v>
      </c>
      <c r="X17" s="8">
        <v>256</v>
      </c>
      <c r="Y17" s="8">
        <v>386</v>
      </c>
      <c r="Z17" s="10">
        <f t="shared" si="0"/>
        <v>800</v>
      </c>
      <c r="AA17" s="33">
        <v>0</v>
      </c>
      <c r="AB17" s="24">
        <v>0</v>
      </c>
      <c r="AC17" s="24">
        <v>0</v>
      </c>
      <c r="AD17" s="24">
        <v>0</v>
      </c>
      <c r="AE17" s="24">
        <v>0</v>
      </c>
      <c r="AF17" s="24">
        <v>4.5713134340575447E-3</v>
      </c>
      <c r="AG17" s="24">
        <v>7.5901436481731772E-3</v>
      </c>
      <c r="AH17" s="24">
        <v>3.8224190617385891E-2</v>
      </c>
      <c r="AI17" s="24">
        <v>0.16956797827848211</v>
      </c>
      <c r="AJ17" s="25">
        <v>0.65230021507779112</v>
      </c>
      <c r="AK17" s="34">
        <f t="shared" si="1"/>
        <v>2.2537294216227181E-2</v>
      </c>
    </row>
    <row r="18" spans="1:37">
      <c r="A18" s="14" t="s">
        <v>42</v>
      </c>
      <c r="B18" s="15">
        <v>2013</v>
      </c>
      <c r="C18" s="9">
        <v>52601.80909090909</v>
      </c>
      <c r="D18" s="8">
        <v>25809.345454545455</v>
      </c>
      <c r="E18" s="8">
        <v>26792.463636363635</v>
      </c>
      <c r="F18" s="8">
        <v>3335.5181818181818</v>
      </c>
      <c r="G18" s="8">
        <v>6890.5727272727272</v>
      </c>
      <c r="H18" s="8">
        <v>7330.6545454545458</v>
      </c>
      <c r="I18" s="8">
        <v>6951.3727272727274</v>
      </c>
      <c r="J18" s="8">
        <v>6529.3545454545456</v>
      </c>
      <c r="K18" s="8">
        <v>7610.6090909090908</v>
      </c>
      <c r="L18" s="8">
        <v>6501.9363636363632</v>
      </c>
      <c r="M18" s="8">
        <v>4056.9454545454546</v>
      </c>
      <c r="N18" s="8">
        <v>2383.8545454545456</v>
      </c>
      <c r="O18" s="8">
        <v>1017.5</v>
      </c>
      <c r="P18" s="9">
        <v>0</v>
      </c>
      <c r="Q18" s="8">
        <v>0</v>
      </c>
      <c r="R18" s="8">
        <v>0</v>
      </c>
      <c r="S18" s="8">
        <v>0</v>
      </c>
      <c r="T18" s="8">
        <v>0</v>
      </c>
      <c r="U18" s="8">
        <v>10</v>
      </c>
      <c r="V18" s="8">
        <v>45</v>
      </c>
      <c r="W18" s="8">
        <v>165</v>
      </c>
      <c r="X18" s="8">
        <v>318</v>
      </c>
      <c r="Y18" s="8">
        <v>647</v>
      </c>
      <c r="Z18" s="10">
        <f t="shared" si="0"/>
        <v>1185</v>
      </c>
      <c r="AA18" s="33">
        <v>0</v>
      </c>
      <c r="AB18" s="24">
        <v>0</v>
      </c>
      <c r="AC18" s="24">
        <v>0</v>
      </c>
      <c r="AD18" s="24">
        <v>0</v>
      </c>
      <c r="AE18" s="24">
        <v>0</v>
      </c>
      <c r="AF18" s="24">
        <v>1.3139552801292931E-3</v>
      </c>
      <c r="AG18" s="24">
        <v>6.9210151381476574E-3</v>
      </c>
      <c r="AH18" s="24">
        <v>4.0670992954842874E-2</v>
      </c>
      <c r="AI18" s="24">
        <v>0.1333974006955885</v>
      </c>
      <c r="AJ18" s="25">
        <v>0.63587223587223585</v>
      </c>
      <c r="AK18" s="34">
        <f t="shared" si="1"/>
        <v>2.2527742305440929E-2</v>
      </c>
    </row>
    <row r="19" spans="1:37">
      <c r="A19" s="14" t="s">
        <v>43</v>
      </c>
      <c r="B19" s="15">
        <v>2014</v>
      </c>
      <c r="C19" s="9">
        <v>66498.306122448979</v>
      </c>
      <c r="D19" s="8">
        <v>32397.234693877552</v>
      </c>
      <c r="E19" s="8">
        <v>34101.071428571428</v>
      </c>
      <c r="F19" s="8">
        <v>4163.2346938775509</v>
      </c>
      <c r="G19" s="8">
        <v>8651.6020408163258</v>
      </c>
      <c r="H19" s="8">
        <v>9033.1122448979586</v>
      </c>
      <c r="I19" s="8">
        <v>8644.7959183673465</v>
      </c>
      <c r="J19" s="8">
        <v>8657.0102040816328</v>
      </c>
      <c r="K19" s="8">
        <v>9305.4897959183672</v>
      </c>
      <c r="L19" s="8">
        <v>8423.5204081632655</v>
      </c>
      <c r="M19" s="8">
        <v>5538.2244897959181</v>
      </c>
      <c r="N19" s="8">
        <v>2959.295918367347</v>
      </c>
      <c r="O19" s="8">
        <v>1110.6938775510205</v>
      </c>
      <c r="P19" s="9">
        <v>0</v>
      </c>
      <c r="Q19" s="8">
        <v>0</v>
      </c>
      <c r="R19" s="8">
        <v>0</v>
      </c>
      <c r="S19" s="8">
        <v>0</v>
      </c>
      <c r="T19" s="8">
        <v>16</v>
      </c>
      <c r="U19" s="8">
        <v>59</v>
      </c>
      <c r="V19" s="8">
        <v>162</v>
      </c>
      <c r="W19" s="8">
        <v>257</v>
      </c>
      <c r="X19" s="8">
        <v>409</v>
      </c>
      <c r="Y19" s="8">
        <v>582</v>
      </c>
      <c r="Z19" s="10">
        <f t="shared" si="0"/>
        <v>1485</v>
      </c>
      <c r="AA19" s="33">
        <v>0</v>
      </c>
      <c r="AB19" s="24">
        <v>0</v>
      </c>
      <c r="AC19" s="24">
        <v>0</v>
      </c>
      <c r="AD19" s="24">
        <v>0</v>
      </c>
      <c r="AE19" s="24">
        <v>1.8482131385794455E-3</v>
      </c>
      <c r="AF19" s="24">
        <v>6.3403433128129327E-3</v>
      </c>
      <c r="AG19" s="24">
        <v>1.9231864131652746E-2</v>
      </c>
      <c r="AH19" s="24">
        <v>4.6404763922718917E-2</v>
      </c>
      <c r="AI19" s="24">
        <v>0.13820855071014548</v>
      </c>
      <c r="AJ19" s="25">
        <v>0.5239967661325885</v>
      </c>
      <c r="AK19" s="34">
        <f t="shared" si="1"/>
        <v>2.2331395889476392E-2</v>
      </c>
    </row>
    <row r="20" spans="1:37">
      <c r="A20" s="14" t="s">
        <v>41</v>
      </c>
      <c r="B20" s="15">
        <v>2010</v>
      </c>
      <c r="C20" s="9">
        <v>57823.897590361448</v>
      </c>
      <c r="D20" s="8">
        <v>28265.481927710844</v>
      </c>
      <c r="E20" s="8">
        <v>29558.415662650601</v>
      </c>
      <c r="F20" s="8">
        <v>4192.8132530120483</v>
      </c>
      <c r="G20" s="8">
        <v>8261.1626506024095</v>
      </c>
      <c r="H20" s="8">
        <v>8376.1807228915659</v>
      </c>
      <c r="I20" s="8">
        <v>8033.7831325301204</v>
      </c>
      <c r="J20" s="8">
        <v>8657.9939759036151</v>
      </c>
      <c r="K20" s="8">
        <v>8210.295180722891</v>
      </c>
      <c r="L20" s="8">
        <v>6122.825301204819</v>
      </c>
      <c r="M20" s="8">
        <v>3445.9096385542171</v>
      </c>
      <c r="N20" s="8">
        <v>1854.6867469879519</v>
      </c>
      <c r="O20" s="8">
        <v>674.3373493975904</v>
      </c>
      <c r="P20" s="9">
        <v>0</v>
      </c>
      <c r="Q20" s="8">
        <v>0</v>
      </c>
      <c r="R20" s="8">
        <v>0</v>
      </c>
      <c r="S20" s="8">
        <v>0</v>
      </c>
      <c r="T20" s="8">
        <v>0</v>
      </c>
      <c r="U20" s="8">
        <v>22</v>
      </c>
      <c r="V20" s="8">
        <v>91</v>
      </c>
      <c r="W20" s="8">
        <v>223</v>
      </c>
      <c r="X20" s="8">
        <v>392</v>
      </c>
      <c r="Y20" s="8">
        <v>557</v>
      </c>
      <c r="Z20" s="10">
        <f t="shared" si="0"/>
        <v>1285</v>
      </c>
      <c r="AA20" s="33">
        <v>0</v>
      </c>
      <c r="AB20" s="24">
        <v>0</v>
      </c>
      <c r="AC20" s="24">
        <v>0</v>
      </c>
      <c r="AD20" s="24">
        <v>0</v>
      </c>
      <c r="AE20" s="24">
        <v>0</v>
      </c>
      <c r="AF20" s="24">
        <v>2.6795626120305906E-3</v>
      </c>
      <c r="AG20" s="24">
        <v>1.4862419801867199E-2</v>
      </c>
      <c r="AH20" s="24">
        <v>6.4714407338192129E-2</v>
      </c>
      <c r="AI20" s="24">
        <v>0.21135644638460688</v>
      </c>
      <c r="AJ20" s="25">
        <v>0.82599606932285152</v>
      </c>
      <c r="AK20" s="34">
        <f t="shared" si="1"/>
        <v>2.2222645887747874E-2</v>
      </c>
    </row>
    <row r="21" spans="1:37">
      <c r="A21" s="14" t="s">
        <v>42</v>
      </c>
      <c r="B21" s="15">
        <v>2012</v>
      </c>
      <c r="C21" s="9">
        <v>48977.827868852459</v>
      </c>
      <c r="D21" s="8">
        <v>23977.655737704918</v>
      </c>
      <c r="E21" s="8">
        <v>25000.172131147541</v>
      </c>
      <c r="F21" s="8">
        <v>3166.311475409836</v>
      </c>
      <c r="G21" s="8">
        <v>6454.3360655737706</v>
      </c>
      <c r="H21" s="8">
        <v>6822.8934426229507</v>
      </c>
      <c r="I21" s="8">
        <v>6350.9016393442625</v>
      </c>
      <c r="J21" s="8">
        <v>6152.1967213114758</v>
      </c>
      <c r="K21" s="8">
        <v>7178.1803278688521</v>
      </c>
      <c r="L21" s="8">
        <v>5952.5327868852455</v>
      </c>
      <c r="M21" s="8">
        <v>3721.9508196721313</v>
      </c>
      <c r="N21" s="8">
        <v>2231.8196721311474</v>
      </c>
      <c r="O21" s="8">
        <v>946.25409836065569</v>
      </c>
      <c r="P21" s="9">
        <v>0</v>
      </c>
      <c r="Q21" s="8">
        <v>0</v>
      </c>
      <c r="R21" s="8">
        <v>0</v>
      </c>
      <c r="S21" s="8">
        <v>0</v>
      </c>
      <c r="T21" s="8">
        <v>0</v>
      </c>
      <c r="U21" s="8">
        <v>0</v>
      </c>
      <c r="V21" s="8">
        <v>69</v>
      </c>
      <c r="W21" s="8">
        <v>129</v>
      </c>
      <c r="X21" s="8">
        <v>317</v>
      </c>
      <c r="Y21" s="8">
        <v>573</v>
      </c>
      <c r="Z21" s="10">
        <f t="shared" si="0"/>
        <v>1088</v>
      </c>
      <c r="AA21" s="33">
        <v>0</v>
      </c>
      <c r="AB21" s="24">
        <v>0</v>
      </c>
      <c r="AC21" s="24">
        <v>0</v>
      </c>
      <c r="AD21" s="24">
        <v>0</v>
      </c>
      <c r="AE21" s="24">
        <v>0</v>
      </c>
      <c r="AF21" s="24">
        <v>0</v>
      </c>
      <c r="AG21" s="24">
        <v>1.159170431652596E-2</v>
      </c>
      <c r="AH21" s="24">
        <v>3.465924356608336E-2</v>
      </c>
      <c r="AI21" s="24">
        <v>0.142036565031842</v>
      </c>
      <c r="AJ21" s="25">
        <v>0.60554559392947171</v>
      </c>
      <c r="AK21" s="34">
        <f t="shared" si="1"/>
        <v>2.2214133360779677E-2</v>
      </c>
    </row>
    <row r="22" spans="1:37">
      <c r="A22" s="14" t="s">
        <v>42</v>
      </c>
      <c r="B22" s="15">
        <v>2009</v>
      </c>
      <c r="C22" s="9">
        <v>53071.146788990824</v>
      </c>
      <c r="D22" s="8">
        <v>25870.880733944956</v>
      </c>
      <c r="E22" s="8">
        <v>27200.266055045871</v>
      </c>
      <c r="F22" s="8">
        <v>3558.5871559633028</v>
      </c>
      <c r="G22" s="8">
        <v>7027.8715596330276</v>
      </c>
      <c r="H22" s="8">
        <v>7559.8532110091746</v>
      </c>
      <c r="I22" s="8">
        <v>6824.1743119266057</v>
      </c>
      <c r="J22" s="8">
        <v>7208.2752293577978</v>
      </c>
      <c r="K22" s="8">
        <v>7851.7889908256884</v>
      </c>
      <c r="L22" s="8">
        <v>5904.6238532110092</v>
      </c>
      <c r="M22" s="8">
        <v>3666.6330275229357</v>
      </c>
      <c r="N22" s="8">
        <v>2471.4587155963304</v>
      </c>
      <c r="O22" s="8">
        <v>994.62385321100919</v>
      </c>
      <c r="P22" s="9">
        <v>0</v>
      </c>
      <c r="Q22" s="8">
        <v>0</v>
      </c>
      <c r="R22" s="8">
        <v>0</v>
      </c>
      <c r="S22" s="8">
        <v>0</v>
      </c>
      <c r="T22" s="8">
        <v>0</v>
      </c>
      <c r="U22" s="8">
        <v>10</v>
      </c>
      <c r="V22" s="8">
        <v>60</v>
      </c>
      <c r="W22" s="8">
        <v>142</v>
      </c>
      <c r="X22" s="8">
        <v>346</v>
      </c>
      <c r="Y22" s="8">
        <v>620</v>
      </c>
      <c r="Z22" s="10">
        <f t="shared" si="0"/>
        <v>1178</v>
      </c>
      <c r="AA22" s="33">
        <v>0</v>
      </c>
      <c r="AB22" s="24">
        <v>0</v>
      </c>
      <c r="AC22" s="24">
        <v>0</v>
      </c>
      <c r="AD22" s="24">
        <v>0</v>
      </c>
      <c r="AE22" s="24">
        <v>0</v>
      </c>
      <c r="AF22" s="24">
        <v>1.2735951019168189E-3</v>
      </c>
      <c r="AG22" s="24">
        <v>1.0161527896035451E-2</v>
      </c>
      <c r="AH22" s="24">
        <v>3.8727628026612421E-2</v>
      </c>
      <c r="AI22" s="24">
        <v>0.13999829243213344</v>
      </c>
      <c r="AJ22" s="25">
        <v>0.62335122770121942</v>
      </c>
      <c r="AK22" s="34">
        <f t="shared" si="1"/>
        <v>2.2196618525762976E-2</v>
      </c>
    </row>
    <row r="23" spans="1:37">
      <c r="A23" s="14" t="s">
        <v>44</v>
      </c>
      <c r="B23" s="15">
        <v>2014</v>
      </c>
      <c r="C23" s="9">
        <v>61942.381679389313</v>
      </c>
      <c r="D23" s="8">
        <v>30492.167938931299</v>
      </c>
      <c r="E23" s="8">
        <v>31450.213740458013</v>
      </c>
      <c r="F23" s="8">
        <v>3854.5496183206105</v>
      </c>
      <c r="G23" s="8">
        <v>7875.2442748091607</v>
      </c>
      <c r="H23" s="8">
        <v>8553.5954198473282</v>
      </c>
      <c r="I23" s="8">
        <v>8561.8473282442756</v>
      </c>
      <c r="J23" s="8">
        <v>8316.5725190839694</v>
      </c>
      <c r="K23" s="8">
        <v>9086.8396946564881</v>
      </c>
      <c r="L23" s="8">
        <v>7655.7709923664124</v>
      </c>
      <c r="M23" s="8">
        <v>4676.2442748091607</v>
      </c>
      <c r="N23" s="8">
        <v>2372.2824427480914</v>
      </c>
      <c r="O23" s="8">
        <v>988.60305343511448</v>
      </c>
      <c r="P23" s="9">
        <v>0</v>
      </c>
      <c r="Q23" s="8">
        <v>0</v>
      </c>
      <c r="R23" s="8">
        <v>0</v>
      </c>
      <c r="S23" s="8">
        <v>0</v>
      </c>
      <c r="T23" s="8">
        <v>11</v>
      </c>
      <c r="U23" s="8">
        <v>29</v>
      </c>
      <c r="V23" s="8">
        <v>104</v>
      </c>
      <c r="W23" s="8">
        <v>237</v>
      </c>
      <c r="X23" s="8">
        <v>372</v>
      </c>
      <c r="Y23" s="8">
        <v>620</v>
      </c>
      <c r="Z23" s="10">
        <f t="shared" si="0"/>
        <v>1373</v>
      </c>
      <c r="AA23" s="33">
        <v>0</v>
      </c>
      <c r="AB23" s="24">
        <v>0</v>
      </c>
      <c r="AC23" s="24">
        <v>0</v>
      </c>
      <c r="AD23" s="24">
        <v>0</v>
      </c>
      <c r="AE23" s="24">
        <v>1.3226602635591034E-3</v>
      </c>
      <c r="AF23" s="24">
        <v>3.1914285906301876E-3</v>
      </c>
      <c r="AG23" s="24">
        <v>1.3584523375072041E-2</v>
      </c>
      <c r="AH23" s="24">
        <v>5.0681697976453992E-2</v>
      </c>
      <c r="AI23" s="24">
        <v>0.1568110075329264</v>
      </c>
      <c r="AJ23" s="25">
        <v>0.62714756731296384</v>
      </c>
      <c r="AK23" s="34">
        <f t="shared" si="1"/>
        <v>2.2165760546738092E-2</v>
      </c>
    </row>
    <row r="24" spans="1:37">
      <c r="A24" s="14" t="s">
        <v>41</v>
      </c>
      <c r="B24" s="15">
        <v>2013</v>
      </c>
      <c r="C24" s="9">
        <v>60013.99401197605</v>
      </c>
      <c r="D24" s="8">
        <v>29319.736526946108</v>
      </c>
      <c r="E24" s="8">
        <v>30694.257485029939</v>
      </c>
      <c r="F24" s="8">
        <v>4140.8802395209577</v>
      </c>
      <c r="G24" s="8">
        <v>8541.7904191616763</v>
      </c>
      <c r="H24" s="8">
        <v>8663.4491017964065</v>
      </c>
      <c r="I24" s="8">
        <v>8161.5449101796403</v>
      </c>
      <c r="J24" s="8">
        <v>8459.4610778443111</v>
      </c>
      <c r="K24" s="8">
        <v>8502.4730538922158</v>
      </c>
      <c r="L24" s="8">
        <v>6779.6407185628741</v>
      </c>
      <c r="M24" s="8">
        <v>4018.7185628742513</v>
      </c>
      <c r="N24" s="8">
        <v>2009.0718562874251</v>
      </c>
      <c r="O24" s="8">
        <v>746.95209580838321</v>
      </c>
      <c r="P24" s="9">
        <v>0</v>
      </c>
      <c r="Q24" s="8">
        <v>0</v>
      </c>
      <c r="R24" s="8">
        <v>0</v>
      </c>
      <c r="S24" s="8">
        <v>0</v>
      </c>
      <c r="T24" s="8">
        <v>17</v>
      </c>
      <c r="U24" s="8">
        <v>42</v>
      </c>
      <c r="V24" s="8">
        <v>113</v>
      </c>
      <c r="W24" s="8">
        <v>222</v>
      </c>
      <c r="X24" s="8">
        <v>398</v>
      </c>
      <c r="Y24" s="8">
        <v>531</v>
      </c>
      <c r="Z24" s="10">
        <f t="shared" si="0"/>
        <v>1323</v>
      </c>
      <c r="AA24" s="33">
        <v>0</v>
      </c>
      <c r="AB24" s="24">
        <v>0</v>
      </c>
      <c r="AC24" s="24">
        <v>0</v>
      </c>
      <c r="AD24" s="24">
        <v>0</v>
      </c>
      <c r="AE24" s="24">
        <v>2.0095842800818275E-3</v>
      </c>
      <c r="AF24" s="24">
        <v>4.9397392657155757E-3</v>
      </c>
      <c r="AG24" s="24">
        <v>1.6667549902844022E-2</v>
      </c>
      <c r="AH24" s="24">
        <v>5.5241489675560182E-2</v>
      </c>
      <c r="AI24" s="24">
        <v>0.19810142616574519</v>
      </c>
      <c r="AJ24" s="25">
        <v>0.7108889619291171</v>
      </c>
      <c r="AK24" s="34">
        <f t="shared" si="1"/>
        <v>2.2044858399792384E-2</v>
      </c>
    </row>
    <row r="25" spans="1:37">
      <c r="A25" s="14" t="s">
        <v>43</v>
      </c>
      <c r="B25" s="15">
        <v>2015</v>
      </c>
      <c r="C25" s="9">
        <v>70315.65217391304</v>
      </c>
      <c r="D25" s="8">
        <v>34276.17391304348</v>
      </c>
      <c r="E25" s="8">
        <v>36039.478260869568</v>
      </c>
      <c r="F25" s="8">
        <v>4353.195652173913</v>
      </c>
      <c r="G25" s="8">
        <v>9091.7391304347821</v>
      </c>
      <c r="H25" s="8">
        <v>9480.6304347826081</v>
      </c>
      <c r="I25" s="8">
        <v>9214.7717391304341</v>
      </c>
      <c r="J25" s="8">
        <v>9105.9456521739139</v>
      </c>
      <c r="K25" s="8">
        <v>9769.0543478260861</v>
      </c>
      <c r="L25" s="8">
        <v>9031.8804347826081</v>
      </c>
      <c r="M25" s="8">
        <v>6010.945652173913</v>
      </c>
      <c r="N25" s="8">
        <v>3082.8260869565215</v>
      </c>
      <c r="O25" s="8">
        <v>1162.6630434782608</v>
      </c>
      <c r="P25" s="9">
        <v>0</v>
      </c>
      <c r="Q25" s="8">
        <v>0</v>
      </c>
      <c r="R25" s="8">
        <v>0</v>
      </c>
      <c r="S25" s="8">
        <v>0</v>
      </c>
      <c r="T25" s="8">
        <v>0</v>
      </c>
      <c r="U25" s="8">
        <v>32</v>
      </c>
      <c r="V25" s="8">
        <v>80</v>
      </c>
      <c r="W25" s="8">
        <v>308</v>
      </c>
      <c r="X25" s="8">
        <v>485</v>
      </c>
      <c r="Y25" s="8">
        <v>645</v>
      </c>
      <c r="Z25" s="10">
        <f t="shared" si="0"/>
        <v>1550</v>
      </c>
      <c r="AA25" s="33">
        <v>0</v>
      </c>
      <c r="AB25" s="24">
        <v>0</v>
      </c>
      <c r="AC25" s="24">
        <v>0</v>
      </c>
      <c r="AD25" s="24">
        <v>0</v>
      </c>
      <c r="AE25" s="24">
        <v>0</v>
      </c>
      <c r="AF25" s="24">
        <v>3.2756497057589797E-3</v>
      </c>
      <c r="AG25" s="24">
        <v>8.8575131809664562E-3</v>
      </c>
      <c r="AH25" s="24">
        <v>5.1239857723319959E-2</v>
      </c>
      <c r="AI25" s="24">
        <v>0.15732317890134689</v>
      </c>
      <c r="AJ25" s="25">
        <v>0.55476090309914461</v>
      </c>
      <c r="AK25" s="34">
        <f t="shared" si="1"/>
        <v>2.2043456216069155E-2</v>
      </c>
    </row>
    <row r="26" spans="1:37">
      <c r="A26" s="14" t="s">
        <v>41</v>
      </c>
      <c r="B26" s="15">
        <v>2011</v>
      </c>
      <c r="C26" s="9">
        <v>59797.720496894413</v>
      </c>
      <c r="D26" s="8">
        <v>29228.695652173912</v>
      </c>
      <c r="E26" s="8">
        <v>30569.024844720498</v>
      </c>
      <c r="F26" s="8">
        <v>4289.95652173913</v>
      </c>
      <c r="G26" s="8">
        <v>8540</v>
      </c>
      <c r="H26" s="8">
        <v>8645.4782608695659</v>
      </c>
      <c r="I26" s="8">
        <v>8258.7950310559008</v>
      </c>
      <c r="J26" s="8">
        <v>8794.434782608696</v>
      </c>
      <c r="K26" s="8">
        <v>8522.1925465838503</v>
      </c>
      <c r="L26" s="8">
        <v>6466.8633540372675</v>
      </c>
      <c r="M26" s="8">
        <v>3659.0745341614906</v>
      </c>
      <c r="N26" s="8">
        <v>1931.6770186335405</v>
      </c>
      <c r="O26" s="8">
        <v>704.54037267080741</v>
      </c>
      <c r="P26" s="9">
        <v>0</v>
      </c>
      <c r="Q26" s="8">
        <v>0</v>
      </c>
      <c r="R26" s="8">
        <v>0</v>
      </c>
      <c r="S26" s="8">
        <v>0</v>
      </c>
      <c r="T26" s="8">
        <v>0</v>
      </c>
      <c r="U26" s="8">
        <v>12</v>
      </c>
      <c r="V26" s="8">
        <v>130</v>
      </c>
      <c r="W26" s="8">
        <v>253</v>
      </c>
      <c r="X26" s="8">
        <v>376</v>
      </c>
      <c r="Y26" s="8">
        <v>544</v>
      </c>
      <c r="Z26" s="10">
        <f t="shared" si="0"/>
        <v>1315</v>
      </c>
      <c r="AA26" s="33">
        <v>0</v>
      </c>
      <c r="AB26" s="24">
        <v>0</v>
      </c>
      <c r="AC26" s="24">
        <v>0</v>
      </c>
      <c r="AD26" s="24">
        <v>0</v>
      </c>
      <c r="AE26" s="24">
        <v>0</v>
      </c>
      <c r="AF26" s="24">
        <v>1.4080883451536472E-3</v>
      </c>
      <c r="AG26" s="24">
        <v>2.0102481355020577E-2</v>
      </c>
      <c r="AH26" s="24">
        <v>6.914316656793032E-2</v>
      </c>
      <c r="AI26" s="24">
        <v>0.19464951768488745</v>
      </c>
      <c r="AJ26" s="25">
        <v>0.77213460165210568</v>
      </c>
      <c r="AK26" s="34">
        <f t="shared" si="1"/>
        <v>2.1990804817857468E-2</v>
      </c>
    </row>
    <row r="27" spans="1:37">
      <c r="A27" s="14" t="s">
        <v>41</v>
      </c>
      <c r="B27" s="15">
        <v>2014</v>
      </c>
      <c r="C27" s="9">
        <v>62929.782051282054</v>
      </c>
      <c r="D27" s="8">
        <v>30749.564102564102</v>
      </c>
      <c r="E27" s="8">
        <v>32180.217948717949</v>
      </c>
      <c r="F27" s="8">
        <v>4274.6025641025644</v>
      </c>
      <c r="G27" s="8">
        <v>8927.8782051282051</v>
      </c>
      <c r="H27" s="8">
        <v>9021.3333333333339</v>
      </c>
      <c r="I27" s="8">
        <v>8614.4358974358965</v>
      </c>
      <c r="J27" s="8">
        <v>8798.6730769230762</v>
      </c>
      <c r="K27" s="8">
        <v>8871.4230769230762</v>
      </c>
      <c r="L27" s="8">
        <v>7200.2307692307695</v>
      </c>
      <c r="M27" s="8">
        <v>4315.2435897435898</v>
      </c>
      <c r="N27" s="8">
        <v>2115.9230769230771</v>
      </c>
      <c r="O27" s="8">
        <v>778.48717948717945</v>
      </c>
      <c r="P27" s="9">
        <v>0</v>
      </c>
      <c r="Q27" s="8">
        <v>0</v>
      </c>
      <c r="R27" s="8">
        <v>0</v>
      </c>
      <c r="S27" s="8">
        <v>0</v>
      </c>
      <c r="T27" s="8">
        <v>14</v>
      </c>
      <c r="U27" s="8">
        <v>47</v>
      </c>
      <c r="V27" s="8">
        <v>187</v>
      </c>
      <c r="W27" s="8">
        <v>257</v>
      </c>
      <c r="X27" s="8">
        <v>348</v>
      </c>
      <c r="Y27" s="8">
        <v>528</v>
      </c>
      <c r="Z27" s="10">
        <f t="shared" si="0"/>
        <v>1381</v>
      </c>
      <c r="AA27" s="33">
        <v>0</v>
      </c>
      <c r="AB27" s="24">
        <v>0</v>
      </c>
      <c r="AC27" s="24">
        <v>0</v>
      </c>
      <c r="AD27" s="24">
        <v>0</v>
      </c>
      <c r="AE27" s="24">
        <v>1.5911490150394183E-3</v>
      </c>
      <c r="AF27" s="24">
        <v>5.2979098835066792E-3</v>
      </c>
      <c r="AG27" s="24">
        <v>2.5971389805882289E-2</v>
      </c>
      <c r="AH27" s="24">
        <v>5.9556313486180477E-2</v>
      </c>
      <c r="AI27" s="24">
        <v>0.16446722652415746</v>
      </c>
      <c r="AJ27" s="25">
        <v>0.67823852969269793</v>
      </c>
      <c r="AK27" s="34">
        <f t="shared" si="1"/>
        <v>2.1945094277850994E-2</v>
      </c>
    </row>
    <row r="28" spans="1:37">
      <c r="A28" s="14" t="s">
        <v>43</v>
      </c>
      <c r="B28" s="15">
        <v>2017</v>
      </c>
      <c r="C28" s="9">
        <v>70304.275510204083</v>
      </c>
      <c r="D28" s="8">
        <v>34355.908163265303</v>
      </c>
      <c r="E28" s="8">
        <v>35948.367346938772</v>
      </c>
      <c r="F28" s="8">
        <v>4287.5102040816328</v>
      </c>
      <c r="G28" s="8">
        <v>8927.9489795918362</v>
      </c>
      <c r="H28" s="8">
        <v>9399.6938775510207</v>
      </c>
      <c r="I28" s="8">
        <v>9333.5306122448983</v>
      </c>
      <c r="J28" s="8">
        <v>8907.5</v>
      </c>
      <c r="K28" s="8">
        <v>9507.0816326530621</v>
      </c>
      <c r="L28" s="8">
        <v>9130.8061224489793</v>
      </c>
      <c r="M28" s="8">
        <v>6430.5816326530612</v>
      </c>
      <c r="N28" s="8">
        <v>3180.591836734694</v>
      </c>
      <c r="O28" s="8">
        <v>1199.0306122448981</v>
      </c>
      <c r="P28" s="9">
        <v>0</v>
      </c>
      <c r="Q28" s="8">
        <v>0</v>
      </c>
      <c r="R28" s="8">
        <v>0</v>
      </c>
      <c r="S28" s="8">
        <v>0</v>
      </c>
      <c r="T28" s="8">
        <v>0</v>
      </c>
      <c r="U28" s="8">
        <v>48</v>
      </c>
      <c r="V28" s="8">
        <v>157</v>
      </c>
      <c r="W28" s="8">
        <v>337</v>
      </c>
      <c r="X28" s="8">
        <v>439</v>
      </c>
      <c r="Y28" s="8">
        <v>545</v>
      </c>
      <c r="Z28" s="10">
        <f t="shared" si="0"/>
        <v>1526</v>
      </c>
      <c r="AA28" s="33">
        <v>0</v>
      </c>
      <c r="AB28" s="24">
        <v>0</v>
      </c>
      <c r="AC28" s="24">
        <v>0</v>
      </c>
      <c r="AD28" s="24">
        <v>0</v>
      </c>
      <c r="AE28" s="24">
        <v>0</v>
      </c>
      <c r="AF28" s="24">
        <v>5.0488679759663575E-3</v>
      </c>
      <c r="AG28" s="24">
        <v>1.7194538783821087E-2</v>
      </c>
      <c r="AH28" s="24">
        <v>5.2405835000801336E-2</v>
      </c>
      <c r="AI28" s="24">
        <v>0.13802462640119603</v>
      </c>
      <c r="AJ28" s="25">
        <v>0.45453384962342025</v>
      </c>
      <c r="AK28" s="34">
        <f t="shared" si="1"/>
        <v>2.1705650032315799E-2</v>
      </c>
    </row>
    <row r="29" spans="1:37">
      <c r="A29" s="14" t="s">
        <v>42</v>
      </c>
      <c r="B29" s="15">
        <v>2015</v>
      </c>
      <c r="C29" s="9">
        <v>55137.157407407409</v>
      </c>
      <c r="D29" s="8">
        <v>27055.666666666668</v>
      </c>
      <c r="E29" s="8">
        <v>28081.490740740741</v>
      </c>
      <c r="F29" s="8">
        <v>3429.9259259259261</v>
      </c>
      <c r="G29" s="8">
        <v>7122.1481481481478</v>
      </c>
      <c r="H29" s="8">
        <v>7561.1574074074078</v>
      </c>
      <c r="I29" s="8">
        <v>7309.6111111111113</v>
      </c>
      <c r="J29" s="8">
        <v>6736.2037037037035</v>
      </c>
      <c r="K29" s="8">
        <v>7667.4907407407409</v>
      </c>
      <c r="L29" s="8">
        <v>7119.4444444444443</v>
      </c>
      <c r="M29" s="8">
        <v>4562.8518518518522</v>
      </c>
      <c r="N29" s="8">
        <v>2546.8148148148148</v>
      </c>
      <c r="O29" s="8">
        <v>1099.287037037037</v>
      </c>
      <c r="P29" s="9">
        <v>0</v>
      </c>
      <c r="Q29" s="8">
        <v>0</v>
      </c>
      <c r="R29" s="8">
        <v>0</v>
      </c>
      <c r="S29" s="8">
        <v>0</v>
      </c>
      <c r="T29" s="8">
        <v>0</v>
      </c>
      <c r="U29" s="8">
        <v>0</v>
      </c>
      <c r="V29" s="8">
        <v>36</v>
      </c>
      <c r="W29" s="8">
        <v>159</v>
      </c>
      <c r="X29" s="8">
        <v>327</v>
      </c>
      <c r="Y29" s="8">
        <v>663</v>
      </c>
      <c r="Z29" s="10">
        <f t="shared" si="0"/>
        <v>1185</v>
      </c>
      <c r="AA29" s="33">
        <v>0</v>
      </c>
      <c r="AB29" s="24">
        <v>0</v>
      </c>
      <c r="AC29" s="24">
        <v>0</v>
      </c>
      <c r="AD29" s="24">
        <v>0</v>
      </c>
      <c r="AE29" s="24">
        <v>0</v>
      </c>
      <c r="AF29" s="24">
        <v>0</v>
      </c>
      <c r="AG29" s="24">
        <v>5.0565743269605935E-3</v>
      </c>
      <c r="AH29" s="24">
        <v>3.4846627758792825E-2</v>
      </c>
      <c r="AI29" s="24">
        <v>0.12839567215403408</v>
      </c>
      <c r="AJ29" s="25">
        <v>0.60311818266047867</v>
      </c>
      <c r="AK29" s="34">
        <f t="shared" si="1"/>
        <v>2.1491858770376165E-2</v>
      </c>
    </row>
    <row r="30" spans="1:37">
      <c r="A30" s="14" t="s">
        <v>40</v>
      </c>
      <c r="B30" s="15">
        <v>2016</v>
      </c>
      <c r="C30" s="9">
        <v>34638.856060606064</v>
      </c>
      <c r="D30" s="8">
        <v>17105.121212121212</v>
      </c>
      <c r="E30" s="8">
        <v>17533.734848484848</v>
      </c>
      <c r="F30" s="8">
        <v>2139.9469696969695</v>
      </c>
      <c r="G30" s="8">
        <v>4438.704545454545</v>
      </c>
      <c r="H30" s="8">
        <v>4776.416666666667</v>
      </c>
      <c r="I30" s="8">
        <v>4443.287878787879</v>
      </c>
      <c r="J30" s="8">
        <v>4352.325757575758</v>
      </c>
      <c r="K30" s="8">
        <v>4756.424242424242</v>
      </c>
      <c r="L30" s="8">
        <v>4531.545454545455</v>
      </c>
      <c r="M30" s="8">
        <v>3043.848484848485</v>
      </c>
      <c r="N30" s="8">
        <v>1543.9848484848485</v>
      </c>
      <c r="O30" s="8">
        <v>621.219696969697</v>
      </c>
      <c r="P30" s="9">
        <v>0</v>
      </c>
      <c r="Q30" s="8">
        <v>0</v>
      </c>
      <c r="R30" s="8">
        <v>0</v>
      </c>
      <c r="S30" s="8">
        <v>0</v>
      </c>
      <c r="T30" s="8">
        <v>0</v>
      </c>
      <c r="U30" s="8">
        <v>0</v>
      </c>
      <c r="V30" s="8">
        <v>53</v>
      </c>
      <c r="W30" s="8">
        <v>160</v>
      </c>
      <c r="X30" s="8">
        <v>213</v>
      </c>
      <c r="Y30" s="8">
        <v>318</v>
      </c>
      <c r="Z30" s="10">
        <f t="shared" si="0"/>
        <v>744</v>
      </c>
      <c r="AA30" s="33">
        <v>0</v>
      </c>
      <c r="AB30" s="24">
        <v>0</v>
      </c>
      <c r="AC30" s="24">
        <v>0</v>
      </c>
      <c r="AD30" s="24">
        <v>0</v>
      </c>
      <c r="AE30" s="24">
        <v>0</v>
      </c>
      <c r="AF30" s="24">
        <v>0</v>
      </c>
      <c r="AG30" s="24">
        <v>1.1695789114690953E-2</v>
      </c>
      <c r="AH30" s="24">
        <v>5.2565034296693777E-2</v>
      </c>
      <c r="AI30" s="24">
        <v>0.13795472164705652</v>
      </c>
      <c r="AJ30" s="25">
        <v>0.51189619638784889</v>
      </c>
      <c r="AK30" s="34">
        <f t="shared" si="1"/>
        <v>2.1478769353648872E-2</v>
      </c>
    </row>
    <row r="31" spans="1:37">
      <c r="A31" s="14" t="s">
        <v>41</v>
      </c>
      <c r="B31" s="15">
        <v>2015</v>
      </c>
      <c r="C31" s="9">
        <v>62092.602409638552</v>
      </c>
      <c r="D31" s="8">
        <v>30317.614457831325</v>
      </c>
      <c r="E31" s="8">
        <v>31774.98795180723</v>
      </c>
      <c r="F31" s="8">
        <v>4117</v>
      </c>
      <c r="G31" s="8">
        <v>8733.174698795181</v>
      </c>
      <c r="H31" s="8">
        <v>8798.7650602409631</v>
      </c>
      <c r="I31" s="8">
        <v>8425.1506024096379</v>
      </c>
      <c r="J31" s="8">
        <v>8528.4939759036151</v>
      </c>
      <c r="K31" s="8">
        <v>8698.8734939759033</v>
      </c>
      <c r="L31" s="8">
        <v>7293.0722891566265</v>
      </c>
      <c r="M31" s="8">
        <v>4542.6445783132531</v>
      </c>
      <c r="N31" s="8">
        <v>2184.6506024096384</v>
      </c>
      <c r="O31" s="8">
        <v>786.3795180722891</v>
      </c>
      <c r="P31" s="9">
        <v>0</v>
      </c>
      <c r="Q31" s="8">
        <v>0</v>
      </c>
      <c r="R31" s="8">
        <v>0</v>
      </c>
      <c r="S31" s="8">
        <v>0</v>
      </c>
      <c r="T31" s="8">
        <v>0</v>
      </c>
      <c r="U31" s="8">
        <v>11</v>
      </c>
      <c r="V31" s="8">
        <v>162</v>
      </c>
      <c r="W31" s="8">
        <v>241</v>
      </c>
      <c r="X31" s="8">
        <v>419</v>
      </c>
      <c r="Y31" s="8">
        <v>499</v>
      </c>
      <c r="Z31" s="10">
        <f t="shared" si="0"/>
        <v>1332</v>
      </c>
      <c r="AA31" s="33">
        <v>0</v>
      </c>
      <c r="AB31" s="24">
        <v>0</v>
      </c>
      <c r="AC31" s="24">
        <v>0</v>
      </c>
      <c r="AD31" s="24">
        <v>0</v>
      </c>
      <c r="AE31" s="24">
        <v>0</v>
      </c>
      <c r="AF31" s="24">
        <v>1.2645315520012632E-3</v>
      </c>
      <c r="AG31" s="24">
        <v>2.2212860859868667E-2</v>
      </c>
      <c r="AH31" s="24">
        <v>5.3052796855501877E-2</v>
      </c>
      <c r="AI31" s="24">
        <v>0.19179268279231881</v>
      </c>
      <c r="AJ31" s="25">
        <v>0.63455365829369004</v>
      </c>
      <c r="AK31" s="34">
        <f t="shared" si="1"/>
        <v>2.1451830786741764E-2</v>
      </c>
    </row>
    <row r="32" spans="1:37">
      <c r="A32" s="14" t="s">
        <v>44</v>
      </c>
      <c r="B32" s="15">
        <v>2011</v>
      </c>
      <c r="C32" s="9">
        <v>60387.198473282442</v>
      </c>
      <c r="D32" s="8">
        <v>29666.236641221374</v>
      </c>
      <c r="E32" s="8">
        <v>30720.961832061068</v>
      </c>
      <c r="F32" s="8">
        <v>3885.06106870229</v>
      </c>
      <c r="G32" s="8">
        <v>7771.8854961832058</v>
      </c>
      <c r="H32" s="8">
        <v>8528.3206106870221</v>
      </c>
      <c r="I32" s="8">
        <v>8182.7480916030536</v>
      </c>
      <c r="J32" s="8">
        <v>8599.9236641221378</v>
      </c>
      <c r="K32" s="8">
        <v>9111.9770992366412</v>
      </c>
      <c r="L32" s="8">
        <v>7080.2290076335876</v>
      </c>
      <c r="M32" s="8">
        <v>4058.1908396946565</v>
      </c>
      <c r="N32" s="8">
        <v>2307.2442748091603</v>
      </c>
      <c r="O32" s="8">
        <v>894.04580152671758</v>
      </c>
      <c r="P32" s="9">
        <v>0</v>
      </c>
      <c r="Q32" s="8">
        <v>0</v>
      </c>
      <c r="R32" s="8">
        <v>0</v>
      </c>
      <c r="S32" s="8">
        <v>0</v>
      </c>
      <c r="T32" s="8">
        <v>0</v>
      </c>
      <c r="U32" s="8">
        <v>24</v>
      </c>
      <c r="V32" s="8">
        <v>57</v>
      </c>
      <c r="W32" s="8">
        <v>197</v>
      </c>
      <c r="X32" s="8">
        <v>346</v>
      </c>
      <c r="Y32" s="8">
        <v>661</v>
      </c>
      <c r="Z32" s="10">
        <f t="shared" si="0"/>
        <v>1285</v>
      </c>
      <c r="AA32" s="33">
        <v>0</v>
      </c>
      <c r="AB32" s="24">
        <v>0</v>
      </c>
      <c r="AC32" s="24">
        <v>0</v>
      </c>
      <c r="AD32" s="24">
        <v>0</v>
      </c>
      <c r="AE32" s="24">
        <v>0</v>
      </c>
      <c r="AF32" s="24">
        <v>2.6338959962937799E-3</v>
      </c>
      <c r="AG32" s="24">
        <v>8.0505870556651683E-3</v>
      </c>
      <c r="AH32" s="24">
        <v>4.8543798895081668E-2</v>
      </c>
      <c r="AI32" s="24">
        <v>0.14996244818014287</v>
      </c>
      <c r="AJ32" s="25">
        <v>0.73933572404371584</v>
      </c>
      <c r="AK32" s="34">
        <f t="shared" si="1"/>
        <v>2.1279344504920725E-2</v>
      </c>
    </row>
    <row r="33" spans="1:37">
      <c r="A33" s="14" t="s">
        <v>44</v>
      </c>
      <c r="B33" s="15">
        <v>2015</v>
      </c>
      <c r="C33" s="9">
        <v>61653.096296296295</v>
      </c>
      <c r="D33" s="8">
        <v>30329.340740740739</v>
      </c>
      <c r="E33" s="8">
        <v>31323.755555555555</v>
      </c>
      <c r="F33" s="8">
        <v>3846.0740740740739</v>
      </c>
      <c r="G33" s="8">
        <v>7805.614814814815</v>
      </c>
      <c r="H33" s="8">
        <v>8525.9629629629635</v>
      </c>
      <c r="I33" s="8">
        <v>8613.6888888888898</v>
      </c>
      <c r="J33" s="8">
        <v>8169.2</v>
      </c>
      <c r="K33" s="8">
        <v>8859.9481481481489</v>
      </c>
      <c r="L33" s="8">
        <v>7657.5925925925922</v>
      </c>
      <c r="M33" s="8">
        <v>4785.1777777777779</v>
      </c>
      <c r="N33" s="8">
        <v>2397.2962962962961</v>
      </c>
      <c r="O33" s="8">
        <v>1025.3111111111111</v>
      </c>
      <c r="P33" s="9">
        <v>0</v>
      </c>
      <c r="Q33" s="8">
        <v>0</v>
      </c>
      <c r="R33" s="8">
        <v>0</v>
      </c>
      <c r="S33" s="8">
        <v>0</v>
      </c>
      <c r="T33" s="8">
        <v>0</v>
      </c>
      <c r="U33" s="8">
        <v>0</v>
      </c>
      <c r="V33" s="8">
        <v>101</v>
      </c>
      <c r="W33" s="8">
        <v>224</v>
      </c>
      <c r="X33" s="8">
        <v>350</v>
      </c>
      <c r="Y33" s="8">
        <v>632</v>
      </c>
      <c r="Z33" s="10">
        <f t="shared" si="0"/>
        <v>1307</v>
      </c>
      <c r="AA33" s="33">
        <v>0</v>
      </c>
      <c r="AB33" s="24">
        <v>0</v>
      </c>
      <c r="AC33" s="24">
        <v>0</v>
      </c>
      <c r="AD33" s="24">
        <v>0</v>
      </c>
      <c r="AE33" s="24">
        <v>0</v>
      </c>
      <c r="AF33" s="24">
        <v>0</v>
      </c>
      <c r="AG33" s="24">
        <v>1.3189523832555441E-2</v>
      </c>
      <c r="AH33" s="24">
        <v>4.6811217974021629E-2</v>
      </c>
      <c r="AI33" s="24">
        <v>0.14599780617053162</v>
      </c>
      <c r="AJ33" s="25">
        <v>0.61639827477838705</v>
      </c>
      <c r="AK33" s="34">
        <f t="shared" si="1"/>
        <v>2.1199259704958496E-2</v>
      </c>
    </row>
    <row r="34" spans="1:37">
      <c r="A34" s="14" t="s">
        <v>41</v>
      </c>
      <c r="B34" s="15">
        <v>2012</v>
      </c>
      <c r="C34" s="9">
        <v>59256.565476190473</v>
      </c>
      <c r="D34" s="8">
        <v>28976.892857142859</v>
      </c>
      <c r="E34" s="8">
        <v>30279.672619047618</v>
      </c>
      <c r="F34" s="8">
        <v>4172.833333333333</v>
      </c>
      <c r="G34" s="8">
        <v>8410.3214285714294</v>
      </c>
      <c r="H34" s="8">
        <v>8539.5</v>
      </c>
      <c r="I34" s="8">
        <v>8156.8869047619046</v>
      </c>
      <c r="J34" s="8">
        <v>8534.4523809523816</v>
      </c>
      <c r="K34" s="8">
        <v>8446.1845238095229</v>
      </c>
      <c r="L34" s="8">
        <v>6568.6607142857147</v>
      </c>
      <c r="M34" s="8">
        <v>3791.9285714285716</v>
      </c>
      <c r="N34" s="8">
        <v>1950.9821428571429</v>
      </c>
      <c r="O34" s="8">
        <v>725.85119047619048</v>
      </c>
      <c r="P34" s="9">
        <v>0</v>
      </c>
      <c r="Q34" s="8">
        <v>0</v>
      </c>
      <c r="R34" s="8">
        <v>0</v>
      </c>
      <c r="S34" s="8">
        <v>0</v>
      </c>
      <c r="T34" s="8">
        <v>0</v>
      </c>
      <c r="U34" s="8">
        <v>13</v>
      </c>
      <c r="V34" s="8">
        <v>109</v>
      </c>
      <c r="W34" s="8">
        <v>156</v>
      </c>
      <c r="X34" s="8">
        <v>419</v>
      </c>
      <c r="Y34" s="8">
        <v>533</v>
      </c>
      <c r="Z34" s="10">
        <f t="shared" si="0"/>
        <v>1230</v>
      </c>
      <c r="AA34" s="33">
        <v>0</v>
      </c>
      <c r="AB34" s="24">
        <v>0</v>
      </c>
      <c r="AC34" s="24">
        <v>0</v>
      </c>
      <c r="AD34" s="24">
        <v>0</v>
      </c>
      <c r="AE34" s="24">
        <v>0</v>
      </c>
      <c r="AF34" s="24">
        <v>1.5391565224928982E-3</v>
      </c>
      <c r="AG34" s="24">
        <v>1.6593945819570743E-2</v>
      </c>
      <c r="AH34" s="24">
        <v>4.1140015446342791E-2</v>
      </c>
      <c r="AI34" s="24">
        <v>0.21476362637865543</v>
      </c>
      <c r="AJ34" s="25">
        <v>0.73431029251371538</v>
      </c>
      <c r="AK34" s="34">
        <f t="shared" si="1"/>
        <v>2.075719357198012E-2</v>
      </c>
    </row>
    <row r="35" spans="1:37">
      <c r="A35" s="14" t="s">
        <v>40</v>
      </c>
      <c r="B35" s="15">
        <v>2013</v>
      </c>
      <c r="C35" s="9">
        <v>36528.533333333333</v>
      </c>
      <c r="D35" s="8">
        <v>17971.958333333332</v>
      </c>
      <c r="E35" s="8">
        <v>18556.575000000001</v>
      </c>
      <c r="F35" s="8">
        <v>2342.9666666666667</v>
      </c>
      <c r="G35" s="8">
        <v>4773.625</v>
      </c>
      <c r="H35" s="8">
        <v>4969.4666666666662</v>
      </c>
      <c r="I35" s="8">
        <v>4740.6000000000004</v>
      </c>
      <c r="J35" s="8">
        <v>4757.7</v>
      </c>
      <c r="K35" s="8">
        <v>5282.5249999999996</v>
      </c>
      <c r="L35" s="8">
        <v>4642.3166666666666</v>
      </c>
      <c r="M35" s="8">
        <v>2870.2666666666669</v>
      </c>
      <c r="N35" s="8">
        <v>1559.7666666666667</v>
      </c>
      <c r="O35" s="8">
        <v>615.4</v>
      </c>
      <c r="P35" s="9">
        <v>0</v>
      </c>
      <c r="Q35" s="8">
        <v>0</v>
      </c>
      <c r="R35" s="8">
        <v>0</v>
      </c>
      <c r="S35" s="8">
        <v>0</v>
      </c>
      <c r="T35" s="8">
        <v>0</v>
      </c>
      <c r="U35" s="8">
        <v>0</v>
      </c>
      <c r="V35" s="8">
        <v>21</v>
      </c>
      <c r="W35" s="8">
        <v>135</v>
      </c>
      <c r="X35" s="8">
        <v>224</v>
      </c>
      <c r="Y35" s="8">
        <v>377</v>
      </c>
      <c r="Z35" s="10">
        <f t="shared" si="0"/>
        <v>757</v>
      </c>
      <c r="AA35" s="33">
        <v>0</v>
      </c>
      <c r="AB35" s="24">
        <v>0</v>
      </c>
      <c r="AC35" s="24">
        <v>0</v>
      </c>
      <c r="AD35" s="24">
        <v>0</v>
      </c>
      <c r="AE35" s="24">
        <v>0</v>
      </c>
      <c r="AF35" s="24">
        <v>0</v>
      </c>
      <c r="AG35" s="24">
        <v>4.5236035169222266E-3</v>
      </c>
      <c r="AH35" s="24">
        <v>4.7033957355878661E-2</v>
      </c>
      <c r="AI35" s="24">
        <v>0.14361122390101083</v>
      </c>
      <c r="AJ35" s="25">
        <v>0.61260968475788102</v>
      </c>
      <c r="AK35" s="34">
        <f t="shared" si="1"/>
        <v>2.0723525718707569E-2</v>
      </c>
    </row>
    <row r="36" spans="1:37">
      <c r="A36" s="14" t="s">
        <v>44</v>
      </c>
      <c r="B36" s="15">
        <v>2013</v>
      </c>
      <c r="C36" s="9">
        <v>61655.847328244272</v>
      </c>
      <c r="D36" s="8">
        <v>30292.832061068701</v>
      </c>
      <c r="E36" s="8">
        <v>31363.015267175571</v>
      </c>
      <c r="F36" s="8">
        <v>3924.5190839694656</v>
      </c>
      <c r="G36" s="8">
        <v>7938.5496183206105</v>
      </c>
      <c r="H36" s="8">
        <v>8485.7633587786258</v>
      </c>
      <c r="I36" s="8">
        <v>8487.1526717557244</v>
      </c>
      <c r="J36" s="8">
        <v>8420.1374045801531</v>
      </c>
      <c r="K36" s="8">
        <v>9177.3740458015272</v>
      </c>
      <c r="L36" s="8">
        <v>7473.7557251908393</v>
      </c>
      <c r="M36" s="8">
        <v>4446.1908396946565</v>
      </c>
      <c r="N36" s="8">
        <v>2362.6870229007632</v>
      </c>
      <c r="O36" s="8">
        <v>955.48091603053433</v>
      </c>
      <c r="P36" s="9">
        <v>0</v>
      </c>
      <c r="Q36" s="8">
        <v>0</v>
      </c>
      <c r="R36" s="8">
        <v>0</v>
      </c>
      <c r="S36" s="8">
        <v>0</v>
      </c>
      <c r="T36" s="8">
        <v>0</v>
      </c>
      <c r="U36" s="8">
        <v>10</v>
      </c>
      <c r="V36" s="8">
        <v>36</v>
      </c>
      <c r="W36" s="8">
        <v>195</v>
      </c>
      <c r="X36" s="8">
        <v>382</v>
      </c>
      <c r="Y36" s="8">
        <v>649</v>
      </c>
      <c r="Z36" s="10">
        <f t="shared" si="0"/>
        <v>1272</v>
      </c>
      <c r="AA36" s="33">
        <v>0</v>
      </c>
      <c r="AB36" s="24">
        <v>0</v>
      </c>
      <c r="AC36" s="24">
        <v>0</v>
      </c>
      <c r="AD36" s="24">
        <v>0</v>
      </c>
      <c r="AE36" s="24">
        <v>0</v>
      </c>
      <c r="AF36" s="24">
        <v>1.0896363110071566E-3</v>
      </c>
      <c r="AG36" s="24">
        <v>4.8168553166193766E-3</v>
      </c>
      <c r="AH36" s="24">
        <v>4.3857766576072495E-2</v>
      </c>
      <c r="AI36" s="24">
        <v>0.16168032257230738</v>
      </c>
      <c r="AJ36" s="25">
        <v>0.6792391026460437</v>
      </c>
      <c r="AK36" s="34">
        <f t="shared" si="1"/>
        <v>2.0630646647804684E-2</v>
      </c>
    </row>
    <row r="37" spans="1:37">
      <c r="A37" s="14" t="s">
        <v>45</v>
      </c>
      <c r="B37" s="15">
        <v>2013</v>
      </c>
      <c r="C37" s="9">
        <v>26607.35185185185</v>
      </c>
      <c r="D37" s="8">
        <v>13212.009259259259</v>
      </c>
      <c r="E37" s="8">
        <v>13395.342592592593</v>
      </c>
      <c r="F37" s="8">
        <v>1855.5462962962963</v>
      </c>
      <c r="G37" s="8">
        <v>3705.8240740740739</v>
      </c>
      <c r="H37" s="8">
        <v>3788.4722222222222</v>
      </c>
      <c r="I37" s="8">
        <v>3500.1574074074074</v>
      </c>
      <c r="J37" s="8">
        <v>3223.5833333333335</v>
      </c>
      <c r="K37" s="8">
        <v>3678.3981481481483</v>
      </c>
      <c r="L37" s="8">
        <v>3229.9907407407409</v>
      </c>
      <c r="M37" s="8">
        <v>1896.787037037037</v>
      </c>
      <c r="N37" s="8">
        <v>1168.9351851851852</v>
      </c>
      <c r="O37" s="8">
        <v>560.11111111111109</v>
      </c>
      <c r="P37" s="9">
        <v>0</v>
      </c>
      <c r="Q37" s="8">
        <v>0</v>
      </c>
      <c r="R37" s="8">
        <v>0</v>
      </c>
      <c r="S37" s="8">
        <v>0</v>
      </c>
      <c r="T37" s="8">
        <v>0</v>
      </c>
      <c r="U37" s="8">
        <v>0</v>
      </c>
      <c r="V37" s="8">
        <v>11</v>
      </c>
      <c r="W37" s="8">
        <v>13</v>
      </c>
      <c r="X37" s="8">
        <v>121</v>
      </c>
      <c r="Y37" s="8">
        <v>403</v>
      </c>
      <c r="Z37" s="10">
        <f t="shared" si="0"/>
        <v>548</v>
      </c>
      <c r="AA37" s="33">
        <v>0</v>
      </c>
      <c r="AB37" s="24">
        <v>0</v>
      </c>
      <c r="AC37" s="24">
        <v>0</v>
      </c>
      <c r="AD37" s="24">
        <v>0</v>
      </c>
      <c r="AE37" s="24">
        <v>0</v>
      </c>
      <c r="AF37" s="24">
        <v>0</v>
      </c>
      <c r="AG37" s="24">
        <v>3.4055825180097409E-3</v>
      </c>
      <c r="AH37" s="24">
        <v>6.853695088673342E-3</v>
      </c>
      <c r="AI37" s="24">
        <v>0.1035130104162541</v>
      </c>
      <c r="AJ37" s="25">
        <v>0.71950009918666935</v>
      </c>
      <c r="AK37" s="34">
        <f t="shared" si="1"/>
        <v>2.0595811377668524E-2</v>
      </c>
    </row>
    <row r="38" spans="1:37">
      <c r="A38" s="14" t="s">
        <v>40</v>
      </c>
      <c r="B38" s="15">
        <v>2017</v>
      </c>
      <c r="C38" s="9">
        <v>37203.495867768594</v>
      </c>
      <c r="D38" s="8">
        <v>18369.471074380166</v>
      </c>
      <c r="E38" s="8">
        <v>18834.024793388431</v>
      </c>
      <c r="F38" s="8">
        <v>2289.2809917355371</v>
      </c>
      <c r="G38" s="8">
        <v>4780.1239669421484</v>
      </c>
      <c r="H38" s="8">
        <v>5011.1983471074382</v>
      </c>
      <c r="I38" s="8">
        <v>4783.5289256198348</v>
      </c>
      <c r="J38" s="8">
        <v>4652.6942148760327</v>
      </c>
      <c r="K38" s="8">
        <v>5034.3305785123966</v>
      </c>
      <c r="L38" s="8">
        <v>4912.363636363636</v>
      </c>
      <c r="M38" s="8">
        <v>3379.0082644628101</v>
      </c>
      <c r="N38" s="8">
        <v>1688.3057851239669</v>
      </c>
      <c r="O38" s="8">
        <v>672.6611570247934</v>
      </c>
      <c r="P38" s="9">
        <v>0</v>
      </c>
      <c r="Q38" s="8">
        <v>0</v>
      </c>
      <c r="R38" s="8">
        <v>0</v>
      </c>
      <c r="S38" s="8">
        <v>0</v>
      </c>
      <c r="T38" s="8">
        <v>0</v>
      </c>
      <c r="U38" s="8">
        <v>0</v>
      </c>
      <c r="V38" s="8">
        <v>39</v>
      </c>
      <c r="W38" s="8">
        <v>126</v>
      </c>
      <c r="X38" s="8">
        <v>270</v>
      </c>
      <c r="Y38" s="8">
        <v>328</v>
      </c>
      <c r="Z38" s="10">
        <f t="shared" si="0"/>
        <v>763</v>
      </c>
      <c r="AA38" s="33">
        <v>0</v>
      </c>
      <c r="AB38" s="24">
        <v>0</v>
      </c>
      <c r="AC38" s="24">
        <v>0</v>
      </c>
      <c r="AD38" s="24">
        <v>0</v>
      </c>
      <c r="AE38" s="24">
        <v>0</v>
      </c>
      <c r="AF38" s="24">
        <v>0</v>
      </c>
      <c r="AG38" s="24">
        <v>7.9391516766600043E-3</v>
      </c>
      <c r="AH38" s="24">
        <v>3.7289047595754049E-2</v>
      </c>
      <c r="AI38" s="24">
        <v>0.15992363609662971</v>
      </c>
      <c r="AJ38" s="25">
        <v>0.48761549046589348</v>
      </c>
      <c r="AK38" s="34">
        <f t="shared" si="1"/>
        <v>2.050882537253786E-2</v>
      </c>
    </row>
    <row r="39" spans="1:37">
      <c r="A39" s="14" t="s">
        <v>40</v>
      </c>
      <c r="B39" s="15">
        <v>2010</v>
      </c>
      <c r="C39" s="9">
        <v>36333.304347826088</v>
      </c>
      <c r="D39" s="8">
        <v>17881.817391304347</v>
      </c>
      <c r="E39" s="8">
        <v>18451.486956521738</v>
      </c>
      <c r="F39" s="8">
        <v>2359.6695652173912</v>
      </c>
      <c r="G39" s="8">
        <v>4771.9043478260874</v>
      </c>
      <c r="H39" s="8">
        <v>4979.9739130434782</v>
      </c>
      <c r="I39" s="8">
        <v>4759.7478260869566</v>
      </c>
      <c r="J39" s="8">
        <v>5023.1391304347826</v>
      </c>
      <c r="K39" s="8">
        <v>5378.5391304347822</v>
      </c>
      <c r="L39" s="8">
        <v>4304.6782608695648</v>
      </c>
      <c r="M39" s="8">
        <v>2623.5826086956522</v>
      </c>
      <c r="N39" s="8">
        <v>1552.7043478260869</v>
      </c>
      <c r="O39" s="8">
        <v>589.56521739130437</v>
      </c>
      <c r="P39" s="9">
        <v>0</v>
      </c>
      <c r="Q39" s="8">
        <v>0</v>
      </c>
      <c r="R39" s="8">
        <v>0</v>
      </c>
      <c r="S39" s="8">
        <v>0</v>
      </c>
      <c r="T39" s="8">
        <v>0</v>
      </c>
      <c r="U39" s="8">
        <v>0</v>
      </c>
      <c r="V39" s="8">
        <v>11</v>
      </c>
      <c r="W39" s="8">
        <v>61</v>
      </c>
      <c r="X39" s="8">
        <v>266</v>
      </c>
      <c r="Y39" s="8">
        <v>407</v>
      </c>
      <c r="Z39" s="10">
        <f t="shared" si="0"/>
        <v>745</v>
      </c>
      <c r="AA39" s="33">
        <v>0</v>
      </c>
      <c r="AB39" s="24">
        <v>0</v>
      </c>
      <c r="AC39" s="24">
        <v>0</v>
      </c>
      <c r="AD39" s="24">
        <v>0</v>
      </c>
      <c r="AE39" s="24">
        <v>0</v>
      </c>
      <c r="AF39" s="24">
        <v>0</v>
      </c>
      <c r="AG39" s="24">
        <v>2.5553593865521437E-3</v>
      </c>
      <c r="AH39" s="24">
        <v>2.3250649626133532E-2</v>
      </c>
      <c r="AI39" s="24">
        <v>0.1713140047378767</v>
      </c>
      <c r="AJ39" s="25">
        <v>0.6903392330383481</v>
      </c>
      <c r="AK39" s="34">
        <f t="shared" si="1"/>
        <v>2.0504603513844047E-2</v>
      </c>
    </row>
    <row r="40" spans="1:37">
      <c r="A40" s="14" t="s">
        <v>43</v>
      </c>
      <c r="B40" s="15">
        <v>2016</v>
      </c>
      <c r="C40" s="9">
        <v>69782.81318681319</v>
      </c>
      <c r="D40" s="8">
        <v>34004.637362637361</v>
      </c>
      <c r="E40" s="8">
        <v>35778.175824175822</v>
      </c>
      <c r="F40" s="8">
        <v>4304.9230769230771</v>
      </c>
      <c r="G40" s="8">
        <v>8970.802197802197</v>
      </c>
      <c r="H40" s="8">
        <v>9422.6263736263736</v>
      </c>
      <c r="I40" s="8">
        <v>9220.1428571428569</v>
      </c>
      <c r="J40" s="8">
        <v>8928.9120879120874</v>
      </c>
      <c r="K40" s="8">
        <v>9547.0109890109889</v>
      </c>
      <c r="L40" s="8">
        <v>8974.7802197802193</v>
      </c>
      <c r="M40" s="8">
        <v>6175.1868131868132</v>
      </c>
      <c r="N40" s="8">
        <v>3099.2747252747254</v>
      </c>
      <c r="O40" s="8">
        <v>1153.7032967032967</v>
      </c>
      <c r="P40" s="9">
        <v>0</v>
      </c>
      <c r="Q40" s="8">
        <v>0</v>
      </c>
      <c r="R40" s="8">
        <v>0</v>
      </c>
      <c r="S40" s="8">
        <v>0</v>
      </c>
      <c r="T40" s="8">
        <v>0</v>
      </c>
      <c r="U40" s="8">
        <v>37</v>
      </c>
      <c r="V40" s="8">
        <v>178</v>
      </c>
      <c r="W40" s="8">
        <v>281</v>
      </c>
      <c r="X40" s="8">
        <v>412</v>
      </c>
      <c r="Y40" s="8">
        <v>519</v>
      </c>
      <c r="Z40" s="10">
        <f t="shared" si="0"/>
        <v>1427</v>
      </c>
      <c r="AA40" s="33">
        <v>0</v>
      </c>
      <c r="AB40" s="24">
        <v>0</v>
      </c>
      <c r="AC40" s="24">
        <v>0</v>
      </c>
      <c r="AD40" s="24">
        <v>0</v>
      </c>
      <c r="AE40" s="24">
        <v>0</v>
      </c>
      <c r="AF40" s="24">
        <v>3.8755585431491128E-3</v>
      </c>
      <c r="AG40" s="24">
        <v>1.983335476089898E-2</v>
      </c>
      <c r="AH40" s="24">
        <v>4.5504696214200044E-2</v>
      </c>
      <c r="AI40" s="24">
        <v>0.13293432706694938</v>
      </c>
      <c r="AJ40" s="25">
        <v>0.44985569641955669</v>
      </c>
      <c r="AK40" s="34">
        <f t="shared" si="1"/>
        <v>2.0449161259518542E-2</v>
      </c>
    </row>
    <row r="41" spans="1:37">
      <c r="A41" s="14" t="s">
        <v>41</v>
      </c>
      <c r="B41" s="15">
        <v>2017</v>
      </c>
      <c r="C41" s="9">
        <v>63087.512195121948</v>
      </c>
      <c r="D41" s="8">
        <v>30769.731707317074</v>
      </c>
      <c r="E41" s="8">
        <v>32317.780487804877</v>
      </c>
      <c r="F41" s="8">
        <v>4049.4207317073169</v>
      </c>
      <c r="G41" s="8">
        <v>8706.4390243902435</v>
      </c>
      <c r="H41" s="8">
        <v>8823.0731707317082</v>
      </c>
      <c r="I41" s="8">
        <v>8630.3048780487807</v>
      </c>
      <c r="J41" s="8">
        <v>8478.3841463414628</v>
      </c>
      <c r="K41" s="8">
        <v>8704.8109756097565</v>
      </c>
      <c r="L41" s="8">
        <v>7564.9024390243903</v>
      </c>
      <c r="M41" s="8">
        <v>4998.0060975609758</v>
      </c>
      <c r="N41" s="8">
        <v>2314.5914634146343</v>
      </c>
      <c r="O41" s="8">
        <v>817.57926829268297</v>
      </c>
      <c r="P41" s="9">
        <v>0</v>
      </c>
      <c r="Q41" s="8">
        <v>0</v>
      </c>
      <c r="R41" s="8">
        <v>0</v>
      </c>
      <c r="S41" s="8">
        <v>0</v>
      </c>
      <c r="T41" s="8">
        <v>0</v>
      </c>
      <c r="U41" s="8">
        <v>20</v>
      </c>
      <c r="V41" s="8">
        <v>149</v>
      </c>
      <c r="W41" s="8">
        <v>274</v>
      </c>
      <c r="X41" s="8">
        <v>391</v>
      </c>
      <c r="Y41" s="8">
        <v>452</v>
      </c>
      <c r="Z41" s="10">
        <f t="shared" si="0"/>
        <v>1286</v>
      </c>
      <c r="AA41" s="33">
        <v>0</v>
      </c>
      <c r="AB41" s="24">
        <v>0</v>
      </c>
      <c r="AC41" s="24">
        <v>0</v>
      </c>
      <c r="AD41" s="24">
        <v>0</v>
      </c>
      <c r="AE41" s="24">
        <v>0</v>
      </c>
      <c r="AF41" s="24">
        <v>2.2975800457974947E-3</v>
      </c>
      <c r="AG41" s="24">
        <v>1.9696222284555441E-2</v>
      </c>
      <c r="AH41" s="24">
        <v>5.4821861888826394E-2</v>
      </c>
      <c r="AI41" s="24">
        <v>0.16892829952080254</v>
      </c>
      <c r="AJ41" s="25">
        <v>0.55285159192440503</v>
      </c>
      <c r="AK41" s="34">
        <f t="shared" si="1"/>
        <v>2.0384382824013721E-2</v>
      </c>
    </row>
    <row r="42" spans="1:37">
      <c r="A42" s="14" t="s">
        <v>46</v>
      </c>
      <c r="B42" s="15">
        <v>2015</v>
      </c>
      <c r="C42" s="9">
        <v>97959.602040816331</v>
      </c>
      <c r="D42" s="8">
        <v>47775.602040816324</v>
      </c>
      <c r="E42" s="8">
        <v>50184</v>
      </c>
      <c r="F42" s="8">
        <v>6124.8775510204077</v>
      </c>
      <c r="G42" s="8">
        <v>12954.632653061224</v>
      </c>
      <c r="H42" s="8">
        <v>13592.724489795919</v>
      </c>
      <c r="I42" s="8">
        <v>12714.928571428571</v>
      </c>
      <c r="J42" s="8">
        <v>13061.785714285714</v>
      </c>
      <c r="K42" s="8">
        <v>13623.489795918367</v>
      </c>
      <c r="L42" s="8">
        <v>12118.683673469388</v>
      </c>
      <c r="M42" s="8">
        <v>8085.5612244897957</v>
      </c>
      <c r="N42" s="8">
        <v>4124.7857142857147</v>
      </c>
      <c r="O42" s="8">
        <v>1570.5714285714287</v>
      </c>
      <c r="P42" s="9">
        <v>0</v>
      </c>
      <c r="Q42" s="8">
        <v>0</v>
      </c>
      <c r="R42" s="8">
        <v>0</v>
      </c>
      <c r="S42" s="8">
        <v>0</v>
      </c>
      <c r="T42" s="8">
        <v>0</v>
      </c>
      <c r="U42" s="8">
        <v>32</v>
      </c>
      <c r="V42" s="8">
        <v>176</v>
      </c>
      <c r="W42" s="8">
        <v>365</v>
      </c>
      <c r="X42" s="8">
        <v>510</v>
      </c>
      <c r="Y42" s="8">
        <v>903</v>
      </c>
      <c r="Z42" s="10">
        <f t="shared" si="0"/>
        <v>1986</v>
      </c>
      <c r="AA42" s="33">
        <v>0</v>
      </c>
      <c r="AB42" s="24">
        <v>0</v>
      </c>
      <c r="AC42" s="24">
        <v>0</v>
      </c>
      <c r="AD42" s="24">
        <v>0</v>
      </c>
      <c r="AE42" s="24">
        <v>0</v>
      </c>
      <c r="AF42" s="24">
        <v>2.3488842051019323E-3</v>
      </c>
      <c r="AG42" s="24">
        <v>1.4523029459486995E-2</v>
      </c>
      <c r="AH42" s="24">
        <v>4.5142197290458555E-2</v>
      </c>
      <c r="AI42" s="24">
        <v>0.12364278663826692</v>
      </c>
      <c r="AJ42" s="25">
        <v>0.57494997271238857</v>
      </c>
      <c r="AK42" s="34">
        <f t="shared" si="1"/>
        <v>2.02736634145625E-2</v>
      </c>
    </row>
    <row r="43" spans="1:37">
      <c r="A43" s="14" t="s">
        <v>42</v>
      </c>
      <c r="B43" s="15">
        <v>2017</v>
      </c>
      <c r="C43" s="9">
        <v>55117.532710280371</v>
      </c>
      <c r="D43" s="8">
        <v>27086.289719626169</v>
      </c>
      <c r="E43" s="8">
        <v>28031.242990654206</v>
      </c>
      <c r="F43" s="8">
        <v>3409.0093457943926</v>
      </c>
      <c r="G43" s="8">
        <v>7066.6355140186915</v>
      </c>
      <c r="H43" s="8">
        <v>7526.4299065420564</v>
      </c>
      <c r="I43" s="8">
        <v>7409.4579439252338</v>
      </c>
      <c r="J43" s="8">
        <v>6667.532710280374</v>
      </c>
      <c r="K43" s="8">
        <v>7292.9626168224295</v>
      </c>
      <c r="L43" s="8">
        <v>7244.5046728971965</v>
      </c>
      <c r="M43" s="8">
        <v>4852.0934579439254</v>
      </c>
      <c r="N43" s="8">
        <v>2556.8224299065419</v>
      </c>
      <c r="O43" s="8">
        <v>1092.0841121495328</v>
      </c>
      <c r="P43" s="9">
        <v>0</v>
      </c>
      <c r="Q43" s="8">
        <v>0</v>
      </c>
      <c r="R43" s="8">
        <v>0</v>
      </c>
      <c r="S43" s="8">
        <v>0</v>
      </c>
      <c r="T43" s="8">
        <v>0</v>
      </c>
      <c r="U43" s="8">
        <v>0</v>
      </c>
      <c r="V43" s="8">
        <v>20</v>
      </c>
      <c r="W43" s="8">
        <v>166</v>
      </c>
      <c r="X43" s="8">
        <v>365</v>
      </c>
      <c r="Y43" s="8">
        <v>566</v>
      </c>
      <c r="Z43" s="10">
        <f t="shared" si="0"/>
        <v>1117</v>
      </c>
      <c r="AA43" s="33">
        <v>0</v>
      </c>
      <c r="AB43" s="24">
        <v>0</v>
      </c>
      <c r="AC43" s="24">
        <v>0</v>
      </c>
      <c r="AD43" s="24">
        <v>0</v>
      </c>
      <c r="AE43" s="24">
        <v>0</v>
      </c>
      <c r="AF43" s="24">
        <v>0</v>
      </c>
      <c r="AG43" s="24">
        <v>2.7607132444572875E-3</v>
      </c>
      <c r="AH43" s="24">
        <v>3.4212036812321107E-2</v>
      </c>
      <c r="AI43" s="24">
        <v>0.14275531837122599</v>
      </c>
      <c r="AJ43" s="25">
        <v>0.51827509777241487</v>
      </c>
      <c r="AK43" s="34">
        <f t="shared" si="1"/>
        <v>2.0265783772858544E-2</v>
      </c>
    </row>
    <row r="44" spans="1:37">
      <c r="A44" s="14" t="s">
        <v>42</v>
      </c>
      <c r="B44" s="15">
        <v>2010</v>
      </c>
      <c r="C44" s="9">
        <v>50183.478632478633</v>
      </c>
      <c r="D44" s="8">
        <v>24521.333333333332</v>
      </c>
      <c r="E44" s="8">
        <v>25662.145299145301</v>
      </c>
      <c r="F44" s="8">
        <v>3274.6324786324785</v>
      </c>
      <c r="G44" s="8">
        <v>6661.9658119658116</v>
      </c>
      <c r="H44" s="8">
        <v>7132.8376068376065</v>
      </c>
      <c r="I44" s="8">
        <v>6388.7521367521367</v>
      </c>
      <c r="J44" s="8">
        <v>6608.7264957264961</v>
      </c>
      <c r="K44" s="8">
        <v>7451.4444444444443</v>
      </c>
      <c r="L44" s="8">
        <v>5783.5897435897432</v>
      </c>
      <c r="M44" s="8">
        <v>3637.2735042735044</v>
      </c>
      <c r="N44" s="8">
        <v>2321.6581196581196</v>
      </c>
      <c r="O44" s="8">
        <v>945.11111111111109</v>
      </c>
      <c r="P44" s="9">
        <v>0</v>
      </c>
      <c r="Q44" s="8">
        <v>0</v>
      </c>
      <c r="R44" s="8">
        <v>0</v>
      </c>
      <c r="S44" s="8">
        <v>0</v>
      </c>
      <c r="T44" s="8">
        <v>0</v>
      </c>
      <c r="U44" s="8">
        <v>10</v>
      </c>
      <c r="V44" s="8">
        <v>12</v>
      </c>
      <c r="W44" s="8">
        <v>106</v>
      </c>
      <c r="X44" s="8">
        <v>312</v>
      </c>
      <c r="Y44" s="8">
        <v>568</v>
      </c>
      <c r="Z44" s="10">
        <f t="shared" si="0"/>
        <v>1008</v>
      </c>
      <c r="AA44" s="33">
        <v>0</v>
      </c>
      <c r="AB44" s="24">
        <v>0</v>
      </c>
      <c r="AC44" s="24">
        <v>0</v>
      </c>
      <c r="AD44" s="24">
        <v>0</v>
      </c>
      <c r="AE44" s="24">
        <v>0</v>
      </c>
      <c r="AF44" s="24">
        <v>1.3420216811058259E-3</v>
      </c>
      <c r="AG44" s="24">
        <v>2.0748359638233732E-3</v>
      </c>
      <c r="AH44" s="24">
        <v>2.9142708095901644E-2</v>
      </c>
      <c r="AI44" s="24">
        <v>0.1343867115309571</v>
      </c>
      <c r="AJ44" s="25">
        <v>0.60098753820832351</v>
      </c>
      <c r="AK44" s="34">
        <f t="shared" si="1"/>
        <v>2.0086291892639437E-2</v>
      </c>
    </row>
    <row r="45" spans="1:37">
      <c r="A45" s="14" t="s">
        <v>40</v>
      </c>
      <c r="B45" s="15">
        <v>2012</v>
      </c>
      <c r="C45" s="9">
        <v>35683.057377049183</v>
      </c>
      <c r="D45" s="8">
        <v>17545.745901639344</v>
      </c>
      <c r="E45" s="8">
        <v>18137.311475409835</v>
      </c>
      <c r="F45" s="8">
        <v>2303.6475409836066</v>
      </c>
      <c r="G45" s="8">
        <v>4672.1639344262294</v>
      </c>
      <c r="H45" s="8">
        <v>4837.9836065573772</v>
      </c>
      <c r="I45" s="8">
        <v>4614.6065573770493</v>
      </c>
      <c r="J45" s="8">
        <v>4749.7377049180332</v>
      </c>
      <c r="K45" s="8">
        <v>5229.0327868852455</v>
      </c>
      <c r="L45" s="8">
        <v>4442.8852459016398</v>
      </c>
      <c r="M45" s="8">
        <v>2730.622950819672</v>
      </c>
      <c r="N45" s="8">
        <v>1516.967213114754</v>
      </c>
      <c r="O45" s="8">
        <v>591.72131147540983</v>
      </c>
      <c r="P45" s="9">
        <v>0</v>
      </c>
      <c r="Q45" s="8">
        <v>0</v>
      </c>
      <c r="R45" s="8">
        <v>0</v>
      </c>
      <c r="S45" s="8">
        <v>0</v>
      </c>
      <c r="T45" s="8">
        <v>0</v>
      </c>
      <c r="U45" s="8">
        <v>0</v>
      </c>
      <c r="V45" s="8">
        <v>23</v>
      </c>
      <c r="W45" s="8">
        <v>90</v>
      </c>
      <c r="X45" s="8">
        <v>244</v>
      </c>
      <c r="Y45" s="8">
        <v>357</v>
      </c>
      <c r="Z45" s="10">
        <f t="shared" si="0"/>
        <v>714</v>
      </c>
      <c r="AA45" s="33">
        <v>0</v>
      </c>
      <c r="AB45" s="24">
        <v>0</v>
      </c>
      <c r="AC45" s="24">
        <v>0</v>
      </c>
      <c r="AD45" s="24">
        <v>0</v>
      </c>
      <c r="AE45" s="24">
        <v>0</v>
      </c>
      <c r="AF45" s="24">
        <v>0</v>
      </c>
      <c r="AG45" s="24">
        <v>5.1768161289370363E-3</v>
      </c>
      <c r="AH45" s="24">
        <v>3.2959512031122427E-2</v>
      </c>
      <c r="AI45" s="24">
        <v>0.16084724698762631</v>
      </c>
      <c r="AJ45" s="25">
        <v>0.60332456018839176</v>
      </c>
      <c r="AK45" s="34">
        <f t="shared" si="1"/>
        <v>2.0009496172243197E-2</v>
      </c>
    </row>
    <row r="46" spans="1:37">
      <c r="A46" s="14" t="s">
        <v>42</v>
      </c>
      <c r="B46" s="15">
        <v>2011</v>
      </c>
      <c r="C46" s="9">
        <v>52094.469026548672</v>
      </c>
      <c r="D46" s="8">
        <v>25497.911504424777</v>
      </c>
      <c r="E46" s="8">
        <v>26596.557522123894</v>
      </c>
      <c r="F46" s="8">
        <v>3381.3451327433627</v>
      </c>
      <c r="G46" s="8">
        <v>6858.1769911504425</v>
      </c>
      <c r="H46" s="8">
        <v>7349.4070796460173</v>
      </c>
      <c r="I46" s="8">
        <v>6727.4070796460173</v>
      </c>
      <c r="J46" s="8">
        <v>6696.6991150442482</v>
      </c>
      <c r="K46" s="8">
        <v>7711.0353982300885</v>
      </c>
      <c r="L46" s="8">
        <v>6180.3805309734516</v>
      </c>
      <c r="M46" s="8">
        <v>3821.1504424778759</v>
      </c>
      <c r="N46" s="8">
        <v>2383.1061946902655</v>
      </c>
      <c r="O46" s="8">
        <v>982.3451327433628</v>
      </c>
      <c r="P46" s="9">
        <v>0</v>
      </c>
      <c r="Q46" s="8">
        <v>0</v>
      </c>
      <c r="R46" s="8">
        <v>0</v>
      </c>
      <c r="S46" s="8">
        <v>0</v>
      </c>
      <c r="T46" s="8">
        <v>0</v>
      </c>
      <c r="U46" s="8">
        <v>0</v>
      </c>
      <c r="V46" s="8">
        <v>39</v>
      </c>
      <c r="W46" s="8">
        <v>129</v>
      </c>
      <c r="X46" s="8">
        <v>310</v>
      </c>
      <c r="Y46" s="8">
        <v>562</v>
      </c>
      <c r="Z46" s="10">
        <f t="shared" si="0"/>
        <v>1040</v>
      </c>
      <c r="AA46" s="33">
        <v>0</v>
      </c>
      <c r="AB46" s="24">
        <v>0</v>
      </c>
      <c r="AC46" s="24">
        <v>0</v>
      </c>
      <c r="AD46" s="24">
        <v>0</v>
      </c>
      <c r="AE46" s="24">
        <v>0</v>
      </c>
      <c r="AF46" s="24">
        <v>0</v>
      </c>
      <c r="AG46" s="24">
        <v>6.3102910580584001E-3</v>
      </c>
      <c r="AH46" s="24">
        <v>3.3759466407281322E-2</v>
      </c>
      <c r="AI46" s="24">
        <v>0.13008232729649338</v>
      </c>
      <c r="AJ46" s="25">
        <v>0.5721003558398271</v>
      </c>
      <c r="AK46" s="34">
        <f t="shared" si="1"/>
        <v>1.9963731648171508E-2</v>
      </c>
    </row>
    <row r="47" spans="1:37">
      <c r="A47" s="14" t="s">
        <v>43</v>
      </c>
      <c r="B47" s="15">
        <v>2013</v>
      </c>
      <c r="C47" s="9">
        <v>72762.694117647057</v>
      </c>
      <c r="D47" s="8">
        <v>35443.164705882351</v>
      </c>
      <c r="E47" s="8">
        <v>37319.529411764706</v>
      </c>
      <c r="F47" s="8">
        <v>4589.5058823529416</v>
      </c>
      <c r="G47" s="8">
        <v>9462.3411764705888</v>
      </c>
      <c r="H47" s="8">
        <v>10092.717647058824</v>
      </c>
      <c r="I47" s="8">
        <v>9509.5764705882357</v>
      </c>
      <c r="J47" s="8">
        <v>9643.3294117647056</v>
      </c>
      <c r="K47" s="8">
        <v>10348.305882352941</v>
      </c>
      <c r="L47" s="8">
        <v>9109.7176470588238</v>
      </c>
      <c r="M47" s="8">
        <v>5764.3529411764703</v>
      </c>
      <c r="N47" s="8">
        <v>3097.5411764705882</v>
      </c>
      <c r="O47" s="8">
        <v>1156.6823529411765</v>
      </c>
      <c r="P47" s="9">
        <v>0</v>
      </c>
      <c r="Q47" s="8">
        <v>0</v>
      </c>
      <c r="R47" s="8">
        <v>0</v>
      </c>
      <c r="S47" s="8">
        <v>0</v>
      </c>
      <c r="T47" s="8">
        <v>13</v>
      </c>
      <c r="U47" s="8">
        <v>25</v>
      </c>
      <c r="V47" s="8">
        <v>142</v>
      </c>
      <c r="W47" s="8">
        <v>247</v>
      </c>
      <c r="X47" s="8">
        <v>411</v>
      </c>
      <c r="Y47" s="8">
        <v>597</v>
      </c>
      <c r="Z47" s="10">
        <f t="shared" si="0"/>
        <v>1435</v>
      </c>
      <c r="AA47" s="33">
        <v>0</v>
      </c>
      <c r="AB47" s="24">
        <v>0</v>
      </c>
      <c r="AC47" s="24">
        <v>0</v>
      </c>
      <c r="AD47" s="24">
        <v>0</v>
      </c>
      <c r="AE47" s="24">
        <v>1.3480821244310302E-3</v>
      </c>
      <c r="AF47" s="24">
        <v>2.4158543711616338E-3</v>
      </c>
      <c r="AG47" s="24">
        <v>1.5587749862461029E-2</v>
      </c>
      <c r="AH47" s="24">
        <v>4.2849562218094987E-2</v>
      </c>
      <c r="AI47" s="24">
        <v>0.13268588747811358</v>
      </c>
      <c r="AJ47" s="25">
        <v>0.5161313289529893</v>
      </c>
      <c r="AK47" s="34">
        <f t="shared" si="1"/>
        <v>1.9721644688963914E-2</v>
      </c>
    </row>
    <row r="48" spans="1:37">
      <c r="A48" s="14" t="s">
        <v>46</v>
      </c>
      <c r="B48" s="15">
        <v>2017</v>
      </c>
      <c r="C48" s="9">
        <v>98565.855769230766</v>
      </c>
      <c r="D48" s="8">
        <v>48029.855769230766</v>
      </c>
      <c r="E48" s="8">
        <v>50536</v>
      </c>
      <c r="F48" s="8">
        <v>5934</v>
      </c>
      <c r="G48" s="8">
        <v>12711.057692307691</v>
      </c>
      <c r="H48" s="8">
        <v>13416.221153846154</v>
      </c>
      <c r="I48" s="8">
        <v>12907.278846153846</v>
      </c>
      <c r="J48" s="8">
        <v>12733.51923076923</v>
      </c>
      <c r="K48" s="8">
        <v>13502.586538461539</v>
      </c>
      <c r="L48" s="8">
        <v>12506.778846153846</v>
      </c>
      <c r="M48" s="8">
        <v>8848.875</v>
      </c>
      <c r="N48" s="8">
        <v>4353.4711538461543</v>
      </c>
      <c r="O48" s="8">
        <v>1652.0673076923076</v>
      </c>
      <c r="P48" s="9">
        <v>0</v>
      </c>
      <c r="Q48" s="8">
        <v>0</v>
      </c>
      <c r="R48" s="8">
        <v>0</v>
      </c>
      <c r="S48" s="8">
        <v>0</v>
      </c>
      <c r="T48" s="8">
        <v>0</v>
      </c>
      <c r="U48" s="8">
        <v>31</v>
      </c>
      <c r="V48" s="8">
        <v>212</v>
      </c>
      <c r="W48" s="8">
        <v>363</v>
      </c>
      <c r="X48" s="8">
        <v>514</v>
      </c>
      <c r="Y48" s="8">
        <v>813</v>
      </c>
      <c r="Z48" s="10">
        <f t="shared" si="0"/>
        <v>1933</v>
      </c>
      <c r="AA48" s="33">
        <v>0</v>
      </c>
      <c r="AB48" s="24">
        <v>0</v>
      </c>
      <c r="AC48" s="24">
        <v>0</v>
      </c>
      <c r="AD48" s="24">
        <v>0</v>
      </c>
      <c r="AE48" s="24">
        <v>0</v>
      </c>
      <c r="AF48" s="24">
        <v>2.2958564206715377E-3</v>
      </c>
      <c r="AG48" s="24">
        <v>1.695080744673081E-2</v>
      </c>
      <c r="AH48" s="24">
        <v>4.1022163834385728E-2</v>
      </c>
      <c r="AI48" s="24">
        <v>0.11806670627549633</v>
      </c>
      <c r="AJ48" s="25">
        <v>0.492110700462707</v>
      </c>
      <c r="AK48" s="34">
        <f t="shared" si="1"/>
        <v>1.961125366298928E-2</v>
      </c>
    </row>
    <row r="49" spans="1:37">
      <c r="A49" s="14" t="s">
        <v>47</v>
      </c>
      <c r="B49" s="15">
        <v>2013</v>
      </c>
      <c r="C49" s="9">
        <v>31704.778947368421</v>
      </c>
      <c r="D49" s="8">
        <v>15699.221052631579</v>
      </c>
      <c r="E49" s="8">
        <v>16005.557894736841</v>
      </c>
      <c r="F49" s="8">
        <v>2048.4736842105262</v>
      </c>
      <c r="G49" s="8">
        <v>4176.652631578947</v>
      </c>
      <c r="H49" s="8">
        <v>4526.8842105263157</v>
      </c>
      <c r="I49" s="8">
        <v>4021.0315789473684</v>
      </c>
      <c r="J49" s="8">
        <v>3777.1263157894737</v>
      </c>
      <c r="K49" s="8">
        <v>4435.9052631578943</v>
      </c>
      <c r="L49" s="8">
        <v>3998.4105263157894</v>
      </c>
      <c r="M49" s="8">
        <v>2403.0315789473684</v>
      </c>
      <c r="N49" s="8">
        <v>1560.8947368421052</v>
      </c>
      <c r="O49" s="8">
        <v>755.68421052631584</v>
      </c>
      <c r="P49" s="9">
        <v>0</v>
      </c>
      <c r="Q49" s="8">
        <v>0</v>
      </c>
      <c r="R49" s="8">
        <v>0</v>
      </c>
      <c r="S49" s="8">
        <v>0</v>
      </c>
      <c r="T49" s="8">
        <v>0</v>
      </c>
      <c r="U49" s="8">
        <v>0</v>
      </c>
      <c r="V49" s="8">
        <v>0</v>
      </c>
      <c r="W49" s="8">
        <v>15</v>
      </c>
      <c r="X49" s="8">
        <v>154</v>
      </c>
      <c r="Y49" s="8">
        <v>452</v>
      </c>
      <c r="Z49" s="10">
        <f t="shared" si="0"/>
        <v>621</v>
      </c>
      <c r="AA49" s="33">
        <v>0</v>
      </c>
      <c r="AB49" s="24">
        <v>0</v>
      </c>
      <c r="AC49" s="24">
        <v>0</v>
      </c>
      <c r="AD49" s="24">
        <v>0</v>
      </c>
      <c r="AE49" s="24">
        <v>0</v>
      </c>
      <c r="AF49" s="24">
        <v>0</v>
      </c>
      <c r="AG49" s="24">
        <v>0</v>
      </c>
      <c r="AH49" s="24">
        <v>6.242115222876367E-3</v>
      </c>
      <c r="AI49" s="24">
        <v>9.8661361567252248E-2</v>
      </c>
      <c r="AJ49" s="25">
        <v>0.5981334447694665</v>
      </c>
      <c r="AK49" s="34">
        <f t="shared" si="1"/>
        <v>1.9586952523179307E-2</v>
      </c>
    </row>
    <row r="50" spans="1:37">
      <c r="A50" s="14" t="s">
        <v>41</v>
      </c>
      <c r="B50" s="15">
        <v>2016</v>
      </c>
      <c r="C50" s="9">
        <v>65045.535483870968</v>
      </c>
      <c r="D50" s="8">
        <v>31726.516129032258</v>
      </c>
      <c r="E50" s="8">
        <v>33319.019354838711</v>
      </c>
      <c r="F50" s="8">
        <v>4273.5225806451617</v>
      </c>
      <c r="G50" s="8">
        <v>9105.0064516129041</v>
      </c>
      <c r="H50" s="8">
        <v>9206.8967741935485</v>
      </c>
      <c r="I50" s="8">
        <v>8886.6129032258068</v>
      </c>
      <c r="J50" s="8">
        <v>8852.0193548387106</v>
      </c>
      <c r="K50" s="8">
        <v>9035</v>
      </c>
      <c r="L50" s="8">
        <v>7647.3548387096771</v>
      </c>
      <c r="M50" s="8">
        <v>4900.9032258064517</v>
      </c>
      <c r="N50" s="8">
        <v>2296.6645161290321</v>
      </c>
      <c r="O50" s="8">
        <v>837.33548387096778</v>
      </c>
      <c r="P50" s="9">
        <v>0</v>
      </c>
      <c r="Q50" s="8">
        <v>0</v>
      </c>
      <c r="R50" s="8">
        <v>0</v>
      </c>
      <c r="S50" s="8">
        <v>0</v>
      </c>
      <c r="T50" s="8">
        <v>0</v>
      </c>
      <c r="U50" s="8">
        <v>10</v>
      </c>
      <c r="V50" s="8">
        <v>192</v>
      </c>
      <c r="W50" s="8">
        <v>266</v>
      </c>
      <c r="X50" s="8">
        <v>351</v>
      </c>
      <c r="Y50" s="8">
        <v>451</v>
      </c>
      <c r="Z50" s="10">
        <f t="shared" si="0"/>
        <v>1270</v>
      </c>
      <c r="AA50" s="33">
        <v>0</v>
      </c>
      <c r="AB50" s="24">
        <v>0</v>
      </c>
      <c r="AC50" s="24">
        <v>0</v>
      </c>
      <c r="AD50" s="24">
        <v>0</v>
      </c>
      <c r="AE50" s="24">
        <v>0</v>
      </c>
      <c r="AF50" s="24">
        <v>1.1068068622025456E-3</v>
      </c>
      <c r="AG50" s="24">
        <v>2.5106720434643227E-2</v>
      </c>
      <c r="AH50" s="24">
        <v>5.4275709546627346E-2</v>
      </c>
      <c r="AI50" s="24">
        <v>0.15283033178550662</v>
      </c>
      <c r="AJ50" s="25">
        <v>0.53861326635179174</v>
      </c>
      <c r="AK50" s="34">
        <f t="shared" si="1"/>
        <v>1.9524783531298866E-2</v>
      </c>
    </row>
    <row r="51" spans="1:37">
      <c r="A51" s="14" t="s">
        <v>42</v>
      </c>
      <c r="B51" s="15">
        <v>2016</v>
      </c>
      <c r="C51" s="9">
        <v>52871.230769230766</v>
      </c>
      <c r="D51" s="8">
        <v>25952.615384615383</v>
      </c>
      <c r="E51" s="8">
        <v>26918.615384615383</v>
      </c>
      <c r="F51" s="8">
        <v>3258.2136752136753</v>
      </c>
      <c r="G51" s="8">
        <v>6812.1452991452988</v>
      </c>
      <c r="H51" s="8">
        <v>7262.7008547008545</v>
      </c>
      <c r="I51" s="8">
        <v>6982.4358974358975</v>
      </c>
      <c r="J51" s="8">
        <v>6399.5128205128203</v>
      </c>
      <c r="K51" s="8">
        <v>7154.6752136752139</v>
      </c>
      <c r="L51" s="8">
        <v>6921.2735042735039</v>
      </c>
      <c r="M51" s="8">
        <v>4572.6923076923076</v>
      </c>
      <c r="N51" s="8">
        <v>2463.7863247863247</v>
      </c>
      <c r="O51" s="8">
        <v>1050.982905982906</v>
      </c>
      <c r="P51" s="9">
        <v>0</v>
      </c>
      <c r="Q51" s="8">
        <v>0</v>
      </c>
      <c r="R51" s="8">
        <v>0</v>
      </c>
      <c r="S51" s="8">
        <v>0</v>
      </c>
      <c r="T51" s="8">
        <v>0</v>
      </c>
      <c r="U51" s="8">
        <v>12</v>
      </c>
      <c r="V51" s="8">
        <v>59</v>
      </c>
      <c r="W51" s="8">
        <v>172</v>
      </c>
      <c r="X51" s="8">
        <v>292</v>
      </c>
      <c r="Y51" s="8">
        <v>492</v>
      </c>
      <c r="Z51" s="10">
        <f t="shared" si="0"/>
        <v>1027</v>
      </c>
      <c r="AA51" s="33">
        <v>0</v>
      </c>
      <c r="AB51" s="24">
        <v>0</v>
      </c>
      <c r="AC51" s="24">
        <v>0</v>
      </c>
      <c r="AD51" s="24">
        <v>0</v>
      </c>
      <c r="AE51" s="24">
        <v>0</v>
      </c>
      <c r="AF51" s="24">
        <v>1.6772249810953809E-3</v>
      </c>
      <c r="AG51" s="24">
        <v>8.5244427869482046E-3</v>
      </c>
      <c r="AH51" s="24">
        <v>3.761460173269409E-2</v>
      </c>
      <c r="AI51" s="24">
        <v>0.1185167711430187</v>
      </c>
      <c r="AJ51" s="25">
        <v>0.4681332086366039</v>
      </c>
      <c r="AK51" s="34">
        <f t="shared" si="1"/>
        <v>1.9424552541297727E-2</v>
      </c>
    </row>
    <row r="52" spans="1:37">
      <c r="A52" s="14" t="s">
        <v>43</v>
      </c>
      <c r="B52" s="15">
        <v>2011</v>
      </c>
      <c r="C52" s="9">
        <v>67466.574468085106</v>
      </c>
      <c r="D52" s="8">
        <v>32898.457446808512</v>
      </c>
      <c r="E52" s="8">
        <v>34568.117021276594</v>
      </c>
      <c r="F52" s="8">
        <v>4368.5957446808507</v>
      </c>
      <c r="G52" s="8">
        <v>8912.5744680851058</v>
      </c>
      <c r="H52" s="8">
        <v>9196.5744680851058</v>
      </c>
      <c r="I52" s="8">
        <v>8823.2978723404249</v>
      </c>
      <c r="J52" s="8">
        <v>9260.0425531914898</v>
      </c>
      <c r="K52" s="8">
        <v>9780.4468085106382</v>
      </c>
      <c r="L52" s="8">
        <v>8174.3829787234044</v>
      </c>
      <c r="M52" s="8">
        <v>5049.7659574468089</v>
      </c>
      <c r="N52" s="8">
        <v>2850.3829787234044</v>
      </c>
      <c r="O52" s="8">
        <v>1049.6595744680851</v>
      </c>
      <c r="P52" s="9">
        <v>0</v>
      </c>
      <c r="Q52" s="8">
        <v>0</v>
      </c>
      <c r="R52" s="8">
        <v>0</v>
      </c>
      <c r="S52" s="8">
        <v>0</v>
      </c>
      <c r="T52" s="8">
        <v>0</v>
      </c>
      <c r="U52" s="8">
        <v>27</v>
      </c>
      <c r="V52" s="8">
        <v>87</v>
      </c>
      <c r="W52" s="8">
        <v>236</v>
      </c>
      <c r="X52" s="8">
        <v>406</v>
      </c>
      <c r="Y52" s="8">
        <v>550</v>
      </c>
      <c r="Z52" s="10">
        <f t="shared" si="0"/>
        <v>1306</v>
      </c>
      <c r="AA52" s="33">
        <v>0</v>
      </c>
      <c r="AB52" s="24">
        <v>0</v>
      </c>
      <c r="AC52" s="24">
        <v>0</v>
      </c>
      <c r="AD52" s="24">
        <v>0</v>
      </c>
      <c r="AE52" s="24">
        <v>0</v>
      </c>
      <c r="AF52" s="24">
        <v>2.760610075247835E-3</v>
      </c>
      <c r="AG52" s="24">
        <v>1.0643005132796802E-2</v>
      </c>
      <c r="AH52" s="24">
        <v>4.6734839196255144E-2</v>
      </c>
      <c r="AI52" s="24">
        <v>0.14243699988056849</v>
      </c>
      <c r="AJ52" s="25">
        <v>0.52397940568370693</v>
      </c>
      <c r="AK52" s="34">
        <f t="shared" si="1"/>
        <v>1.9357733963768976E-2</v>
      </c>
    </row>
    <row r="53" spans="1:37">
      <c r="A53" s="14" t="s">
        <v>48</v>
      </c>
      <c r="B53" s="15">
        <v>2017</v>
      </c>
      <c r="C53" s="9">
        <v>116348.11607142857</v>
      </c>
      <c r="D53" s="8">
        <v>57137.321428571428</v>
      </c>
      <c r="E53" s="8">
        <v>59210.794642857145</v>
      </c>
      <c r="F53" s="8">
        <v>7113.8303571428569</v>
      </c>
      <c r="G53" s="8">
        <v>15014.223214285714</v>
      </c>
      <c r="H53" s="8">
        <v>15804.6875</v>
      </c>
      <c r="I53" s="8">
        <v>16116.732142857143</v>
      </c>
      <c r="J53" s="8">
        <v>15033.357142857143</v>
      </c>
      <c r="K53" s="8">
        <v>15739.803571428571</v>
      </c>
      <c r="L53" s="8">
        <v>14815.848214285714</v>
      </c>
      <c r="M53" s="8">
        <v>9487.9553571428569</v>
      </c>
      <c r="N53" s="8">
        <v>4970.7053571428569</v>
      </c>
      <c r="O53" s="8">
        <v>2250.9732142857142</v>
      </c>
      <c r="P53" s="9">
        <v>0</v>
      </c>
      <c r="Q53" s="8">
        <v>0</v>
      </c>
      <c r="R53" s="8">
        <v>0</v>
      </c>
      <c r="S53" s="8">
        <v>0</v>
      </c>
      <c r="T53" s="8">
        <v>0</v>
      </c>
      <c r="U53" s="8">
        <v>23</v>
      </c>
      <c r="V53" s="8">
        <v>202</v>
      </c>
      <c r="W53" s="8">
        <v>370</v>
      </c>
      <c r="X53" s="8">
        <v>587</v>
      </c>
      <c r="Y53" s="8">
        <v>1069</v>
      </c>
      <c r="Z53" s="10">
        <f t="shared" si="0"/>
        <v>2251</v>
      </c>
      <c r="AA53" s="33">
        <v>0</v>
      </c>
      <c r="AB53" s="24">
        <v>0</v>
      </c>
      <c r="AC53" s="24">
        <v>0</v>
      </c>
      <c r="AD53" s="24">
        <v>0</v>
      </c>
      <c r="AE53" s="24">
        <v>0</v>
      </c>
      <c r="AF53" s="24">
        <v>1.4612634710226237E-3</v>
      </c>
      <c r="AG53" s="24">
        <v>1.3634048964218456E-2</v>
      </c>
      <c r="AH53" s="24">
        <v>3.8996810806181899E-2</v>
      </c>
      <c r="AI53" s="24">
        <v>0.11809189195985767</v>
      </c>
      <c r="AJ53" s="25">
        <v>0.47490569555232065</v>
      </c>
      <c r="AK53" s="34">
        <f t="shared" si="1"/>
        <v>1.934711171960931E-2</v>
      </c>
    </row>
    <row r="54" spans="1:37">
      <c r="A54" s="14" t="s">
        <v>43</v>
      </c>
      <c r="B54" s="15">
        <v>2012</v>
      </c>
      <c r="C54" s="9">
        <v>66651.294736842101</v>
      </c>
      <c r="D54" s="8">
        <v>32478.894736842107</v>
      </c>
      <c r="E54" s="8">
        <v>34172.400000000001</v>
      </c>
      <c r="F54" s="8">
        <v>4265.8210526315788</v>
      </c>
      <c r="G54" s="8">
        <v>8754.0526315789466</v>
      </c>
      <c r="H54" s="8">
        <v>9100.4736842105267</v>
      </c>
      <c r="I54" s="8">
        <v>8681.3368421052637</v>
      </c>
      <c r="J54" s="8">
        <v>8998.3052631578939</v>
      </c>
      <c r="K54" s="8">
        <v>9623.136842105263</v>
      </c>
      <c r="L54" s="8">
        <v>8253.2947368421046</v>
      </c>
      <c r="M54" s="8">
        <v>5143.6000000000004</v>
      </c>
      <c r="N54" s="8">
        <v>2817.9894736842107</v>
      </c>
      <c r="O54" s="8">
        <v>1041.9368421052632</v>
      </c>
      <c r="P54" s="9">
        <v>0</v>
      </c>
      <c r="Q54" s="8">
        <v>0</v>
      </c>
      <c r="R54" s="8">
        <v>0</v>
      </c>
      <c r="S54" s="8">
        <v>0</v>
      </c>
      <c r="T54" s="8">
        <v>0</v>
      </c>
      <c r="U54" s="8">
        <v>0</v>
      </c>
      <c r="V54" s="8">
        <v>83</v>
      </c>
      <c r="W54" s="8">
        <v>211</v>
      </c>
      <c r="X54" s="8">
        <v>355</v>
      </c>
      <c r="Y54" s="8">
        <v>630</v>
      </c>
      <c r="Z54" s="10">
        <f t="shared" si="0"/>
        <v>1279</v>
      </c>
      <c r="AA54" s="33">
        <v>0</v>
      </c>
      <c r="AB54" s="24">
        <v>0</v>
      </c>
      <c r="AC54" s="24">
        <v>0</v>
      </c>
      <c r="AD54" s="24">
        <v>0</v>
      </c>
      <c r="AE54" s="24">
        <v>0</v>
      </c>
      <c r="AF54" s="24">
        <v>0</v>
      </c>
      <c r="AG54" s="24">
        <v>1.0056589840357217E-2</v>
      </c>
      <c r="AH54" s="24">
        <v>4.1021852399097905E-2</v>
      </c>
      <c r="AI54" s="24">
        <v>0.12597633998109886</v>
      </c>
      <c r="AJ54" s="25">
        <v>0.60464317465448958</v>
      </c>
      <c r="AK54" s="34">
        <f t="shared" si="1"/>
        <v>1.918942467734271E-2</v>
      </c>
    </row>
    <row r="55" spans="1:37">
      <c r="A55" s="14" t="s">
        <v>48</v>
      </c>
      <c r="B55" s="15">
        <v>2009</v>
      </c>
      <c r="C55" s="9">
        <v>119374.96296296296</v>
      </c>
      <c r="D55" s="8">
        <v>58753.583333333336</v>
      </c>
      <c r="E55" s="8">
        <v>60621.379629629628</v>
      </c>
      <c r="F55" s="8">
        <v>8324.2870370370365</v>
      </c>
      <c r="G55" s="8">
        <v>16382.888888888889</v>
      </c>
      <c r="H55" s="8">
        <v>17090.425925925927</v>
      </c>
      <c r="I55" s="8">
        <v>16394.305555555555</v>
      </c>
      <c r="J55" s="8">
        <v>16943.509259259259</v>
      </c>
      <c r="K55" s="8">
        <v>17288.407407407409</v>
      </c>
      <c r="L55" s="8">
        <v>12433.444444444445</v>
      </c>
      <c r="M55" s="8">
        <v>7453.1111111111113</v>
      </c>
      <c r="N55" s="8">
        <v>4999.7962962962965</v>
      </c>
      <c r="O55" s="8">
        <v>2065.6388888888887</v>
      </c>
      <c r="P55" s="9">
        <v>0</v>
      </c>
      <c r="Q55" s="8">
        <v>0</v>
      </c>
      <c r="R55" s="8">
        <v>0</v>
      </c>
      <c r="S55" s="8">
        <v>0</v>
      </c>
      <c r="T55" s="8">
        <v>22</v>
      </c>
      <c r="U55" s="8">
        <v>67</v>
      </c>
      <c r="V55" s="8">
        <v>173</v>
      </c>
      <c r="W55" s="8">
        <v>263</v>
      </c>
      <c r="X55" s="8">
        <v>589</v>
      </c>
      <c r="Y55" s="8">
        <v>1154</v>
      </c>
      <c r="Z55" s="10">
        <f t="shared" si="0"/>
        <v>2268</v>
      </c>
      <c r="AA55" s="33">
        <v>0</v>
      </c>
      <c r="AB55" s="24">
        <v>0</v>
      </c>
      <c r="AC55" s="24">
        <v>0</v>
      </c>
      <c r="AD55" s="24">
        <v>0</v>
      </c>
      <c r="AE55" s="24">
        <v>1.2984323178492365E-3</v>
      </c>
      <c r="AF55" s="24">
        <v>3.8754292643111308E-3</v>
      </c>
      <c r="AG55" s="24">
        <v>1.3914084771360398E-2</v>
      </c>
      <c r="AH55" s="24">
        <v>3.5287277497838339E-2</v>
      </c>
      <c r="AI55" s="24">
        <v>0.11780479945479259</v>
      </c>
      <c r="AJ55" s="25">
        <v>0.55866492745047946</v>
      </c>
      <c r="AK55" s="34">
        <f t="shared" si="1"/>
        <v>1.8998958774158237E-2</v>
      </c>
    </row>
    <row r="56" spans="1:37">
      <c r="A56" s="14" t="s">
        <v>43</v>
      </c>
      <c r="B56" s="15">
        <v>2010</v>
      </c>
      <c r="C56" s="9">
        <v>64623.329896907213</v>
      </c>
      <c r="D56" s="8">
        <v>31501.360824742267</v>
      </c>
      <c r="E56" s="8">
        <v>33121.969072164946</v>
      </c>
      <c r="F56" s="8">
        <v>4178.0515463917527</v>
      </c>
      <c r="G56" s="8">
        <v>8557.8247422680415</v>
      </c>
      <c r="H56" s="8">
        <v>8805.3092783505163</v>
      </c>
      <c r="I56" s="8">
        <v>8482.4742268041246</v>
      </c>
      <c r="J56" s="8">
        <v>9039.0206185567004</v>
      </c>
      <c r="K56" s="8">
        <v>9423.2989690721643</v>
      </c>
      <c r="L56" s="8">
        <v>7691.7938144329901</v>
      </c>
      <c r="M56" s="8">
        <v>4747.1958762886597</v>
      </c>
      <c r="N56" s="8">
        <v>2726.6185567010311</v>
      </c>
      <c r="O56" s="8">
        <v>983.2783505154639</v>
      </c>
      <c r="P56" s="9">
        <v>0</v>
      </c>
      <c r="Q56" s="8">
        <v>0</v>
      </c>
      <c r="R56" s="8">
        <v>0</v>
      </c>
      <c r="S56" s="8">
        <v>0</v>
      </c>
      <c r="T56" s="8">
        <v>0</v>
      </c>
      <c r="U56" s="8">
        <v>0</v>
      </c>
      <c r="V56" s="8">
        <v>110</v>
      </c>
      <c r="W56" s="8">
        <v>209</v>
      </c>
      <c r="X56" s="8">
        <v>373</v>
      </c>
      <c r="Y56" s="8">
        <v>535</v>
      </c>
      <c r="Z56" s="10">
        <f t="shared" si="0"/>
        <v>1227</v>
      </c>
      <c r="AA56" s="33">
        <v>0</v>
      </c>
      <c r="AB56" s="24">
        <v>0</v>
      </c>
      <c r="AC56" s="24">
        <v>0</v>
      </c>
      <c r="AD56" s="24">
        <v>0</v>
      </c>
      <c r="AE56" s="24">
        <v>0</v>
      </c>
      <c r="AF56" s="24">
        <v>0</v>
      </c>
      <c r="AG56" s="24">
        <v>1.4300955362791246E-2</v>
      </c>
      <c r="AH56" s="24">
        <v>4.4025990383905422E-2</v>
      </c>
      <c r="AI56" s="24">
        <v>0.13679947973775153</v>
      </c>
      <c r="AJ56" s="25">
        <v>0.54409821971523831</v>
      </c>
      <c r="AK56" s="34">
        <f t="shared" si="1"/>
        <v>1.898695102770807E-2</v>
      </c>
    </row>
    <row r="57" spans="1:37">
      <c r="A57" s="14" t="s">
        <v>46</v>
      </c>
      <c r="B57" s="15">
        <v>2014</v>
      </c>
      <c r="C57" s="9">
        <v>92987.706422018353</v>
      </c>
      <c r="D57" s="8">
        <v>45347.752293577985</v>
      </c>
      <c r="E57" s="8">
        <v>47639.954128440368</v>
      </c>
      <c r="F57" s="8">
        <v>5894.5504587155965</v>
      </c>
      <c r="G57" s="8">
        <v>12274.504587155963</v>
      </c>
      <c r="H57" s="8">
        <v>12968.504587155963</v>
      </c>
      <c r="I57" s="8">
        <v>12048.642201834862</v>
      </c>
      <c r="J57" s="8">
        <v>12460.321100917432</v>
      </c>
      <c r="K57" s="8">
        <v>13018.40366972477</v>
      </c>
      <c r="L57" s="8">
        <v>11455.541284403669</v>
      </c>
      <c r="M57" s="8">
        <v>7461.8440366972482</v>
      </c>
      <c r="N57" s="8">
        <v>3912.8899082568805</v>
      </c>
      <c r="O57" s="8">
        <v>1523.9724770642201</v>
      </c>
      <c r="P57" s="9">
        <v>0</v>
      </c>
      <c r="Q57" s="8">
        <v>0</v>
      </c>
      <c r="R57" s="8">
        <v>0</v>
      </c>
      <c r="S57" s="8">
        <v>0</v>
      </c>
      <c r="T57" s="8">
        <v>11</v>
      </c>
      <c r="U57" s="8">
        <v>55</v>
      </c>
      <c r="V57" s="8">
        <v>150</v>
      </c>
      <c r="W57" s="8">
        <v>304</v>
      </c>
      <c r="X57" s="8">
        <v>479</v>
      </c>
      <c r="Y57" s="8">
        <v>745</v>
      </c>
      <c r="Z57" s="10">
        <f t="shared" si="0"/>
        <v>1744</v>
      </c>
      <c r="AA57" s="33">
        <v>0</v>
      </c>
      <c r="AB57" s="24">
        <v>0</v>
      </c>
      <c r="AC57" s="24">
        <v>0</v>
      </c>
      <c r="AD57" s="24">
        <v>0</v>
      </c>
      <c r="AE57" s="24">
        <v>8.8280228983746568E-4</v>
      </c>
      <c r="AF57" s="24">
        <v>4.2247883377519195E-3</v>
      </c>
      <c r="AG57" s="24">
        <v>1.3094099726585588E-2</v>
      </c>
      <c r="AH57" s="24">
        <v>4.074059957631547E-2</v>
      </c>
      <c r="AI57" s="24">
        <v>0.12241591540544661</v>
      </c>
      <c r="AJ57" s="25">
        <v>0.48885397289796706</v>
      </c>
      <c r="AK57" s="34">
        <f t="shared" si="1"/>
        <v>1.8755167399064292E-2</v>
      </c>
    </row>
    <row r="58" spans="1:37">
      <c r="A58" s="14" t="s">
        <v>48</v>
      </c>
      <c r="B58" s="15">
        <v>2014</v>
      </c>
      <c r="C58" s="9">
        <v>125602.89215686274</v>
      </c>
      <c r="D58" s="8">
        <v>61625.794117647056</v>
      </c>
      <c r="E58" s="8">
        <v>63977.098039215685</v>
      </c>
      <c r="F58" s="8">
        <v>7933.2941176470586</v>
      </c>
      <c r="G58" s="8">
        <v>16701.656862745098</v>
      </c>
      <c r="H58" s="8">
        <v>17548.950980392157</v>
      </c>
      <c r="I58" s="8">
        <v>17456.254901960783</v>
      </c>
      <c r="J58" s="8">
        <v>16594.99019607843</v>
      </c>
      <c r="K58" s="8">
        <v>17731.068627450979</v>
      </c>
      <c r="L58" s="8">
        <v>15217.833333333334</v>
      </c>
      <c r="M58" s="8">
        <v>8971.1470588235297</v>
      </c>
      <c r="N58" s="8">
        <v>5055.333333333333</v>
      </c>
      <c r="O58" s="8">
        <v>2346.6078431372548</v>
      </c>
      <c r="P58" s="9">
        <v>0</v>
      </c>
      <c r="Q58" s="8">
        <v>0</v>
      </c>
      <c r="R58" s="8">
        <v>0</v>
      </c>
      <c r="S58" s="8">
        <v>0</v>
      </c>
      <c r="T58" s="8">
        <v>12</v>
      </c>
      <c r="U58" s="8">
        <v>36</v>
      </c>
      <c r="V58" s="8">
        <v>181</v>
      </c>
      <c r="W58" s="8">
        <v>333</v>
      </c>
      <c r="X58" s="8">
        <v>577</v>
      </c>
      <c r="Y58" s="8">
        <v>1215</v>
      </c>
      <c r="Z58" s="10">
        <f t="shared" si="0"/>
        <v>2354</v>
      </c>
      <c r="AA58" s="33">
        <v>0</v>
      </c>
      <c r="AB58" s="24">
        <v>0</v>
      </c>
      <c r="AC58" s="24">
        <v>0</v>
      </c>
      <c r="AD58" s="24">
        <v>0</v>
      </c>
      <c r="AE58" s="24">
        <v>7.2310979748790242E-4</v>
      </c>
      <c r="AF58" s="24">
        <v>2.0303344799120189E-3</v>
      </c>
      <c r="AG58" s="24">
        <v>1.1893940223641122E-2</v>
      </c>
      <c r="AH58" s="24">
        <v>3.7118999144315601E-2</v>
      </c>
      <c r="AI58" s="24">
        <v>0.11413688513780826</v>
      </c>
      <c r="AJ58" s="25">
        <v>0.51776866064490257</v>
      </c>
      <c r="AK58" s="34">
        <f t="shared" si="1"/>
        <v>1.8741606658707669E-2</v>
      </c>
    </row>
    <row r="59" spans="1:37">
      <c r="A59" s="14" t="s">
        <v>43</v>
      </c>
      <c r="B59" s="15">
        <v>2009</v>
      </c>
      <c r="C59" s="9">
        <v>65120.580645161288</v>
      </c>
      <c r="D59" s="8">
        <v>31734.451612903227</v>
      </c>
      <c r="E59" s="8">
        <v>33386.129032258068</v>
      </c>
      <c r="F59" s="8">
        <v>4365.7526881720432</v>
      </c>
      <c r="G59" s="8">
        <v>8551.3333333333339</v>
      </c>
      <c r="H59" s="8">
        <v>8769.8279569892475</v>
      </c>
      <c r="I59" s="8">
        <v>8819.2580645161288</v>
      </c>
      <c r="J59" s="8">
        <v>9259.1290322580644</v>
      </c>
      <c r="K59" s="8">
        <v>9454.0537634408611</v>
      </c>
      <c r="L59" s="8">
        <v>7486.6236559139788</v>
      </c>
      <c r="M59" s="8">
        <v>4591.8817204301076</v>
      </c>
      <c r="N59" s="8">
        <v>2818.8817204301076</v>
      </c>
      <c r="O59" s="8">
        <v>1016.8494623655914</v>
      </c>
      <c r="P59" s="9">
        <v>0</v>
      </c>
      <c r="Q59" s="8">
        <v>0</v>
      </c>
      <c r="R59" s="8">
        <v>0</v>
      </c>
      <c r="S59" s="8">
        <v>0</v>
      </c>
      <c r="T59" s="8">
        <v>0</v>
      </c>
      <c r="U59" s="8">
        <v>11</v>
      </c>
      <c r="V59" s="8">
        <v>109</v>
      </c>
      <c r="W59" s="8">
        <v>155</v>
      </c>
      <c r="X59" s="8">
        <v>378</v>
      </c>
      <c r="Y59" s="8">
        <v>554</v>
      </c>
      <c r="Z59" s="10">
        <f t="shared" si="0"/>
        <v>1207</v>
      </c>
      <c r="AA59" s="33">
        <v>0</v>
      </c>
      <c r="AB59" s="24">
        <v>0</v>
      </c>
      <c r="AC59" s="24">
        <v>0</v>
      </c>
      <c r="AD59" s="24">
        <v>0</v>
      </c>
      <c r="AE59" s="24">
        <v>0</v>
      </c>
      <c r="AF59" s="24">
        <v>1.1635220483447392E-3</v>
      </c>
      <c r="AG59" s="24">
        <v>1.4559300027576064E-2</v>
      </c>
      <c r="AH59" s="24">
        <v>3.3755224859206873E-2</v>
      </c>
      <c r="AI59" s="24">
        <v>0.13409572926044033</v>
      </c>
      <c r="AJ59" s="25">
        <v>0.54482007465606397</v>
      </c>
      <c r="AK59" s="34">
        <f t="shared" si="1"/>
        <v>1.8534847018285682E-2</v>
      </c>
    </row>
    <row r="60" spans="1:37">
      <c r="A60" s="14" t="s">
        <v>48</v>
      </c>
      <c r="B60" s="15">
        <v>2011</v>
      </c>
      <c r="C60" s="9">
        <v>124921.32352941176</v>
      </c>
      <c r="D60" s="8">
        <v>61252.196078431371</v>
      </c>
      <c r="E60" s="8">
        <v>63669.127450980392</v>
      </c>
      <c r="F60" s="8">
        <v>8194.5686274509808</v>
      </c>
      <c r="G60" s="8">
        <v>17014.235294117647</v>
      </c>
      <c r="H60" s="8">
        <v>17616.578431372549</v>
      </c>
      <c r="I60" s="8">
        <v>17241.127450980392</v>
      </c>
      <c r="J60" s="8">
        <v>17119.754901960783</v>
      </c>
      <c r="K60" s="8">
        <v>18144.754901960783</v>
      </c>
      <c r="L60" s="8">
        <v>13991.441176470587</v>
      </c>
      <c r="M60" s="8">
        <v>8143.666666666667</v>
      </c>
      <c r="N60" s="8">
        <v>5149.8431372549021</v>
      </c>
      <c r="O60" s="8">
        <v>2237.6960784313724</v>
      </c>
      <c r="P60" s="9">
        <v>0</v>
      </c>
      <c r="Q60" s="8">
        <v>0</v>
      </c>
      <c r="R60" s="8">
        <v>0</v>
      </c>
      <c r="S60" s="8">
        <v>0</v>
      </c>
      <c r="T60" s="8">
        <v>0</v>
      </c>
      <c r="U60" s="8">
        <v>41</v>
      </c>
      <c r="V60" s="8">
        <v>201</v>
      </c>
      <c r="W60" s="8">
        <v>256</v>
      </c>
      <c r="X60" s="8">
        <v>625</v>
      </c>
      <c r="Y60" s="8">
        <v>1168</v>
      </c>
      <c r="Z60" s="10">
        <f t="shared" si="0"/>
        <v>2291</v>
      </c>
      <c r="AA60" s="33">
        <v>0</v>
      </c>
      <c r="AB60" s="24">
        <v>0</v>
      </c>
      <c r="AC60" s="24">
        <v>0</v>
      </c>
      <c r="AD60" s="24">
        <v>0</v>
      </c>
      <c r="AE60" s="24">
        <v>0</v>
      </c>
      <c r="AF60" s="24">
        <v>2.2596061628569809E-3</v>
      </c>
      <c r="AG60" s="24">
        <v>1.4365925387158958E-2</v>
      </c>
      <c r="AH60" s="24">
        <v>3.1435471327411896E-2</v>
      </c>
      <c r="AI60" s="24">
        <v>0.12136291986810945</v>
      </c>
      <c r="AJ60" s="25">
        <v>0.52196543188240707</v>
      </c>
      <c r="AK60" s="34">
        <f t="shared" si="1"/>
        <v>1.8339543124201704E-2</v>
      </c>
    </row>
    <row r="61" spans="1:37">
      <c r="A61" s="14" t="s">
        <v>49</v>
      </c>
      <c r="B61" s="15">
        <v>2016</v>
      </c>
      <c r="C61" s="9">
        <v>35787.905882352941</v>
      </c>
      <c r="D61" s="8">
        <v>17451.54117647059</v>
      </c>
      <c r="E61" s="8">
        <v>18336.364705882352</v>
      </c>
      <c r="F61" s="8">
        <v>2287.6117647058823</v>
      </c>
      <c r="G61" s="8">
        <v>4924.3294117647056</v>
      </c>
      <c r="H61" s="8">
        <v>5123.3058823529409</v>
      </c>
      <c r="I61" s="8">
        <v>4635.2352941176468</v>
      </c>
      <c r="J61" s="8">
        <v>4440.6941176470591</v>
      </c>
      <c r="K61" s="8">
        <v>4709</v>
      </c>
      <c r="L61" s="8">
        <v>4509.8705882352942</v>
      </c>
      <c r="M61" s="8">
        <v>3021.5058823529412</v>
      </c>
      <c r="N61" s="8">
        <v>1543.6941176470589</v>
      </c>
      <c r="O61" s="8">
        <v>600.70588235294122</v>
      </c>
      <c r="P61" s="9">
        <v>0</v>
      </c>
      <c r="Q61" s="8">
        <v>0</v>
      </c>
      <c r="R61" s="8">
        <v>0</v>
      </c>
      <c r="S61" s="8">
        <v>0</v>
      </c>
      <c r="T61" s="8">
        <v>0</v>
      </c>
      <c r="U61" s="8">
        <v>0</v>
      </c>
      <c r="V61" s="8">
        <v>45</v>
      </c>
      <c r="W61" s="8">
        <v>142</v>
      </c>
      <c r="X61" s="8">
        <v>206</v>
      </c>
      <c r="Y61" s="8">
        <v>263</v>
      </c>
      <c r="Z61" s="10">
        <f t="shared" si="0"/>
        <v>656</v>
      </c>
      <c r="AA61" s="33">
        <v>0</v>
      </c>
      <c r="AB61" s="24">
        <v>0</v>
      </c>
      <c r="AC61" s="24">
        <v>0</v>
      </c>
      <c r="AD61" s="24">
        <v>0</v>
      </c>
      <c r="AE61" s="24">
        <v>0</v>
      </c>
      <c r="AF61" s="24">
        <v>0</v>
      </c>
      <c r="AG61" s="24">
        <v>9.9781133670197916E-3</v>
      </c>
      <c r="AH61" s="24">
        <v>4.6996433410687308E-2</v>
      </c>
      <c r="AI61" s="24">
        <v>0.13344612617556054</v>
      </c>
      <c r="AJ61" s="25">
        <v>0.43781825303564431</v>
      </c>
      <c r="AK61" s="34">
        <f t="shared" si="1"/>
        <v>1.833021474227902E-2</v>
      </c>
    </row>
    <row r="62" spans="1:37">
      <c r="A62" s="14" t="s">
        <v>46</v>
      </c>
      <c r="B62" s="15">
        <v>2012</v>
      </c>
      <c r="C62" s="9">
        <v>97664.649484536087</v>
      </c>
      <c r="D62" s="8">
        <v>47589.061855670101</v>
      </c>
      <c r="E62" s="8">
        <v>50075.587628865978</v>
      </c>
      <c r="F62" s="8">
        <v>6436.9484536082473</v>
      </c>
      <c r="G62" s="8">
        <v>12976.690721649484</v>
      </c>
      <c r="H62" s="8">
        <v>13616.371134020619</v>
      </c>
      <c r="I62" s="8">
        <v>12798.134020618556</v>
      </c>
      <c r="J62" s="8">
        <v>13620.185567010309</v>
      </c>
      <c r="K62" s="8">
        <v>13898.773195876289</v>
      </c>
      <c r="L62" s="8">
        <v>11639.701030927836</v>
      </c>
      <c r="M62" s="8">
        <v>7189.4020618556697</v>
      </c>
      <c r="N62" s="8">
        <v>4011.1855670103091</v>
      </c>
      <c r="O62" s="8">
        <v>1472.6185567010309</v>
      </c>
      <c r="P62" s="9">
        <v>0</v>
      </c>
      <c r="Q62" s="8">
        <v>0</v>
      </c>
      <c r="R62" s="8">
        <v>0</v>
      </c>
      <c r="S62" s="8">
        <v>0</v>
      </c>
      <c r="T62" s="8">
        <v>0</v>
      </c>
      <c r="U62" s="8">
        <v>16</v>
      </c>
      <c r="V62" s="8">
        <v>174</v>
      </c>
      <c r="W62" s="8">
        <v>293</v>
      </c>
      <c r="X62" s="8">
        <v>510</v>
      </c>
      <c r="Y62" s="8">
        <v>794</v>
      </c>
      <c r="Z62" s="10">
        <f t="shared" si="0"/>
        <v>1787</v>
      </c>
      <c r="AA62" s="33">
        <v>0</v>
      </c>
      <c r="AB62" s="24">
        <v>0</v>
      </c>
      <c r="AC62" s="24">
        <v>0</v>
      </c>
      <c r="AD62" s="24">
        <v>0</v>
      </c>
      <c r="AE62" s="24">
        <v>0</v>
      </c>
      <c r="AF62" s="24">
        <v>1.1511807390847371E-3</v>
      </c>
      <c r="AG62" s="24">
        <v>1.4948837563582158E-2</v>
      </c>
      <c r="AH62" s="24">
        <v>4.0754432354611313E-2</v>
      </c>
      <c r="AI62" s="24">
        <v>0.127144454296619</v>
      </c>
      <c r="AJ62" s="25">
        <v>0.5391756041555823</v>
      </c>
      <c r="AK62" s="34">
        <f t="shared" si="1"/>
        <v>1.8297306235486442E-2</v>
      </c>
    </row>
    <row r="63" spans="1:37">
      <c r="A63" s="14" t="s">
        <v>49</v>
      </c>
      <c r="B63" s="15">
        <v>2015</v>
      </c>
      <c r="C63" s="9">
        <v>36218.296296296299</v>
      </c>
      <c r="D63" s="8">
        <v>17678.111111111109</v>
      </c>
      <c r="E63" s="8">
        <v>18540.185185185186</v>
      </c>
      <c r="F63" s="8">
        <v>2385.3950617283949</v>
      </c>
      <c r="G63" s="8">
        <v>5017.8765432098762</v>
      </c>
      <c r="H63" s="8">
        <v>5231.358024691358</v>
      </c>
      <c r="I63" s="8">
        <v>4711.0864197530864</v>
      </c>
      <c r="J63" s="8">
        <v>4526.0987654320988</v>
      </c>
      <c r="K63" s="8">
        <v>4829.1851851851852</v>
      </c>
      <c r="L63" s="8">
        <v>4484.3950617283954</v>
      </c>
      <c r="M63" s="8">
        <v>2940.0246913580245</v>
      </c>
      <c r="N63" s="8">
        <v>1533.148148148148</v>
      </c>
      <c r="O63" s="8">
        <v>574.17283950617286</v>
      </c>
      <c r="P63" s="9">
        <v>0</v>
      </c>
      <c r="Q63" s="8">
        <v>0</v>
      </c>
      <c r="R63" s="8">
        <v>0</v>
      </c>
      <c r="S63" s="8">
        <v>0</v>
      </c>
      <c r="T63" s="8">
        <v>0</v>
      </c>
      <c r="U63" s="8">
        <v>0</v>
      </c>
      <c r="V63" s="8">
        <v>33</v>
      </c>
      <c r="W63" s="8">
        <v>128</v>
      </c>
      <c r="X63" s="8">
        <v>210</v>
      </c>
      <c r="Y63" s="8">
        <v>290</v>
      </c>
      <c r="Z63" s="10">
        <f t="shared" si="0"/>
        <v>661</v>
      </c>
      <c r="AA63" s="33">
        <v>0</v>
      </c>
      <c r="AB63" s="24">
        <v>0</v>
      </c>
      <c r="AC63" s="24">
        <v>0</v>
      </c>
      <c r="AD63" s="24">
        <v>0</v>
      </c>
      <c r="AE63" s="24">
        <v>0</v>
      </c>
      <c r="AF63" s="24">
        <v>0</v>
      </c>
      <c r="AG63" s="24">
        <v>7.3588520961578689E-3</v>
      </c>
      <c r="AH63" s="24">
        <v>4.3537049323512864E-2</v>
      </c>
      <c r="AI63" s="24">
        <v>0.13697306437975601</v>
      </c>
      <c r="AJ63" s="25">
        <v>0.50507439580287261</v>
      </c>
      <c r="AK63" s="34">
        <f t="shared" si="1"/>
        <v>1.8250444322186248E-2</v>
      </c>
    </row>
    <row r="64" spans="1:37">
      <c r="A64" s="14" t="s">
        <v>46</v>
      </c>
      <c r="B64" s="15">
        <v>2013</v>
      </c>
      <c r="C64" s="9">
        <v>98721.76</v>
      </c>
      <c r="D64" s="8">
        <v>48114.73</v>
      </c>
      <c r="E64" s="8">
        <v>50607.03</v>
      </c>
      <c r="F64" s="8">
        <v>6389.69</v>
      </c>
      <c r="G64" s="8">
        <v>13151.35</v>
      </c>
      <c r="H64" s="8">
        <v>13708.75</v>
      </c>
      <c r="I64" s="8">
        <v>12821.68</v>
      </c>
      <c r="J64" s="8">
        <v>13508.91</v>
      </c>
      <c r="K64" s="8">
        <v>13986.6</v>
      </c>
      <c r="L64" s="8">
        <v>11968.74</v>
      </c>
      <c r="M64" s="8">
        <v>7581.92</v>
      </c>
      <c r="N64" s="8">
        <v>4087.51</v>
      </c>
      <c r="O64" s="8">
        <v>1545.37</v>
      </c>
      <c r="P64" s="9">
        <v>0</v>
      </c>
      <c r="Q64" s="8">
        <v>0</v>
      </c>
      <c r="R64" s="8">
        <v>0</v>
      </c>
      <c r="S64" s="8">
        <v>0</v>
      </c>
      <c r="T64" s="8">
        <v>0</v>
      </c>
      <c r="U64" s="8">
        <v>51</v>
      </c>
      <c r="V64" s="8">
        <v>156</v>
      </c>
      <c r="W64" s="8">
        <v>288</v>
      </c>
      <c r="X64" s="8">
        <v>501</v>
      </c>
      <c r="Y64" s="8">
        <v>797</v>
      </c>
      <c r="Z64" s="10">
        <f t="shared" si="0"/>
        <v>1793</v>
      </c>
      <c r="AA64" s="33">
        <v>0</v>
      </c>
      <c r="AB64" s="24">
        <v>0</v>
      </c>
      <c r="AC64" s="24">
        <v>0</v>
      </c>
      <c r="AD64" s="24">
        <v>0</v>
      </c>
      <c r="AE64" s="24">
        <v>0</v>
      </c>
      <c r="AF64" s="24">
        <v>3.6463472180515637E-3</v>
      </c>
      <c r="AG64" s="24">
        <v>1.3033953448733952E-2</v>
      </c>
      <c r="AH64" s="24">
        <v>3.7985101399117899E-2</v>
      </c>
      <c r="AI64" s="24">
        <v>0.12256850747765755</v>
      </c>
      <c r="AJ64" s="25">
        <v>0.51573409604172471</v>
      </c>
      <c r="AK64" s="34">
        <f t="shared" si="1"/>
        <v>1.8162155942114486E-2</v>
      </c>
    </row>
    <row r="65" spans="1:37">
      <c r="A65" s="14" t="s">
        <v>44</v>
      </c>
      <c r="B65" s="15">
        <v>2009</v>
      </c>
      <c r="C65" s="9">
        <v>58223.992424242424</v>
      </c>
      <c r="D65" s="8">
        <v>28606.954545454544</v>
      </c>
      <c r="E65" s="8">
        <v>29617.03787878788</v>
      </c>
      <c r="F65" s="8">
        <v>3941.0833333333335</v>
      </c>
      <c r="G65" s="8">
        <v>7516.469696969697</v>
      </c>
      <c r="H65" s="8">
        <v>8396.6590909090901</v>
      </c>
      <c r="I65" s="8">
        <v>7883.704545454545</v>
      </c>
      <c r="J65" s="8">
        <v>8650.242424242424</v>
      </c>
      <c r="K65" s="8">
        <v>8598.9772727272721</v>
      </c>
      <c r="L65" s="8">
        <v>6424.75</v>
      </c>
      <c r="M65" s="8">
        <v>3707.742424242424</v>
      </c>
      <c r="N65" s="8">
        <v>2271.098484848485</v>
      </c>
      <c r="O65" s="8">
        <v>845.87878787878788</v>
      </c>
      <c r="P65" s="9">
        <v>0</v>
      </c>
      <c r="Q65" s="8">
        <v>0</v>
      </c>
      <c r="R65" s="8">
        <v>0</v>
      </c>
      <c r="S65" s="8">
        <v>0</v>
      </c>
      <c r="T65" s="8">
        <v>0</v>
      </c>
      <c r="U65" s="8">
        <v>10</v>
      </c>
      <c r="V65" s="8">
        <v>34</v>
      </c>
      <c r="W65" s="8">
        <v>110</v>
      </c>
      <c r="X65" s="8">
        <v>351</v>
      </c>
      <c r="Y65" s="8">
        <v>550</v>
      </c>
      <c r="Z65" s="10">
        <f t="shared" si="0"/>
        <v>1055</v>
      </c>
      <c r="AA65" s="33">
        <v>0</v>
      </c>
      <c r="AB65" s="24">
        <v>0</v>
      </c>
      <c r="AC65" s="24">
        <v>0</v>
      </c>
      <c r="AD65" s="24">
        <v>0</v>
      </c>
      <c r="AE65" s="24">
        <v>0</v>
      </c>
      <c r="AF65" s="24">
        <v>1.1629289952557783E-3</v>
      </c>
      <c r="AG65" s="24">
        <v>5.2920347095217713E-3</v>
      </c>
      <c r="AH65" s="24">
        <v>2.9667648777537588E-2</v>
      </c>
      <c r="AI65" s="24">
        <v>0.15455076137898827</v>
      </c>
      <c r="AJ65" s="25">
        <v>0.65021136347352582</v>
      </c>
      <c r="AK65" s="34">
        <f t="shared" si="1"/>
        <v>1.8119678092715866E-2</v>
      </c>
    </row>
    <row r="66" spans="1:37">
      <c r="A66" s="14" t="s">
        <v>50</v>
      </c>
      <c r="B66" s="15">
        <v>2014</v>
      </c>
      <c r="C66" s="9">
        <v>128358.05494505494</v>
      </c>
      <c r="D66" s="8">
        <v>62754.142857142855</v>
      </c>
      <c r="E66" s="8">
        <v>65603.912087912089</v>
      </c>
      <c r="F66" s="8">
        <v>7767.5054945054944</v>
      </c>
      <c r="G66" s="8">
        <v>16650.175824175825</v>
      </c>
      <c r="H66" s="8">
        <v>17494.54945054945</v>
      </c>
      <c r="I66" s="8">
        <v>15977.747252747253</v>
      </c>
      <c r="J66" s="8">
        <v>15973.604395604396</v>
      </c>
      <c r="K66" s="8">
        <v>18571.043956043955</v>
      </c>
      <c r="L66" s="8">
        <v>16992.186813186814</v>
      </c>
      <c r="M66" s="8">
        <v>10283.472527472528</v>
      </c>
      <c r="N66" s="8">
        <v>5981.0109890109889</v>
      </c>
      <c r="O66" s="8">
        <v>2675.6483516483518</v>
      </c>
      <c r="P66" s="9">
        <v>0</v>
      </c>
      <c r="Q66" s="8">
        <v>0</v>
      </c>
      <c r="R66" s="8">
        <v>0</v>
      </c>
      <c r="S66" s="8">
        <v>0</v>
      </c>
      <c r="T66" s="8">
        <v>0</v>
      </c>
      <c r="U66" s="8">
        <v>75</v>
      </c>
      <c r="V66" s="8">
        <v>222</v>
      </c>
      <c r="W66" s="8">
        <v>360</v>
      </c>
      <c r="X66" s="8">
        <v>590</v>
      </c>
      <c r="Y66" s="8">
        <v>1075</v>
      </c>
      <c r="Z66" s="10">
        <f t="shared" si="0"/>
        <v>2322</v>
      </c>
      <c r="AA66" s="33">
        <v>0</v>
      </c>
      <c r="AB66" s="24">
        <v>0</v>
      </c>
      <c r="AC66" s="24">
        <v>0</v>
      </c>
      <c r="AD66" s="24">
        <v>0</v>
      </c>
      <c r="AE66" s="24">
        <v>0</v>
      </c>
      <c r="AF66" s="24">
        <v>4.0385451769711211E-3</v>
      </c>
      <c r="AG66" s="24">
        <v>1.3064828114278766E-2</v>
      </c>
      <c r="AH66" s="24">
        <v>3.500762986804816E-2</v>
      </c>
      <c r="AI66" s="24">
        <v>9.8645530176088431E-2</v>
      </c>
      <c r="AJ66" s="25">
        <v>0.40177177966519356</v>
      </c>
      <c r="AK66" s="34">
        <f t="shared" si="1"/>
        <v>1.8090021705252212E-2</v>
      </c>
    </row>
    <row r="67" spans="1:37">
      <c r="A67" s="14" t="s">
        <v>45</v>
      </c>
      <c r="B67" s="15">
        <v>2014</v>
      </c>
      <c r="C67" s="9">
        <v>25716.592920353982</v>
      </c>
      <c r="D67" s="8">
        <v>12771.734513274336</v>
      </c>
      <c r="E67" s="8">
        <v>12944.858407079646</v>
      </c>
      <c r="F67" s="8">
        <v>1786.3097345132744</v>
      </c>
      <c r="G67" s="8">
        <v>3575.1946902654868</v>
      </c>
      <c r="H67" s="8">
        <v>3671.3451327433627</v>
      </c>
      <c r="I67" s="8">
        <v>3411.2920353982299</v>
      </c>
      <c r="J67" s="8">
        <v>3103.4513274336282</v>
      </c>
      <c r="K67" s="8">
        <v>3462.0442477876104</v>
      </c>
      <c r="L67" s="8">
        <v>3157.6194690265488</v>
      </c>
      <c r="M67" s="8">
        <v>1880.4867256637169</v>
      </c>
      <c r="N67" s="8">
        <v>1141.5929203539822</v>
      </c>
      <c r="O67" s="8">
        <v>535.09734513274338</v>
      </c>
      <c r="P67" s="9">
        <v>0</v>
      </c>
      <c r="Q67" s="8">
        <v>0</v>
      </c>
      <c r="R67" s="8">
        <v>0</v>
      </c>
      <c r="S67" s="8">
        <v>0</v>
      </c>
      <c r="T67" s="8">
        <v>0</v>
      </c>
      <c r="U67" s="8">
        <v>0</v>
      </c>
      <c r="V67" s="8">
        <v>12</v>
      </c>
      <c r="W67" s="8">
        <v>21</v>
      </c>
      <c r="X67" s="8">
        <v>125</v>
      </c>
      <c r="Y67" s="8">
        <v>307</v>
      </c>
      <c r="Z67" s="10">
        <f t="shared" si="0"/>
        <v>465</v>
      </c>
      <c r="AA67" s="33">
        <v>0</v>
      </c>
      <c r="AB67" s="24">
        <v>0</v>
      </c>
      <c r="AC67" s="24">
        <v>0</v>
      </c>
      <c r="AD67" s="24">
        <v>0</v>
      </c>
      <c r="AE67" s="24">
        <v>0</v>
      </c>
      <c r="AF67" s="24">
        <v>0</v>
      </c>
      <c r="AG67" s="24">
        <v>3.8003312678140527E-3</v>
      </c>
      <c r="AH67" s="24">
        <v>1.1167321584037271E-2</v>
      </c>
      <c r="AI67" s="24">
        <v>0.10949612403100777</v>
      </c>
      <c r="AJ67" s="25">
        <v>0.57372738398438794</v>
      </c>
      <c r="AK67" s="34">
        <f t="shared" si="1"/>
        <v>1.8081710957595989E-2</v>
      </c>
    </row>
    <row r="68" spans="1:37">
      <c r="A68" s="14" t="s">
        <v>45</v>
      </c>
      <c r="B68" s="15">
        <v>2012</v>
      </c>
      <c r="C68" s="9">
        <v>27339.457943925234</v>
      </c>
      <c r="D68" s="8">
        <v>13578.130841121496</v>
      </c>
      <c r="E68" s="8">
        <v>13761.327102803738</v>
      </c>
      <c r="F68" s="8">
        <v>1935.3177570093458</v>
      </c>
      <c r="G68" s="8">
        <v>3829</v>
      </c>
      <c r="H68" s="8">
        <v>3917.7102803738317</v>
      </c>
      <c r="I68" s="8">
        <v>3605.4859813084113</v>
      </c>
      <c r="J68" s="8">
        <v>3357.9345794392525</v>
      </c>
      <c r="K68" s="8">
        <v>3865.2523364485983</v>
      </c>
      <c r="L68" s="8">
        <v>3202.7476635514017</v>
      </c>
      <c r="M68" s="8">
        <v>1863.2242990654206</v>
      </c>
      <c r="N68" s="8">
        <v>1214.766355140187</v>
      </c>
      <c r="O68" s="8">
        <v>569.57009345794393</v>
      </c>
      <c r="P68" s="9">
        <v>0</v>
      </c>
      <c r="Q68" s="8">
        <v>0</v>
      </c>
      <c r="R68" s="8">
        <v>0</v>
      </c>
      <c r="S68" s="8">
        <v>0</v>
      </c>
      <c r="T68" s="8">
        <v>0</v>
      </c>
      <c r="U68" s="8">
        <v>0</v>
      </c>
      <c r="V68" s="8">
        <v>0</v>
      </c>
      <c r="W68" s="8">
        <v>0</v>
      </c>
      <c r="X68" s="8">
        <v>144</v>
      </c>
      <c r="Y68" s="8">
        <v>348</v>
      </c>
      <c r="Z68" s="10">
        <f t="shared" ref="Z68:Z131" si="2">SUM(P68:Y68)</f>
        <v>492</v>
      </c>
      <c r="AA68" s="33">
        <v>0</v>
      </c>
      <c r="AB68" s="24">
        <v>0</v>
      </c>
      <c r="AC68" s="24">
        <v>0</v>
      </c>
      <c r="AD68" s="24">
        <v>0</v>
      </c>
      <c r="AE68" s="24">
        <v>0</v>
      </c>
      <c r="AF68" s="24">
        <v>0</v>
      </c>
      <c r="AG68" s="24">
        <v>0</v>
      </c>
      <c r="AH68" s="24">
        <v>0</v>
      </c>
      <c r="AI68" s="24">
        <v>0.11854131404831512</v>
      </c>
      <c r="AJ68" s="25">
        <v>0.61098713573116303</v>
      </c>
      <c r="AK68" s="34">
        <f t="shared" ref="AK68:AK131" si="3">Z68/C68</f>
        <v>1.7995967623393255E-2</v>
      </c>
    </row>
    <row r="69" spans="1:37">
      <c r="A69" s="14" t="s">
        <v>45</v>
      </c>
      <c r="B69" s="15">
        <v>2011</v>
      </c>
      <c r="C69" s="9">
        <v>26891.798165137614</v>
      </c>
      <c r="D69" s="8">
        <v>13347.43119266055</v>
      </c>
      <c r="E69" s="8">
        <v>13544.366972477064</v>
      </c>
      <c r="F69" s="8">
        <v>1900.3394495412845</v>
      </c>
      <c r="G69" s="8">
        <v>3777.2201834862385</v>
      </c>
      <c r="H69" s="8">
        <v>3870.3853211009173</v>
      </c>
      <c r="I69" s="8">
        <v>3506.7614678899081</v>
      </c>
      <c r="J69" s="8">
        <v>3383.9082568807339</v>
      </c>
      <c r="K69" s="8">
        <v>3863.0642201834862</v>
      </c>
      <c r="L69" s="8">
        <v>3067.1467889908258</v>
      </c>
      <c r="M69" s="8">
        <v>1779.4678899082569</v>
      </c>
      <c r="N69" s="8">
        <v>1201.834862385321</v>
      </c>
      <c r="O69" s="8">
        <v>545.7614678899082</v>
      </c>
      <c r="P69" s="9">
        <v>0</v>
      </c>
      <c r="Q69" s="8">
        <v>0</v>
      </c>
      <c r="R69" s="8">
        <v>0</v>
      </c>
      <c r="S69" s="8">
        <v>0</v>
      </c>
      <c r="T69" s="8">
        <v>0</v>
      </c>
      <c r="U69" s="8">
        <v>0</v>
      </c>
      <c r="V69" s="8">
        <v>0</v>
      </c>
      <c r="W69" s="8">
        <v>0</v>
      </c>
      <c r="X69" s="8">
        <v>107</v>
      </c>
      <c r="Y69" s="8">
        <v>374</v>
      </c>
      <c r="Z69" s="10">
        <f t="shared" si="2"/>
        <v>481</v>
      </c>
      <c r="AA69" s="33">
        <v>0</v>
      </c>
      <c r="AB69" s="24">
        <v>0</v>
      </c>
      <c r="AC69" s="24">
        <v>0</v>
      </c>
      <c r="AD69" s="24">
        <v>0</v>
      </c>
      <c r="AE69" s="24">
        <v>0</v>
      </c>
      <c r="AF69" s="24">
        <v>0</v>
      </c>
      <c r="AG69" s="24">
        <v>0</v>
      </c>
      <c r="AH69" s="24">
        <v>0</v>
      </c>
      <c r="AI69" s="24">
        <v>8.9030534351145052E-2</v>
      </c>
      <c r="AJ69" s="25">
        <v>0.68528106508875741</v>
      </c>
      <c r="AK69" s="34">
        <f t="shared" si="3"/>
        <v>1.7886494500898267E-2</v>
      </c>
    </row>
    <row r="70" spans="1:37">
      <c r="A70" s="14" t="s">
        <v>48</v>
      </c>
      <c r="B70" s="15">
        <v>2013</v>
      </c>
      <c r="C70" s="9">
        <v>129202.77777777778</v>
      </c>
      <c r="D70" s="8">
        <v>63375.606060606064</v>
      </c>
      <c r="E70" s="8">
        <v>65827.171717171717</v>
      </c>
      <c r="F70" s="8">
        <v>8279.8888888888887</v>
      </c>
      <c r="G70" s="8">
        <v>17362.858585858587</v>
      </c>
      <c r="H70" s="8">
        <v>18062.919191919191</v>
      </c>
      <c r="I70" s="8">
        <v>17923.161616161615</v>
      </c>
      <c r="J70" s="8">
        <v>17217.141414141413</v>
      </c>
      <c r="K70" s="8">
        <v>18507.030303030304</v>
      </c>
      <c r="L70" s="8">
        <v>15237.747474747475</v>
      </c>
      <c r="M70" s="8">
        <v>8934.2020202020194</v>
      </c>
      <c r="N70" s="8">
        <v>5212.333333333333</v>
      </c>
      <c r="O70" s="8">
        <v>2409.5050505050503</v>
      </c>
      <c r="P70" s="9">
        <v>0</v>
      </c>
      <c r="Q70" s="8">
        <v>0</v>
      </c>
      <c r="R70" s="8">
        <v>0</v>
      </c>
      <c r="S70" s="8">
        <v>0</v>
      </c>
      <c r="T70" s="8">
        <v>0</v>
      </c>
      <c r="U70" s="8">
        <v>10</v>
      </c>
      <c r="V70" s="8">
        <v>175</v>
      </c>
      <c r="W70" s="8">
        <v>315</v>
      </c>
      <c r="X70" s="8">
        <v>600</v>
      </c>
      <c r="Y70" s="8">
        <v>1207</v>
      </c>
      <c r="Z70" s="10">
        <f t="shared" si="2"/>
        <v>2307</v>
      </c>
      <c r="AA70" s="33">
        <v>0</v>
      </c>
      <c r="AB70" s="24">
        <v>0</v>
      </c>
      <c r="AC70" s="24">
        <v>0</v>
      </c>
      <c r="AD70" s="24">
        <v>0</v>
      </c>
      <c r="AE70" s="24">
        <v>0</v>
      </c>
      <c r="AF70" s="24">
        <v>5.4033520431220243E-4</v>
      </c>
      <c r="AG70" s="24">
        <v>1.1484637102039922E-2</v>
      </c>
      <c r="AH70" s="24">
        <v>3.5257765527097099E-2</v>
      </c>
      <c r="AI70" s="24">
        <v>0.115111594295581</v>
      </c>
      <c r="AJ70" s="25">
        <v>0.50093275369852563</v>
      </c>
      <c r="AK70" s="34">
        <f t="shared" si="3"/>
        <v>1.7855653258228882E-2</v>
      </c>
    </row>
    <row r="71" spans="1:37">
      <c r="A71" s="14" t="s">
        <v>44</v>
      </c>
      <c r="B71" s="15">
        <v>2012</v>
      </c>
      <c r="C71" s="9">
        <v>62506.975409836065</v>
      </c>
      <c r="D71" s="8">
        <v>30700.139344262294</v>
      </c>
      <c r="E71" s="8">
        <v>31806.836065573771</v>
      </c>
      <c r="F71" s="8">
        <v>3971.6721311475408</v>
      </c>
      <c r="G71" s="8">
        <v>8032.3606557377052</v>
      </c>
      <c r="H71" s="8">
        <v>8747.6147540983602</v>
      </c>
      <c r="I71" s="8">
        <v>8533.4098360655735</v>
      </c>
      <c r="J71" s="8">
        <v>8735.7950819672133</v>
      </c>
      <c r="K71" s="8">
        <v>9408.065573770491</v>
      </c>
      <c r="L71" s="8">
        <v>7454.8442622950815</v>
      </c>
      <c r="M71" s="8">
        <v>4313.3852459016398</v>
      </c>
      <c r="N71" s="8">
        <v>2371.032786885246</v>
      </c>
      <c r="O71" s="8">
        <v>937.07377049180332</v>
      </c>
      <c r="P71" s="9">
        <v>0</v>
      </c>
      <c r="Q71" s="8">
        <v>0</v>
      </c>
      <c r="R71" s="8">
        <v>0</v>
      </c>
      <c r="S71" s="8">
        <v>0</v>
      </c>
      <c r="T71" s="8">
        <v>0</v>
      </c>
      <c r="U71" s="8">
        <v>0</v>
      </c>
      <c r="V71" s="8">
        <v>20</v>
      </c>
      <c r="W71" s="8">
        <v>123</v>
      </c>
      <c r="X71" s="8">
        <v>330</v>
      </c>
      <c r="Y71" s="8">
        <v>643</v>
      </c>
      <c r="Z71" s="10">
        <f t="shared" si="2"/>
        <v>1116</v>
      </c>
      <c r="AA71" s="33">
        <v>0</v>
      </c>
      <c r="AB71" s="24">
        <v>0</v>
      </c>
      <c r="AC71" s="24">
        <v>0</v>
      </c>
      <c r="AD71" s="24">
        <v>0</v>
      </c>
      <c r="AE71" s="24">
        <v>0</v>
      </c>
      <c r="AF71" s="24">
        <v>0</v>
      </c>
      <c r="AG71" s="24">
        <v>2.6828192912299298E-3</v>
      </c>
      <c r="AH71" s="24">
        <v>2.8515885548796822E-2</v>
      </c>
      <c r="AI71" s="24">
        <v>0.13917985521976312</v>
      </c>
      <c r="AJ71" s="25">
        <v>0.68617863422058556</v>
      </c>
      <c r="AK71" s="34">
        <f t="shared" si="3"/>
        <v>1.7854007375701413E-2</v>
      </c>
    </row>
    <row r="72" spans="1:37">
      <c r="A72" s="14" t="s">
        <v>48</v>
      </c>
      <c r="B72" s="15">
        <v>2012</v>
      </c>
      <c r="C72" s="9">
        <v>123620.36538461539</v>
      </c>
      <c r="D72" s="8">
        <v>60656.884615384617</v>
      </c>
      <c r="E72" s="8">
        <v>62963.480769230766</v>
      </c>
      <c r="F72" s="8">
        <v>8032.7980769230771</v>
      </c>
      <c r="G72" s="8">
        <v>16669.625</v>
      </c>
      <c r="H72" s="8">
        <v>17343.076923076922</v>
      </c>
      <c r="I72" s="8">
        <v>17105.317307692309</v>
      </c>
      <c r="J72" s="8">
        <v>16682.432692307691</v>
      </c>
      <c r="K72" s="8">
        <v>17879.721153846152</v>
      </c>
      <c r="L72" s="8">
        <v>14266.51923076923</v>
      </c>
      <c r="M72" s="8">
        <v>8301.9423076923085</v>
      </c>
      <c r="N72" s="8">
        <v>5114.7788461538457</v>
      </c>
      <c r="O72" s="8">
        <v>2273.4807692307691</v>
      </c>
      <c r="P72" s="9">
        <v>0</v>
      </c>
      <c r="Q72" s="8">
        <v>0</v>
      </c>
      <c r="R72" s="8">
        <v>0</v>
      </c>
      <c r="S72" s="8">
        <v>0</v>
      </c>
      <c r="T72" s="8">
        <v>0</v>
      </c>
      <c r="U72" s="8">
        <v>33</v>
      </c>
      <c r="V72" s="8">
        <v>185</v>
      </c>
      <c r="W72" s="8">
        <v>292</v>
      </c>
      <c r="X72" s="8">
        <v>559</v>
      </c>
      <c r="Y72" s="8">
        <v>1132</v>
      </c>
      <c r="Z72" s="10">
        <f t="shared" si="2"/>
        <v>2201</v>
      </c>
      <c r="AA72" s="33">
        <v>0</v>
      </c>
      <c r="AB72" s="24">
        <v>0</v>
      </c>
      <c r="AC72" s="24">
        <v>0</v>
      </c>
      <c r="AD72" s="24">
        <v>0</v>
      </c>
      <c r="AE72" s="24">
        <v>0</v>
      </c>
      <c r="AF72" s="24">
        <v>1.8456663678393713E-3</v>
      </c>
      <c r="AG72" s="24">
        <v>1.2967423728767866E-2</v>
      </c>
      <c r="AH72" s="24">
        <v>3.5172492072059129E-2</v>
      </c>
      <c r="AI72" s="24">
        <v>0.10929113786031053</v>
      </c>
      <c r="AJ72" s="25">
        <v>0.49791492205276561</v>
      </c>
      <c r="AK72" s="34">
        <f t="shared" si="3"/>
        <v>1.7804509743617983E-2</v>
      </c>
    </row>
    <row r="73" spans="1:37">
      <c r="A73" s="14" t="s">
        <v>46</v>
      </c>
      <c r="B73" s="15">
        <v>2016</v>
      </c>
      <c r="C73" s="9">
        <v>100928.90721649484</v>
      </c>
      <c r="D73" s="8">
        <v>49124.14432989691</v>
      </c>
      <c r="E73" s="8">
        <v>51804.762886597935</v>
      </c>
      <c r="F73" s="8">
        <v>6193.9484536082473</v>
      </c>
      <c r="G73" s="8">
        <v>13234.123711340206</v>
      </c>
      <c r="H73" s="8">
        <v>13874.278350515464</v>
      </c>
      <c r="I73" s="8">
        <v>13218.896907216495</v>
      </c>
      <c r="J73" s="8">
        <v>13284.536082474227</v>
      </c>
      <c r="K73" s="8">
        <v>13977.206185567011</v>
      </c>
      <c r="L73" s="8">
        <v>12609.731958762886</v>
      </c>
      <c r="M73" s="8">
        <v>8590.3298969072166</v>
      </c>
      <c r="N73" s="8">
        <v>4311.8762886597942</v>
      </c>
      <c r="O73" s="8">
        <v>1643.5876288659795</v>
      </c>
      <c r="P73" s="9">
        <v>0</v>
      </c>
      <c r="Q73" s="8">
        <v>0</v>
      </c>
      <c r="R73" s="8">
        <v>0</v>
      </c>
      <c r="S73" s="8">
        <v>0</v>
      </c>
      <c r="T73" s="8">
        <v>0</v>
      </c>
      <c r="U73" s="8">
        <v>54</v>
      </c>
      <c r="V73" s="8">
        <v>179</v>
      </c>
      <c r="W73" s="8">
        <v>323</v>
      </c>
      <c r="X73" s="8">
        <v>487</v>
      </c>
      <c r="Y73" s="8">
        <v>740</v>
      </c>
      <c r="Z73" s="10">
        <f t="shared" si="2"/>
        <v>1783</v>
      </c>
      <c r="AA73" s="33">
        <v>0</v>
      </c>
      <c r="AB73" s="24">
        <v>0</v>
      </c>
      <c r="AC73" s="24">
        <v>0</v>
      </c>
      <c r="AD73" s="24">
        <v>0</v>
      </c>
      <c r="AE73" s="24">
        <v>0</v>
      </c>
      <c r="AF73" s="24">
        <v>3.8634330268205448E-3</v>
      </c>
      <c r="AG73" s="24">
        <v>1.4195385007815925E-2</v>
      </c>
      <c r="AH73" s="24">
        <v>3.7600418595831804E-2</v>
      </c>
      <c r="AI73" s="24">
        <v>0.11294387115901418</v>
      </c>
      <c r="AJ73" s="25">
        <v>0.4502345886544396</v>
      </c>
      <c r="AK73" s="34">
        <f t="shared" si="3"/>
        <v>1.7665900178384212E-2</v>
      </c>
    </row>
    <row r="74" spans="1:37">
      <c r="A74" s="14" t="s">
        <v>47</v>
      </c>
      <c r="B74" s="15">
        <v>2009</v>
      </c>
      <c r="C74" s="9">
        <v>30028.535353535353</v>
      </c>
      <c r="D74" s="8">
        <v>14804.383838383839</v>
      </c>
      <c r="E74" s="8">
        <v>15224.151515151516</v>
      </c>
      <c r="F74" s="8">
        <v>1985.7979797979799</v>
      </c>
      <c r="G74" s="8">
        <v>3893.0404040404042</v>
      </c>
      <c r="H74" s="8">
        <v>4507.818181818182</v>
      </c>
      <c r="I74" s="8">
        <v>3578.8888888888887</v>
      </c>
      <c r="J74" s="8">
        <v>3890.5555555555557</v>
      </c>
      <c r="K74" s="8">
        <v>4419.4343434343436</v>
      </c>
      <c r="L74" s="8">
        <v>3338.3838383838383</v>
      </c>
      <c r="M74" s="8">
        <v>2115.7777777777778</v>
      </c>
      <c r="N74" s="8">
        <v>1585.1414141414141</v>
      </c>
      <c r="O74" s="8">
        <v>715.57575757575762</v>
      </c>
      <c r="P74" s="9">
        <v>0</v>
      </c>
      <c r="Q74" s="8">
        <v>0</v>
      </c>
      <c r="R74" s="8">
        <v>0</v>
      </c>
      <c r="S74" s="8">
        <v>0</v>
      </c>
      <c r="T74" s="8">
        <v>0</v>
      </c>
      <c r="U74" s="8">
        <v>12</v>
      </c>
      <c r="V74" s="8">
        <v>10</v>
      </c>
      <c r="W74" s="8">
        <v>16</v>
      </c>
      <c r="X74" s="8">
        <v>148</v>
      </c>
      <c r="Y74" s="8">
        <v>342</v>
      </c>
      <c r="Z74" s="10">
        <f t="shared" si="2"/>
        <v>528</v>
      </c>
      <c r="AA74" s="33">
        <v>0</v>
      </c>
      <c r="AB74" s="24">
        <v>0</v>
      </c>
      <c r="AC74" s="24">
        <v>0</v>
      </c>
      <c r="AD74" s="24">
        <v>0</v>
      </c>
      <c r="AE74" s="24">
        <v>0</v>
      </c>
      <c r="AF74" s="24">
        <v>2.7152796189466176E-3</v>
      </c>
      <c r="AG74" s="24">
        <v>2.9954614220877459E-3</v>
      </c>
      <c r="AH74" s="24">
        <v>7.5622308581031403E-3</v>
      </c>
      <c r="AI74" s="24">
        <v>9.3367064086306545E-2</v>
      </c>
      <c r="AJ74" s="25">
        <v>0.47793681714237313</v>
      </c>
      <c r="AK74" s="34">
        <f t="shared" si="3"/>
        <v>1.7583275167559476E-2</v>
      </c>
    </row>
    <row r="75" spans="1:37">
      <c r="A75" s="14" t="s">
        <v>48</v>
      </c>
      <c r="B75" s="15">
        <v>2010</v>
      </c>
      <c r="C75" s="9">
        <v>118313.60550458716</v>
      </c>
      <c r="D75" s="8">
        <v>58027.688073394493</v>
      </c>
      <c r="E75" s="8">
        <v>60285.917431192662</v>
      </c>
      <c r="F75" s="8">
        <v>7853.1376146788989</v>
      </c>
      <c r="G75" s="8">
        <v>16204.935779816513</v>
      </c>
      <c r="H75" s="8">
        <v>16765.862385321099</v>
      </c>
      <c r="I75" s="8">
        <v>16268.926605504586</v>
      </c>
      <c r="J75" s="8">
        <v>16506.330275229357</v>
      </c>
      <c r="K75" s="8">
        <v>17235.055045871559</v>
      </c>
      <c r="L75" s="8">
        <v>12937.623853211009</v>
      </c>
      <c r="M75" s="8">
        <v>7573.8348623853208</v>
      </c>
      <c r="N75" s="8">
        <v>4904.0275229357794</v>
      </c>
      <c r="O75" s="8">
        <v>2101.3119266055046</v>
      </c>
      <c r="P75" s="9">
        <v>0</v>
      </c>
      <c r="Q75" s="8">
        <v>0</v>
      </c>
      <c r="R75" s="8">
        <v>0</v>
      </c>
      <c r="S75" s="8">
        <v>0</v>
      </c>
      <c r="T75" s="8">
        <v>0</v>
      </c>
      <c r="U75" s="8">
        <v>20</v>
      </c>
      <c r="V75" s="8">
        <v>148</v>
      </c>
      <c r="W75" s="8">
        <v>247</v>
      </c>
      <c r="X75" s="8">
        <v>597</v>
      </c>
      <c r="Y75" s="8">
        <v>1068</v>
      </c>
      <c r="Z75" s="10">
        <f t="shared" si="2"/>
        <v>2080</v>
      </c>
      <c r="AA75" s="33">
        <v>0</v>
      </c>
      <c r="AB75" s="24">
        <v>0</v>
      </c>
      <c r="AC75" s="24">
        <v>0</v>
      </c>
      <c r="AD75" s="24">
        <v>0</v>
      </c>
      <c r="AE75" s="24">
        <v>0</v>
      </c>
      <c r="AF75" s="24">
        <v>1.1604256526462763E-3</v>
      </c>
      <c r="AG75" s="24">
        <v>1.1439504013966803E-2</v>
      </c>
      <c r="AH75" s="24">
        <v>3.2612276936047332E-2</v>
      </c>
      <c r="AI75" s="24">
        <v>0.12173667403126807</v>
      </c>
      <c r="AJ75" s="25">
        <v>0.50825390865470677</v>
      </c>
      <c r="AK75" s="34">
        <f t="shared" si="3"/>
        <v>1.7580395687623228E-2</v>
      </c>
    </row>
    <row r="76" spans="1:37">
      <c r="A76" s="14" t="s">
        <v>45</v>
      </c>
      <c r="B76" s="15">
        <v>2015</v>
      </c>
      <c r="C76" s="9">
        <v>28429.990476190476</v>
      </c>
      <c r="D76" s="8">
        <v>14167.885714285714</v>
      </c>
      <c r="E76" s="8">
        <v>14262.104761904762</v>
      </c>
      <c r="F76" s="8">
        <v>1944.8857142857144</v>
      </c>
      <c r="G76" s="8">
        <v>3945.2952380952379</v>
      </c>
      <c r="H76" s="8">
        <v>4084.7428571428572</v>
      </c>
      <c r="I76" s="8">
        <v>3756.4857142857145</v>
      </c>
      <c r="J76" s="8">
        <v>3406.542857142857</v>
      </c>
      <c r="K76" s="8">
        <v>3740.2952380952379</v>
      </c>
      <c r="L76" s="8">
        <v>3550.5142857142855</v>
      </c>
      <c r="M76" s="8">
        <v>2172.638095238095</v>
      </c>
      <c r="N76" s="8">
        <v>1251.0761904761905</v>
      </c>
      <c r="O76" s="8">
        <v>589.31428571428569</v>
      </c>
      <c r="P76" s="9">
        <v>0</v>
      </c>
      <c r="Q76" s="8">
        <v>0</v>
      </c>
      <c r="R76" s="8">
        <v>0</v>
      </c>
      <c r="S76" s="8">
        <v>0</v>
      </c>
      <c r="T76" s="8">
        <v>0</v>
      </c>
      <c r="U76" s="8">
        <v>0</v>
      </c>
      <c r="V76" s="8">
        <v>0</v>
      </c>
      <c r="W76" s="8">
        <v>28</v>
      </c>
      <c r="X76" s="8">
        <v>109</v>
      </c>
      <c r="Y76" s="8">
        <v>360</v>
      </c>
      <c r="Z76" s="10">
        <f t="shared" si="2"/>
        <v>497</v>
      </c>
      <c r="AA76" s="33">
        <v>0</v>
      </c>
      <c r="AB76" s="24">
        <v>0</v>
      </c>
      <c r="AC76" s="24">
        <v>0</v>
      </c>
      <c r="AD76" s="24">
        <v>0</v>
      </c>
      <c r="AE76" s="24">
        <v>0</v>
      </c>
      <c r="AF76" s="24">
        <v>0</v>
      </c>
      <c r="AG76" s="24">
        <v>0</v>
      </c>
      <c r="AH76" s="24">
        <v>1.2887558246064693E-2</v>
      </c>
      <c r="AI76" s="24">
        <v>8.7124989532821259E-2</v>
      </c>
      <c r="AJ76" s="25">
        <v>0.61087947251042374</v>
      </c>
      <c r="AK76" s="34">
        <f t="shared" si="3"/>
        <v>1.7481539447444665E-2</v>
      </c>
    </row>
    <row r="77" spans="1:37">
      <c r="A77" s="14" t="s">
        <v>48</v>
      </c>
      <c r="B77" s="15">
        <v>2015</v>
      </c>
      <c r="C77" s="9">
        <v>127122.88461538461</v>
      </c>
      <c r="D77" s="8">
        <v>62392.951923076922</v>
      </c>
      <c r="E77" s="8">
        <v>64729.932692307695</v>
      </c>
      <c r="F77" s="8">
        <v>7937.5961538461543</v>
      </c>
      <c r="G77" s="8">
        <v>16827.307692307691</v>
      </c>
      <c r="H77" s="8">
        <v>17587.461538461539</v>
      </c>
      <c r="I77" s="8">
        <v>17561.240384615383</v>
      </c>
      <c r="J77" s="8">
        <v>16672.48076923077</v>
      </c>
      <c r="K77" s="8">
        <v>17755.10576923077</v>
      </c>
      <c r="L77" s="8">
        <v>15687.913461538461</v>
      </c>
      <c r="M77" s="8">
        <v>9464.0192307692305</v>
      </c>
      <c r="N77" s="8">
        <v>5232.1538461538457</v>
      </c>
      <c r="O77" s="8">
        <v>2373.6538461538462</v>
      </c>
      <c r="P77" s="9">
        <v>0</v>
      </c>
      <c r="Q77" s="8">
        <v>0</v>
      </c>
      <c r="R77" s="8">
        <v>0</v>
      </c>
      <c r="S77" s="8">
        <v>0</v>
      </c>
      <c r="T77" s="8">
        <v>0</v>
      </c>
      <c r="U77" s="8">
        <v>25</v>
      </c>
      <c r="V77" s="8">
        <v>189</v>
      </c>
      <c r="W77" s="8">
        <v>315</v>
      </c>
      <c r="X77" s="8">
        <v>541</v>
      </c>
      <c r="Y77" s="8">
        <v>1141</v>
      </c>
      <c r="Z77" s="10">
        <f t="shared" si="2"/>
        <v>2211</v>
      </c>
      <c r="AA77" s="33">
        <v>0</v>
      </c>
      <c r="AB77" s="24">
        <v>0</v>
      </c>
      <c r="AC77" s="24">
        <v>0</v>
      </c>
      <c r="AD77" s="24">
        <v>0</v>
      </c>
      <c r="AE77" s="24">
        <v>0</v>
      </c>
      <c r="AF77" s="24">
        <v>1.4080456813343506E-3</v>
      </c>
      <c r="AG77" s="24">
        <v>1.204749123988764E-2</v>
      </c>
      <c r="AH77" s="24">
        <v>3.3283956035917411E-2</v>
      </c>
      <c r="AI77" s="24">
        <v>0.10339910023817225</v>
      </c>
      <c r="AJ77" s="25">
        <v>0.48069351049177672</v>
      </c>
      <c r="AK77" s="34">
        <f t="shared" si="3"/>
        <v>1.7392619800042055E-2</v>
      </c>
    </row>
    <row r="78" spans="1:37">
      <c r="A78" s="14" t="s">
        <v>45</v>
      </c>
      <c r="B78" s="15">
        <v>2009</v>
      </c>
      <c r="C78" s="9">
        <v>26112.056074766355</v>
      </c>
      <c r="D78" s="8">
        <v>12939.130841121496</v>
      </c>
      <c r="E78" s="8">
        <v>13172.925233644859</v>
      </c>
      <c r="F78" s="8">
        <v>1866.6728971962616</v>
      </c>
      <c r="G78" s="8">
        <v>3575.9626168224299</v>
      </c>
      <c r="H78" s="8">
        <v>3966.8317757009345</v>
      </c>
      <c r="I78" s="8">
        <v>3334.8691588785045</v>
      </c>
      <c r="J78" s="8">
        <v>3409.5420560747662</v>
      </c>
      <c r="K78" s="8">
        <v>3788.2897196261683</v>
      </c>
      <c r="L78" s="8">
        <v>2774.5794392523367</v>
      </c>
      <c r="M78" s="8">
        <v>1657.1121495327102</v>
      </c>
      <c r="N78" s="8">
        <v>1193.4112149532709</v>
      </c>
      <c r="O78" s="8">
        <v>546.26168224299067</v>
      </c>
      <c r="P78" s="9">
        <v>0</v>
      </c>
      <c r="Q78" s="8">
        <v>0</v>
      </c>
      <c r="R78" s="8">
        <v>0</v>
      </c>
      <c r="S78" s="8">
        <v>0</v>
      </c>
      <c r="T78" s="8">
        <v>0</v>
      </c>
      <c r="U78" s="8">
        <v>0</v>
      </c>
      <c r="V78" s="8">
        <v>0</v>
      </c>
      <c r="W78" s="8">
        <v>0</v>
      </c>
      <c r="X78" s="8">
        <v>127</v>
      </c>
      <c r="Y78" s="8">
        <v>322</v>
      </c>
      <c r="Z78" s="10">
        <f t="shared" si="2"/>
        <v>449</v>
      </c>
      <c r="AA78" s="33">
        <v>0</v>
      </c>
      <c r="AB78" s="24">
        <v>0</v>
      </c>
      <c r="AC78" s="24">
        <v>0</v>
      </c>
      <c r="AD78" s="24">
        <v>0</v>
      </c>
      <c r="AE78" s="24">
        <v>0</v>
      </c>
      <c r="AF78" s="24">
        <v>0</v>
      </c>
      <c r="AG78" s="24">
        <v>0</v>
      </c>
      <c r="AH78" s="24">
        <v>0</v>
      </c>
      <c r="AI78" s="24">
        <v>0.10641763577273974</v>
      </c>
      <c r="AJ78" s="25">
        <v>0.58946107784431134</v>
      </c>
      <c r="AK78" s="34">
        <f t="shared" si="3"/>
        <v>1.7195122387696448E-2</v>
      </c>
    </row>
    <row r="79" spans="1:37">
      <c r="A79" s="14" t="s">
        <v>46</v>
      </c>
      <c r="B79" s="15">
        <v>2009</v>
      </c>
      <c r="C79" s="9">
        <v>91671.938775510207</v>
      </c>
      <c r="D79" s="8">
        <v>44843.510204081635</v>
      </c>
      <c r="E79" s="8">
        <v>46828.428571428572</v>
      </c>
      <c r="F79" s="8">
        <v>6431.2857142857147</v>
      </c>
      <c r="G79" s="8">
        <v>12190.714285714286</v>
      </c>
      <c r="H79" s="8">
        <v>12860.642857142857</v>
      </c>
      <c r="I79" s="8">
        <v>12254.867346938776</v>
      </c>
      <c r="J79" s="8">
        <v>13404.030612244898</v>
      </c>
      <c r="K79" s="8">
        <v>13022.408163265307</v>
      </c>
      <c r="L79" s="8">
        <v>10184.081632653062</v>
      </c>
      <c r="M79" s="8">
        <v>6134.4387755102043</v>
      </c>
      <c r="N79" s="8">
        <v>3866.1224489795918</v>
      </c>
      <c r="O79" s="8">
        <v>1348.8061224489795</v>
      </c>
      <c r="P79" s="9">
        <v>0</v>
      </c>
      <c r="Q79" s="8">
        <v>0</v>
      </c>
      <c r="R79" s="8">
        <v>0</v>
      </c>
      <c r="S79" s="8">
        <v>0</v>
      </c>
      <c r="T79" s="8">
        <v>0</v>
      </c>
      <c r="U79" s="8">
        <v>52</v>
      </c>
      <c r="V79" s="8">
        <v>83</v>
      </c>
      <c r="W79" s="8">
        <v>260</v>
      </c>
      <c r="X79" s="8">
        <v>475</v>
      </c>
      <c r="Y79" s="8">
        <v>697</v>
      </c>
      <c r="Z79" s="10">
        <f t="shared" si="2"/>
        <v>1567</v>
      </c>
      <c r="AA79" s="33">
        <v>0</v>
      </c>
      <c r="AB79" s="24">
        <v>0</v>
      </c>
      <c r="AC79" s="24">
        <v>0</v>
      </c>
      <c r="AD79" s="24">
        <v>0</v>
      </c>
      <c r="AE79" s="24">
        <v>0</v>
      </c>
      <c r="AF79" s="24">
        <v>3.993117044717269E-3</v>
      </c>
      <c r="AG79" s="24">
        <v>8.149973948939921E-3</v>
      </c>
      <c r="AH79" s="24">
        <v>4.2383665322077595E-2</v>
      </c>
      <c r="AI79" s="24">
        <v>0.12286211993243243</v>
      </c>
      <c r="AJ79" s="25">
        <v>0.51675328900085493</v>
      </c>
      <c r="AK79" s="34">
        <f t="shared" si="3"/>
        <v>1.7093562336860033E-2</v>
      </c>
    </row>
    <row r="80" spans="1:37">
      <c r="A80" s="14" t="s">
        <v>47</v>
      </c>
      <c r="B80" s="15">
        <v>2012</v>
      </c>
      <c r="C80" s="9">
        <v>30136.380952380954</v>
      </c>
      <c r="D80" s="8">
        <v>14925.8</v>
      </c>
      <c r="E80" s="8">
        <v>15210.580952380953</v>
      </c>
      <c r="F80" s="8">
        <v>1983.847619047619</v>
      </c>
      <c r="G80" s="8">
        <v>4005.2380952380954</v>
      </c>
      <c r="H80" s="8">
        <v>4282.4857142857145</v>
      </c>
      <c r="I80" s="8">
        <v>3786.2095238095239</v>
      </c>
      <c r="J80" s="8">
        <v>3636.4857142857145</v>
      </c>
      <c r="K80" s="8">
        <v>4290.9809523809527</v>
      </c>
      <c r="L80" s="8">
        <v>3680.9523809523807</v>
      </c>
      <c r="M80" s="8">
        <v>2242.6476190476192</v>
      </c>
      <c r="N80" s="8">
        <v>1516.5619047619048</v>
      </c>
      <c r="O80" s="8">
        <v>709.5333333333333</v>
      </c>
      <c r="P80" s="9">
        <v>0</v>
      </c>
      <c r="Q80" s="8">
        <v>0</v>
      </c>
      <c r="R80" s="8">
        <v>0</v>
      </c>
      <c r="S80" s="8">
        <v>0</v>
      </c>
      <c r="T80" s="8">
        <v>0</v>
      </c>
      <c r="U80" s="8">
        <v>0</v>
      </c>
      <c r="V80" s="8">
        <v>0</v>
      </c>
      <c r="W80" s="8">
        <v>0</v>
      </c>
      <c r="X80" s="8">
        <v>102</v>
      </c>
      <c r="Y80" s="8">
        <v>411</v>
      </c>
      <c r="Z80" s="10">
        <f t="shared" si="2"/>
        <v>513</v>
      </c>
      <c r="AA80" s="33">
        <v>0</v>
      </c>
      <c r="AB80" s="24">
        <v>0</v>
      </c>
      <c r="AC80" s="24">
        <v>0</v>
      </c>
      <c r="AD80" s="24">
        <v>0</v>
      </c>
      <c r="AE80" s="24">
        <v>0</v>
      </c>
      <c r="AF80" s="24">
        <v>0</v>
      </c>
      <c r="AG80" s="24">
        <v>0</v>
      </c>
      <c r="AH80" s="24">
        <v>0</v>
      </c>
      <c r="AI80" s="24">
        <v>6.7257392975338962E-2</v>
      </c>
      <c r="AJ80" s="25">
        <v>0.57925396974537258</v>
      </c>
      <c r="AK80" s="34">
        <f t="shared" si="3"/>
        <v>1.7022614653385244E-2</v>
      </c>
    </row>
    <row r="81" spans="1:37">
      <c r="A81" s="14" t="s">
        <v>50</v>
      </c>
      <c r="B81" s="15">
        <v>2013</v>
      </c>
      <c r="C81" s="9">
        <v>133447.78571428571</v>
      </c>
      <c r="D81" s="8">
        <v>65150.202380952382</v>
      </c>
      <c r="E81" s="8">
        <v>68297.583333333328</v>
      </c>
      <c r="F81" s="8">
        <v>8150.1547619047615</v>
      </c>
      <c r="G81" s="8">
        <v>17436.714285714286</v>
      </c>
      <c r="H81" s="8">
        <v>18342.404761904763</v>
      </c>
      <c r="I81" s="8">
        <v>16517.559523809523</v>
      </c>
      <c r="J81" s="8">
        <v>16820.821428571428</v>
      </c>
      <c r="K81" s="8">
        <v>19652.833333333332</v>
      </c>
      <c r="L81" s="8">
        <v>17259.452380952382</v>
      </c>
      <c r="M81" s="8">
        <v>10253.369047619048</v>
      </c>
      <c r="N81" s="8">
        <v>6238.3690476190477</v>
      </c>
      <c r="O81" s="8">
        <v>2732.0476190476193</v>
      </c>
      <c r="P81" s="9">
        <v>0</v>
      </c>
      <c r="Q81" s="8">
        <v>0</v>
      </c>
      <c r="R81" s="8">
        <v>0</v>
      </c>
      <c r="S81" s="8">
        <v>0</v>
      </c>
      <c r="T81" s="8">
        <v>0</v>
      </c>
      <c r="U81" s="8">
        <v>47</v>
      </c>
      <c r="V81" s="8">
        <v>217</v>
      </c>
      <c r="W81" s="8">
        <v>310</v>
      </c>
      <c r="X81" s="8">
        <v>641</v>
      </c>
      <c r="Y81" s="8">
        <v>1054</v>
      </c>
      <c r="Z81" s="10">
        <f t="shared" si="2"/>
        <v>2269</v>
      </c>
      <c r="AA81" s="33">
        <v>0</v>
      </c>
      <c r="AB81" s="24">
        <v>0</v>
      </c>
      <c r="AC81" s="24">
        <v>0</v>
      </c>
      <c r="AD81" s="24">
        <v>0</v>
      </c>
      <c r="AE81" s="24">
        <v>0</v>
      </c>
      <c r="AF81" s="24">
        <v>2.3915126741691191E-3</v>
      </c>
      <c r="AG81" s="24">
        <v>1.2572820690387737E-2</v>
      </c>
      <c r="AH81" s="24">
        <v>3.023396491048819E-2</v>
      </c>
      <c r="AI81" s="24">
        <v>0.10275121511842038</v>
      </c>
      <c r="AJ81" s="25">
        <v>0.38579122583793768</v>
      </c>
      <c r="AK81" s="34">
        <f t="shared" si="3"/>
        <v>1.7002904827945014E-2</v>
      </c>
    </row>
    <row r="82" spans="1:37">
      <c r="A82" s="14" t="s">
        <v>46</v>
      </c>
      <c r="B82" s="15">
        <v>2010</v>
      </c>
      <c r="C82" s="9">
        <v>92568.9</v>
      </c>
      <c r="D82" s="8">
        <v>45120.86</v>
      </c>
      <c r="E82" s="8">
        <v>47448.04</v>
      </c>
      <c r="F82" s="8">
        <v>6210.78</v>
      </c>
      <c r="G82" s="8">
        <v>12347.32</v>
      </c>
      <c r="H82" s="8">
        <v>12902.63</v>
      </c>
      <c r="I82" s="8">
        <v>12186.15</v>
      </c>
      <c r="J82" s="8">
        <v>13365.44</v>
      </c>
      <c r="K82" s="8">
        <v>13276.64</v>
      </c>
      <c r="L82" s="8">
        <v>10662.05</v>
      </c>
      <c r="M82" s="8">
        <v>6496.85</v>
      </c>
      <c r="N82" s="8">
        <v>3814.63</v>
      </c>
      <c r="O82" s="8">
        <v>1350.33</v>
      </c>
      <c r="P82" s="9">
        <v>0</v>
      </c>
      <c r="Q82" s="8">
        <v>0</v>
      </c>
      <c r="R82" s="8">
        <v>0</v>
      </c>
      <c r="S82" s="8">
        <v>0</v>
      </c>
      <c r="T82" s="8">
        <v>0</v>
      </c>
      <c r="U82" s="8">
        <v>21</v>
      </c>
      <c r="V82" s="8">
        <v>115</v>
      </c>
      <c r="W82" s="8">
        <v>213</v>
      </c>
      <c r="X82" s="8">
        <v>440</v>
      </c>
      <c r="Y82" s="8">
        <v>783</v>
      </c>
      <c r="Z82" s="10">
        <f t="shared" si="2"/>
        <v>1572</v>
      </c>
      <c r="AA82" s="33">
        <v>0</v>
      </c>
      <c r="AB82" s="24">
        <v>0</v>
      </c>
      <c r="AC82" s="24">
        <v>0</v>
      </c>
      <c r="AD82" s="24">
        <v>0</v>
      </c>
      <c r="AE82" s="24">
        <v>0</v>
      </c>
      <c r="AF82" s="24">
        <v>1.5817254968124466E-3</v>
      </c>
      <c r="AG82" s="24">
        <v>1.0785918280255673E-2</v>
      </c>
      <c r="AH82" s="24">
        <v>3.2785118942256629E-2</v>
      </c>
      <c r="AI82" s="24">
        <v>0.11534539391762766</v>
      </c>
      <c r="AJ82" s="25">
        <v>0.57985825687054282</v>
      </c>
      <c r="AK82" s="34">
        <f t="shared" si="3"/>
        <v>1.6981945340173644E-2</v>
      </c>
    </row>
    <row r="83" spans="1:37">
      <c r="A83" s="14" t="s">
        <v>49</v>
      </c>
      <c r="B83" s="15">
        <v>2014</v>
      </c>
      <c r="C83" s="9">
        <v>36048.166666666664</v>
      </c>
      <c r="D83" s="8">
        <v>17553.214285714286</v>
      </c>
      <c r="E83" s="8">
        <v>18494.952380952382</v>
      </c>
      <c r="F83" s="8">
        <v>2392.2261904761904</v>
      </c>
      <c r="G83" s="8">
        <v>4986.4761904761908</v>
      </c>
      <c r="H83" s="8">
        <v>5098.4880952380954</v>
      </c>
      <c r="I83" s="8">
        <v>4642.9404761904761</v>
      </c>
      <c r="J83" s="8">
        <v>4500.5476190476193</v>
      </c>
      <c r="K83" s="8">
        <v>4918.75</v>
      </c>
      <c r="L83" s="8">
        <v>4472.1190476190477</v>
      </c>
      <c r="M83" s="8">
        <v>2875.0952380952381</v>
      </c>
      <c r="N83" s="8">
        <v>1578.9880952380952</v>
      </c>
      <c r="O83" s="8">
        <v>589.54761904761904</v>
      </c>
      <c r="P83" s="9">
        <v>0</v>
      </c>
      <c r="Q83" s="8">
        <v>0</v>
      </c>
      <c r="R83" s="8">
        <v>0</v>
      </c>
      <c r="S83" s="8">
        <v>0</v>
      </c>
      <c r="T83" s="8">
        <v>0</v>
      </c>
      <c r="U83" s="8">
        <v>12</v>
      </c>
      <c r="V83" s="8">
        <v>75</v>
      </c>
      <c r="W83" s="8">
        <v>92</v>
      </c>
      <c r="X83" s="8">
        <v>197</v>
      </c>
      <c r="Y83" s="8">
        <v>236</v>
      </c>
      <c r="Z83" s="10">
        <f t="shared" si="2"/>
        <v>612</v>
      </c>
      <c r="AA83" s="33">
        <v>0</v>
      </c>
      <c r="AB83" s="24">
        <v>0</v>
      </c>
      <c r="AC83" s="24">
        <v>0</v>
      </c>
      <c r="AD83" s="24">
        <v>0</v>
      </c>
      <c r="AE83" s="24">
        <v>0</v>
      </c>
      <c r="AF83" s="24">
        <v>2.4396442185514611E-3</v>
      </c>
      <c r="AG83" s="24">
        <v>1.6770573234165118E-2</v>
      </c>
      <c r="AH83" s="24">
        <v>3.1998939993706212E-2</v>
      </c>
      <c r="AI83" s="24">
        <v>0.12476344856184265</v>
      </c>
      <c r="AJ83" s="25">
        <v>0.4003069342918299</v>
      </c>
      <c r="AK83" s="34">
        <f t="shared" si="3"/>
        <v>1.6977285021429662E-2</v>
      </c>
    </row>
    <row r="84" spans="1:37">
      <c r="A84" s="14" t="s">
        <v>49</v>
      </c>
      <c r="B84" s="15">
        <v>2013</v>
      </c>
      <c r="C84" s="9">
        <v>35498.906976744183</v>
      </c>
      <c r="D84" s="8">
        <v>17264.383720930233</v>
      </c>
      <c r="E84" s="8">
        <v>18234.523255813954</v>
      </c>
      <c r="F84" s="8">
        <v>2451.5813953488373</v>
      </c>
      <c r="G84" s="8">
        <v>4954.6627906976746</v>
      </c>
      <c r="H84" s="8">
        <v>5170.8604651162786</v>
      </c>
      <c r="I84" s="8">
        <v>4600.2441860465115</v>
      </c>
      <c r="J84" s="8">
        <v>4443.1162790697672</v>
      </c>
      <c r="K84" s="8">
        <v>4859.9883720930229</v>
      </c>
      <c r="L84" s="8">
        <v>4269.604651162791</v>
      </c>
      <c r="M84" s="8">
        <v>2701.9069767441861</v>
      </c>
      <c r="N84" s="8">
        <v>1486.8488372093022</v>
      </c>
      <c r="O84" s="8">
        <v>562.5</v>
      </c>
      <c r="P84" s="9">
        <v>0</v>
      </c>
      <c r="Q84" s="8">
        <v>0</v>
      </c>
      <c r="R84" s="8">
        <v>0</v>
      </c>
      <c r="S84" s="8">
        <v>0</v>
      </c>
      <c r="T84" s="8">
        <v>0</v>
      </c>
      <c r="U84" s="8">
        <v>0</v>
      </c>
      <c r="V84" s="8">
        <v>38</v>
      </c>
      <c r="W84" s="8">
        <v>78</v>
      </c>
      <c r="X84" s="8">
        <v>200</v>
      </c>
      <c r="Y84" s="8">
        <v>282</v>
      </c>
      <c r="Z84" s="10">
        <f t="shared" si="2"/>
        <v>598</v>
      </c>
      <c r="AA84" s="33">
        <v>0</v>
      </c>
      <c r="AB84" s="24">
        <v>0</v>
      </c>
      <c r="AC84" s="24">
        <v>0</v>
      </c>
      <c r="AD84" s="24">
        <v>0</v>
      </c>
      <c r="AE84" s="24">
        <v>0</v>
      </c>
      <c r="AF84" s="24">
        <v>0</v>
      </c>
      <c r="AG84" s="24">
        <v>8.9001214643259809E-3</v>
      </c>
      <c r="AH84" s="24">
        <v>2.8868499423318587E-2</v>
      </c>
      <c r="AI84" s="24">
        <v>0.134512665305899</v>
      </c>
      <c r="AJ84" s="25">
        <v>0.5013333333333333</v>
      </c>
      <c r="AK84" s="34">
        <f t="shared" si="3"/>
        <v>1.6845589087905097E-2</v>
      </c>
    </row>
    <row r="85" spans="1:37">
      <c r="A85" s="14" t="s">
        <v>50</v>
      </c>
      <c r="B85" s="15">
        <v>2015</v>
      </c>
      <c r="C85" s="9">
        <v>139263.98749999999</v>
      </c>
      <c r="D85" s="8">
        <v>68105.362500000003</v>
      </c>
      <c r="E85" s="8">
        <v>71158.625</v>
      </c>
      <c r="F85" s="8">
        <v>8389.4874999999993</v>
      </c>
      <c r="G85" s="8">
        <v>17898.025000000001</v>
      </c>
      <c r="H85" s="8">
        <v>18796.537499999999</v>
      </c>
      <c r="I85" s="8">
        <v>17526.987499999999</v>
      </c>
      <c r="J85" s="8">
        <v>17161.3125</v>
      </c>
      <c r="K85" s="8">
        <v>19718.275000000001</v>
      </c>
      <c r="L85" s="8">
        <v>18693.962500000001</v>
      </c>
      <c r="M85" s="8">
        <v>11594.9375</v>
      </c>
      <c r="N85" s="8">
        <v>6480.7875000000004</v>
      </c>
      <c r="O85" s="8">
        <v>2990.7</v>
      </c>
      <c r="P85" s="9">
        <v>0</v>
      </c>
      <c r="Q85" s="8">
        <v>0</v>
      </c>
      <c r="R85" s="8">
        <v>0</v>
      </c>
      <c r="S85" s="8">
        <v>0</v>
      </c>
      <c r="T85" s="8">
        <v>0</v>
      </c>
      <c r="U85" s="8">
        <v>44</v>
      </c>
      <c r="V85" s="8">
        <v>204</v>
      </c>
      <c r="W85" s="8">
        <v>361</v>
      </c>
      <c r="X85" s="8">
        <v>596</v>
      </c>
      <c r="Y85" s="8">
        <v>1136</v>
      </c>
      <c r="Z85" s="10">
        <f t="shared" si="2"/>
        <v>2341</v>
      </c>
      <c r="AA85" s="33">
        <v>0</v>
      </c>
      <c r="AB85" s="24">
        <v>0</v>
      </c>
      <c r="AC85" s="24">
        <v>0</v>
      </c>
      <c r="AD85" s="24">
        <v>0</v>
      </c>
      <c r="AE85" s="24">
        <v>0</v>
      </c>
      <c r="AF85" s="24">
        <v>2.231432516282484E-3</v>
      </c>
      <c r="AG85" s="24">
        <v>1.091261416620473E-2</v>
      </c>
      <c r="AH85" s="24">
        <v>3.1134277351645923E-2</v>
      </c>
      <c r="AI85" s="24">
        <v>9.1964132445323962E-2</v>
      </c>
      <c r="AJ85" s="25">
        <v>0.37984418363593808</v>
      </c>
      <c r="AK85" s="34">
        <f t="shared" si="3"/>
        <v>1.6809801600718925E-2</v>
      </c>
    </row>
    <row r="86" spans="1:37">
      <c r="A86" s="14" t="s">
        <v>44</v>
      </c>
      <c r="B86" s="15">
        <v>2010</v>
      </c>
      <c r="C86" s="9">
        <v>61066.903225806454</v>
      </c>
      <c r="D86" s="8">
        <v>29977.870967741936</v>
      </c>
      <c r="E86" s="8">
        <v>31089.032258064515</v>
      </c>
      <c r="F86" s="8">
        <v>3964.0645161290322</v>
      </c>
      <c r="G86" s="8">
        <v>7909.1935483870966</v>
      </c>
      <c r="H86" s="8">
        <v>8591.0967741935492</v>
      </c>
      <c r="I86" s="8">
        <v>8233.5</v>
      </c>
      <c r="J86" s="8">
        <v>8941.8387096774186</v>
      </c>
      <c r="K86" s="8">
        <v>9246.3467741935492</v>
      </c>
      <c r="L86" s="8">
        <v>7008.0080645161288</v>
      </c>
      <c r="M86" s="8">
        <v>3971.5483870967741</v>
      </c>
      <c r="N86" s="8">
        <v>2332.2741935483873</v>
      </c>
      <c r="O86" s="8">
        <v>871.2177419354839</v>
      </c>
      <c r="P86" s="9">
        <v>0</v>
      </c>
      <c r="Q86" s="8">
        <v>0</v>
      </c>
      <c r="R86" s="8">
        <v>0</v>
      </c>
      <c r="S86" s="8">
        <v>0</v>
      </c>
      <c r="T86" s="8">
        <v>0</v>
      </c>
      <c r="U86" s="8">
        <v>0</v>
      </c>
      <c r="V86" s="8">
        <v>0</v>
      </c>
      <c r="W86" s="8">
        <v>113</v>
      </c>
      <c r="X86" s="8">
        <v>329</v>
      </c>
      <c r="Y86" s="8">
        <v>581</v>
      </c>
      <c r="Z86" s="10">
        <f t="shared" si="2"/>
        <v>1023</v>
      </c>
      <c r="AA86" s="33">
        <v>0</v>
      </c>
      <c r="AB86" s="24">
        <v>0</v>
      </c>
      <c r="AC86" s="24">
        <v>0</v>
      </c>
      <c r="AD86" s="24">
        <v>0</v>
      </c>
      <c r="AE86" s="24">
        <v>0</v>
      </c>
      <c r="AF86" s="24">
        <v>0</v>
      </c>
      <c r="AG86" s="24">
        <v>0</v>
      </c>
      <c r="AH86" s="24">
        <v>2.8452379018502574E-2</v>
      </c>
      <c r="AI86" s="24">
        <v>0.14106403136907766</v>
      </c>
      <c r="AJ86" s="25">
        <v>0.66688265405300329</v>
      </c>
      <c r="AK86" s="34">
        <f t="shared" si="3"/>
        <v>1.6752118512007454E-2</v>
      </c>
    </row>
    <row r="87" spans="1:37">
      <c r="A87" s="14" t="s">
        <v>47</v>
      </c>
      <c r="B87" s="15">
        <v>2011</v>
      </c>
      <c r="C87" s="9">
        <v>29806.19</v>
      </c>
      <c r="D87" s="8">
        <v>14747.71</v>
      </c>
      <c r="E87" s="8">
        <v>15058.48</v>
      </c>
      <c r="F87" s="8">
        <v>1962.6</v>
      </c>
      <c r="G87" s="8">
        <v>3929.81</v>
      </c>
      <c r="H87" s="8">
        <v>4270.3599999999997</v>
      </c>
      <c r="I87" s="8">
        <v>3724.57</v>
      </c>
      <c r="J87" s="8">
        <v>3667.85</v>
      </c>
      <c r="K87" s="8">
        <v>4299.58</v>
      </c>
      <c r="L87" s="8">
        <v>3565.18</v>
      </c>
      <c r="M87" s="8">
        <v>2171.2199999999998</v>
      </c>
      <c r="N87" s="8">
        <v>1522.08</v>
      </c>
      <c r="O87" s="8">
        <v>695.51</v>
      </c>
      <c r="P87" s="9">
        <v>0</v>
      </c>
      <c r="Q87" s="8">
        <v>0</v>
      </c>
      <c r="R87" s="8">
        <v>0</v>
      </c>
      <c r="S87" s="8">
        <v>0</v>
      </c>
      <c r="T87" s="8">
        <v>0</v>
      </c>
      <c r="U87" s="8">
        <v>0</v>
      </c>
      <c r="V87" s="8">
        <v>0</v>
      </c>
      <c r="W87" s="8">
        <v>0</v>
      </c>
      <c r="X87" s="8">
        <v>109</v>
      </c>
      <c r="Y87" s="8">
        <v>388</v>
      </c>
      <c r="Z87" s="10">
        <f t="shared" si="2"/>
        <v>497</v>
      </c>
      <c r="AA87" s="33">
        <v>0</v>
      </c>
      <c r="AB87" s="24">
        <v>0</v>
      </c>
      <c r="AC87" s="24">
        <v>0</v>
      </c>
      <c r="AD87" s="24">
        <v>0</v>
      </c>
      <c r="AE87" s="24">
        <v>0</v>
      </c>
      <c r="AF87" s="24">
        <v>0</v>
      </c>
      <c r="AG87" s="24">
        <v>0</v>
      </c>
      <c r="AH87" s="24">
        <v>0</v>
      </c>
      <c r="AI87" s="24">
        <v>7.1612530221801751E-2</v>
      </c>
      <c r="AJ87" s="25">
        <v>0.55786401345775039</v>
      </c>
      <c r="AK87" s="34">
        <f t="shared" si="3"/>
        <v>1.6674388776291099E-2</v>
      </c>
    </row>
    <row r="88" spans="1:37">
      <c r="A88" s="14" t="s">
        <v>44</v>
      </c>
      <c r="B88" s="15">
        <v>2016</v>
      </c>
      <c r="C88" s="9">
        <v>64425.511811023622</v>
      </c>
      <c r="D88" s="8">
        <v>31704.669291338581</v>
      </c>
      <c r="E88" s="8">
        <v>32720.84251968504</v>
      </c>
      <c r="F88" s="8">
        <v>3976.3149606299212</v>
      </c>
      <c r="G88" s="8">
        <v>8101.9133858267714</v>
      </c>
      <c r="H88" s="8">
        <v>8891.0866141732276</v>
      </c>
      <c r="I88" s="8">
        <v>9004.2047244094483</v>
      </c>
      <c r="J88" s="8">
        <v>8509.1653543307093</v>
      </c>
      <c r="K88" s="8">
        <v>9128.0393700787408</v>
      </c>
      <c r="L88" s="8">
        <v>8054.3307086614177</v>
      </c>
      <c r="M88" s="8">
        <v>5182.4724409448818</v>
      </c>
      <c r="N88" s="8">
        <v>2518.0236220472443</v>
      </c>
      <c r="O88" s="8">
        <v>1041.8661417322835</v>
      </c>
      <c r="P88" s="9">
        <v>0</v>
      </c>
      <c r="Q88" s="8">
        <v>0</v>
      </c>
      <c r="R88" s="8">
        <v>0</v>
      </c>
      <c r="S88" s="8">
        <v>0</v>
      </c>
      <c r="T88" s="8">
        <v>0</v>
      </c>
      <c r="U88" s="8">
        <v>0</v>
      </c>
      <c r="V88" s="8">
        <v>80</v>
      </c>
      <c r="W88" s="8">
        <v>193</v>
      </c>
      <c r="X88" s="8">
        <v>295</v>
      </c>
      <c r="Y88" s="8">
        <v>494</v>
      </c>
      <c r="Z88" s="10">
        <f t="shared" si="2"/>
        <v>1062</v>
      </c>
      <c r="AA88" s="33">
        <v>0</v>
      </c>
      <c r="AB88" s="24">
        <v>0</v>
      </c>
      <c r="AC88" s="24">
        <v>0</v>
      </c>
      <c r="AD88" s="24">
        <v>0</v>
      </c>
      <c r="AE88" s="24">
        <v>0</v>
      </c>
      <c r="AF88" s="24">
        <v>0</v>
      </c>
      <c r="AG88" s="24">
        <v>9.9325447257796462E-3</v>
      </c>
      <c r="AH88" s="24">
        <v>3.7240911977683713E-2</v>
      </c>
      <c r="AI88" s="24">
        <v>0.11715537432494549</v>
      </c>
      <c r="AJ88" s="25">
        <v>0.47414920229448976</v>
      </c>
      <c r="AK88" s="34">
        <f t="shared" si="3"/>
        <v>1.6484153096293835E-2</v>
      </c>
    </row>
    <row r="89" spans="1:37">
      <c r="A89" s="14" t="s">
        <v>50</v>
      </c>
      <c r="B89" s="15">
        <v>2011</v>
      </c>
      <c r="C89" s="9">
        <v>130842.01136363637</v>
      </c>
      <c r="D89" s="8">
        <v>63860.73863636364</v>
      </c>
      <c r="E89" s="8">
        <v>66981.272727272721</v>
      </c>
      <c r="F89" s="8">
        <v>8195.7727272727279</v>
      </c>
      <c r="G89" s="8">
        <v>17343.954545454544</v>
      </c>
      <c r="H89" s="8">
        <v>17995.397727272728</v>
      </c>
      <c r="I89" s="8">
        <v>16095.670454545454</v>
      </c>
      <c r="J89" s="8">
        <v>17175.352272727272</v>
      </c>
      <c r="K89" s="8">
        <v>19745.386363636364</v>
      </c>
      <c r="L89" s="8">
        <v>16028.625</v>
      </c>
      <c r="M89" s="8">
        <v>9487.136363636364</v>
      </c>
      <c r="N89" s="8">
        <v>6199.647727272727</v>
      </c>
      <c r="O89" s="8">
        <v>2533.7386363636365</v>
      </c>
      <c r="P89" s="9">
        <v>0</v>
      </c>
      <c r="Q89" s="8">
        <v>0</v>
      </c>
      <c r="R89" s="8">
        <v>0</v>
      </c>
      <c r="S89" s="8">
        <v>0</v>
      </c>
      <c r="T89" s="8">
        <v>12</v>
      </c>
      <c r="U89" s="8">
        <v>70</v>
      </c>
      <c r="V89" s="8">
        <v>177</v>
      </c>
      <c r="W89" s="8">
        <v>275</v>
      </c>
      <c r="X89" s="8">
        <v>592</v>
      </c>
      <c r="Y89" s="8">
        <v>1025</v>
      </c>
      <c r="Z89" s="10">
        <f t="shared" si="2"/>
        <v>2151</v>
      </c>
      <c r="AA89" s="33">
        <v>0</v>
      </c>
      <c r="AB89" s="24">
        <v>0</v>
      </c>
      <c r="AC89" s="24">
        <v>0</v>
      </c>
      <c r="AD89" s="24">
        <v>0</v>
      </c>
      <c r="AE89" s="24">
        <v>6.9867562594653674E-4</v>
      </c>
      <c r="AF89" s="24">
        <v>3.5451319468184166E-3</v>
      </c>
      <c r="AG89" s="24">
        <v>1.1042743841096788E-2</v>
      </c>
      <c r="AH89" s="24">
        <v>2.898661824384214E-2</v>
      </c>
      <c r="AI89" s="24">
        <v>9.5489296495951934E-2</v>
      </c>
      <c r="AJ89" s="25">
        <v>0.40454054151025476</v>
      </c>
      <c r="AK89" s="34">
        <f t="shared" si="3"/>
        <v>1.6439673905821708E-2</v>
      </c>
    </row>
    <row r="90" spans="1:37">
      <c r="A90" s="14" t="s">
        <v>48</v>
      </c>
      <c r="B90" s="15">
        <v>2016</v>
      </c>
      <c r="C90" s="9">
        <v>127313.18811881189</v>
      </c>
      <c r="D90" s="8">
        <v>62486.603960396038</v>
      </c>
      <c r="E90" s="8">
        <v>64826.584158415841</v>
      </c>
      <c r="F90" s="8">
        <v>7822.9603960396043</v>
      </c>
      <c r="G90" s="8">
        <v>16605.603960396038</v>
      </c>
      <c r="H90" s="8">
        <v>17482.653465346535</v>
      </c>
      <c r="I90" s="8">
        <v>17566.356435643564</v>
      </c>
      <c r="J90" s="8">
        <v>16533.990099009901</v>
      </c>
      <c r="K90" s="8">
        <v>17547.287128712873</v>
      </c>
      <c r="L90" s="8">
        <v>16042.643564356436</v>
      </c>
      <c r="M90" s="8">
        <v>9945.9702970297021</v>
      </c>
      <c r="N90" s="8">
        <v>5299.5940594059402</v>
      </c>
      <c r="O90" s="8">
        <v>2443.6138613861385</v>
      </c>
      <c r="P90" s="9">
        <v>0</v>
      </c>
      <c r="Q90" s="8">
        <v>0</v>
      </c>
      <c r="R90" s="8">
        <v>0</v>
      </c>
      <c r="S90" s="8">
        <v>0</v>
      </c>
      <c r="T90" s="8">
        <v>0</v>
      </c>
      <c r="U90" s="8">
        <v>26</v>
      </c>
      <c r="V90" s="8">
        <v>216</v>
      </c>
      <c r="W90" s="8">
        <v>333</v>
      </c>
      <c r="X90" s="8">
        <v>519</v>
      </c>
      <c r="Y90" s="8">
        <v>947</v>
      </c>
      <c r="Z90" s="10">
        <f t="shared" si="2"/>
        <v>2041</v>
      </c>
      <c r="AA90" s="33">
        <v>0</v>
      </c>
      <c r="AB90" s="24">
        <v>0</v>
      </c>
      <c r="AC90" s="24">
        <v>0</v>
      </c>
      <c r="AD90" s="24">
        <v>0</v>
      </c>
      <c r="AE90" s="24">
        <v>0</v>
      </c>
      <c r="AF90" s="24">
        <v>1.4817105236430441E-3</v>
      </c>
      <c r="AG90" s="24">
        <v>1.3464115133737001E-2</v>
      </c>
      <c r="AH90" s="24">
        <v>3.3480896288162879E-2</v>
      </c>
      <c r="AI90" s="24">
        <v>9.7932029167188225E-2</v>
      </c>
      <c r="AJ90" s="25">
        <v>0.38754077105407103</v>
      </c>
      <c r="AK90" s="34">
        <f t="shared" si="3"/>
        <v>1.6031332104379376E-2</v>
      </c>
    </row>
    <row r="91" spans="1:37">
      <c r="A91" s="14" t="s">
        <v>44</v>
      </c>
      <c r="B91" s="15">
        <v>2017</v>
      </c>
      <c r="C91" s="9">
        <v>69707.305084745763</v>
      </c>
      <c r="D91" s="8">
        <v>34267.533898305082</v>
      </c>
      <c r="E91" s="8">
        <v>35439.771186440681</v>
      </c>
      <c r="F91" s="8">
        <v>4277.3220338983047</v>
      </c>
      <c r="G91" s="8">
        <v>8719.8220338983047</v>
      </c>
      <c r="H91" s="8">
        <v>9507.4067796610161</v>
      </c>
      <c r="I91" s="8">
        <v>9739.7881355932204</v>
      </c>
      <c r="J91" s="8">
        <v>9153.1864406779659</v>
      </c>
      <c r="K91" s="8">
        <v>9739.5932203389839</v>
      </c>
      <c r="L91" s="8">
        <v>8803.6186440677975</v>
      </c>
      <c r="M91" s="8">
        <v>5804.6440677966102</v>
      </c>
      <c r="N91" s="8">
        <v>2800.8135593220341</v>
      </c>
      <c r="O91" s="8">
        <v>1161.1101694915253</v>
      </c>
      <c r="P91" s="9">
        <v>0</v>
      </c>
      <c r="Q91" s="8">
        <v>0</v>
      </c>
      <c r="R91" s="8">
        <v>0</v>
      </c>
      <c r="S91" s="8">
        <v>0</v>
      </c>
      <c r="T91" s="8">
        <v>0</v>
      </c>
      <c r="U91" s="8">
        <v>13</v>
      </c>
      <c r="V91" s="8">
        <v>72</v>
      </c>
      <c r="W91" s="8">
        <v>201</v>
      </c>
      <c r="X91" s="8">
        <v>315</v>
      </c>
      <c r="Y91" s="8">
        <v>511</v>
      </c>
      <c r="Z91" s="10">
        <f t="shared" si="2"/>
        <v>1112</v>
      </c>
      <c r="AA91" s="33">
        <v>0</v>
      </c>
      <c r="AB91" s="24">
        <v>0</v>
      </c>
      <c r="AC91" s="24">
        <v>0</v>
      </c>
      <c r="AD91" s="24">
        <v>0</v>
      </c>
      <c r="AE91" s="24">
        <v>0</v>
      </c>
      <c r="AF91" s="24">
        <v>1.3347580033273236E-3</v>
      </c>
      <c r="AG91" s="24">
        <v>8.178455122941547E-3</v>
      </c>
      <c r="AH91" s="24">
        <v>3.4627446171096199E-2</v>
      </c>
      <c r="AI91" s="24">
        <v>0.11246732184353214</v>
      </c>
      <c r="AJ91" s="25">
        <v>0.44009605068206209</v>
      </c>
      <c r="AK91" s="34">
        <f t="shared" si="3"/>
        <v>1.5952417019250712E-2</v>
      </c>
    </row>
    <row r="92" spans="1:37">
      <c r="A92" s="14" t="s">
        <v>51</v>
      </c>
      <c r="B92" s="15">
        <v>2013</v>
      </c>
      <c r="C92" s="9">
        <v>38968.371794871797</v>
      </c>
      <c r="D92" s="8">
        <v>19171.064102564102</v>
      </c>
      <c r="E92" s="8">
        <v>19797.307692307691</v>
      </c>
      <c r="F92" s="8">
        <v>2589.0512820512822</v>
      </c>
      <c r="G92" s="8">
        <v>5252.7564102564102</v>
      </c>
      <c r="H92" s="8">
        <v>5353.0256410256407</v>
      </c>
      <c r="I92" s="8">
        <v>5054.2435897435898</v>
      </c>
      <c r="J92" s="8">
        <v>4885.7692307692305</v>
      </c>
      <c r="K92" s="8">
        <v>5343.4743589743593</v>
      </c>
      <c r="L92" s="8">
        <v>4773.9615384615381</v>
      </c>
      <c r="M92" s="8">
        <v>3208.2948717948716</v>
      </c>
      <c r="N92" s="8">
        <v>1818.1410256410256</v>
      </c>
      <c r="O92" s="8">
        <v>690.28205128205127</v>
      </c>
      <c r="P92" s="9">
        <v>0</v>
      </c>
      <c r="Q92" s="8">
        <v>0</v>
      </c>
      <c r="R92" s="8">
        <v>0</v>
      </c>
      <c r="S92" s="8">
        <v>0</v>
      </c>
      <c r="T92" s="8">
        <v>0</v>
      </c>
      <c r="U92" s="8">
        <v>0</v>
      </c>
      <c r="V92" s="8">
        <v>0</v>
      </c>
      <c r="W92" s="8">
        <v>105</v>
      </c>
      <c r="X92" s="8">
        <v>179</v>
      </c>
      <c r="Y92" s="8">
        <v>335</v>
      </c>
      <c r="Z92" s="10">
        <f t="shared" si="2"/>
        <v>619</v>
      </c>
      <c r="AA92" s="33">
        <v>0</v>
      </c>
      <c r="AB92" s="24">
        <v>0</v>
      </c>
      <c r="AC92" s="24">
        <v>0</v>
      </c>
      <c r="AD92" s="24">
        <v>0</v>
      </c>
      <c r="AE92" s="24">
        <v>0</v>
      </c>
      <c r="AF92" s="24">
        <v>0</v>
      </c>
      <c r="AG92" s="24">
        <v>0</v>
      </c>
      <c r="AH92" s="24">
        <v>3.2727665066913894E-2</v>
      </c>
      <c r="AI92" s="24">
        <v>9.8452208863660406E-2</v>
      </c>
      <c r="AJ92" s="25">
        <v>0.48530886668400136</v>
      </c>
      <c r="AK92" s="34">
        <f t="shared" si="3"/>
        <v>1.5884677021108178E-2</v>
      </c>
    </row>
    <row r="93" spans="1:37">
      <c r="A93" s="14" t="s">
        <v>52</v>
      </c>
      <c r="B93" s="15">
        <v>2011</v>
      </c>
      <c r="C93" s="9">
        <v>302491.390625</v>
      </c>
      <c r="D93" s="8">
        <v>146382.25</v>
      </c>
      <c r="E93" s="8">
        <v>156109.140625</v>
      </c>
      <c r="F93" s="8">
        <v>18145.9375</v>
      </c>
      <c r="G93" s="8">
        <v>37363.984375</v>
      </c>
      <c r="H93" s="8">
        <v>43119.5625</v>
      </c>
      <c r="I93" s="8">
        <v>41215.484375</v>
      </c>
      <c r="J93" s="8">
        <v>41826.328125</v>
      </c>
      <c r="K93" s="8">
        <v>44626.03125</v>
      </c>
      <c r="L93" s="8">
        <v>35383.921875</v>
      </c>
      <c r="M93" s="8">
        <v>21000.953125</v>
      </c>
      <c r="N93" s="8">
        <v>13766.5</v>
      </c>
      <c r="O93" s="8">
        <v>5921.625</v>
      </c>
      <c r="P93" s="9">
        <v>0</v>
      </c>
      <c r="Q93" s="8">
        <v>0</v>
      </c>
      <c r="R93" s="8">
        <v>0</v>
      </c>
      <c r="S93" s="8">
        <v>0</v>
      </c>
      <c r="T93" s="8">
        <v>10</v>
      </c>
      <c r="U93" s="8">
        <v>148</v>
      </c>
      <c r="V93" s="8">
        <v>333</v>
      </c>
      <c r="W93" s="8">
        <v>530</v>
      </c>
      <c r="X93" s="8">
        <v>1268</v>
      </c>
      <c r="Y93" s="8">
        <v>2498</v>
      </c>
      <c r="Z93" s="10">
        <f t="shared" si="2"/>
        <v>4787</v>
      </c>
      <c r="AA93" s="33">
        <v>0</v>
      </c>
      <c r="AB93" s="24">
        <v>0</v>
      </c>
      <c r="AC93" s="24">
        <v>0</v>
      </c>
      <c r="AD93" s="24">
        <v>0</v>
      </c>
      <c r="AE93" s="24">
        <v>2.3908386053192424E-4</v>
      </c>
      <c r="AF93" s="24">
        <v>3.3164499699936908E-3</v>
      </c>
      <c r="AG93" s="24">
        <v>9.411054014204015E-3</v>
      </c>
      <c r="AH93" s="24">
        <v>2.5236949811057681E-2</v>
      </c>
      <c r="AI93" s="24">
        <v>9.2107652635019799E-2</v>
      </c>
      <c r="AJ93" s="25">
        <v>0.42184366622337621</v>
      </c>
      <c r="AK93" s="34">
        <f t="shared" si="3"/>
        <v>1.5825243786638764E-2</v>
      </c>
    </row>
    <row r="94" spans="1:37">
      <c r="A94" s="14" t="s">
        <v>50</v>
      </c>
      <c r="B94" s="15">
        <v>2012</v>
      </c>
      <c r="C94" s="9">
        <v>132509.11494252874</v>
      </c>
      <c r="D94" s="8">
        <v>64659.620689655174</v>
      </c>
      <c r="E94" s="8">
        <v>67849.49425287357</v>
      </c>
      <c r="F94" s="8">
        <v>8158.4942528735628</v>
      </c>
      <c r="G94" s="8">
        <v>17438.551724137931</v>
      </c>
      <c r="H94" s="8">
        <v>18180.620689655174</v>
      </c>
      <c r="I94" s="8">
        <v>16313.988505747126</v>
      </c>
      <c r="J94" s="8">
        <v>17037.620689655174</v>
      </c>
      <c r="K94" s="8">
        <v>19839.540229885057</v>
      </c>
      <c r="L94" s="8">
        <v>16742.57471264368</v>
      </c>
      <c r="M94" s="8">
        <v>9895.2183908045972</v>
      </c>
      <c r="N94" s="8">
        <v>6252.4022988505749</v>
      </c>
      <c r="O94" s="8">
        <v>2657.7356321839079</v>
      </c>
      <c r="P94" s="9">
        <v>0</v>
      </c>
      <c r="Q94" s="8">
        <v>0</v>
      </c>
      <c r="R94" s="8">
        <v>0</v>
      </c>
      <c r="S94" s="8">
        <v>0</v>
      </c>
      <c r="T94" s="8">
        <v>0</v>
      </c>
      <c r="U94" s="8">
        <v>35</v>
      </c>
      <c r="V94" s="8">
        <v>165</v>
      </c>
      <c r="W94" s="8">
        <v>254</v>
      </c>
      <c r="X94" s="8">
        <v>574</v>
      </c>
      <c r="Y94" s="8">
        <v>1053</v>
      </c>
      <c r="Z94" s="10">
        <f t="shared" si="2"/>
        <v>2081</v>
      </c>
      <c r="AA94" s="33">
        <v>0</v>
      </c>
      <c r="AB94" s="24">
        <v>0</v>
      </c>
      <c r="AC94" s="24">
        <v>0</v>
      </c>
      <c r="AD94" s="24">
        <v>0</v>
      </c>
      <c r="AE94" s="24">
        <v>0</v>
      </c>
      <c r="AF94" s="24">
        <v>1.7641537855437881E-3</v>
      </c>
      <c r="AG94" s="24">
        <v>9.8551150484277109E-3</v>
      </c>
      <c r="AH94" s="24">
        <v>2.56689635305105E-2</v>
      </c>
      <c r="AI94" s="24">
        <v>9.1804713222871578E-2</v>
      </c>
      <c r="AJ94" s="25">
        <v>0.39620193492861872</v>
      </c>
      <c r="AK94" s="34">
        <f t="shared" si="3"/>
        <v>1.5704580027589513E-2</v>
      </c>
    </row>
    <row r="95" spans="1:37">
      <c r="A95" s="14" t="s">
        <v>49</v>
      </c>
      <c r="B95" s="15">
        <v>2017</v>
      </c>
      <c r="C95" s="9">
        <v>39990.343283582093</v>
      </c>
      <c r="D95" s="8">
        <v>19422.805970149253</v>
      </c>
      <c r="E95" s="8">
        <v>20567.537313432837</v>
      </c>
      <c r="F95" s="8">
        <v>2492.9104477611941</v>
      </c>
      <c r="G95" s="8">
        <v>5405.3432835820895</v>
      </c>
      <c r="H95" s="8">
        <v>5599.746268656716</v>
      </c>
      <c r="I95" s="8">
        <v>5122.6567164179105</v>
      </c>
      <c r="J95" s="8">
        <v>4934.8955223880594</v>
      </c>
      <c r="K95" s="8">
        <v>5210.8656716417909</v>
      </c>
      <c r="L95" s="8">
        <v>5174.1492537313434</v>
      </c>
      <c r="M95" s="8">
        <v>3564.6417910447763</v>
      </c>
      <c r="N95" s="8">
        <v>1811.9402985074628</v>
      </c>
      <c r="O95" s="8">
        <v>673.19402985074623</v>
      </c>
      <c r="P95" s="9">
        <v>0</v>
      </c>
      <c r="Q95" s="8">
        <v>0</v>
      </c>
      <c r="R95" s="8">
        <v>0</v>
      </c>
      <c r="S95" s="8">
        <v>0</v>
      </c>
      <c r="T95" s="8">
        <v>0</v>
      </c>
      <c r="U95" s="8">
        <v>0</v>
      </c>
      <c r="V95" s="8">
        <v>54</v>
      </c>
      <c r="W95" s="8">
        <v>136</v>
      </c>
      <c r="X95" s="8">
        <v>212</v>
      </c>
      <c r="Y95" s="8">
        <v>219</v>
      </c>
      <c r="Z95" s="10">
        <f t="shared" si="2"/>
        <v>621</v>
      </c>
      <c r="AA95" s="33">
        <v>0</v>
      </c>
      <c r="AB95" s="24">
        <v>0</v>
      </c>
      <c r="AC95" s="24">
        <v>0</v>
      </c>
      <c r="AD95" s="24">
        <v>0</v>
      </c>
      <c r="AE95" s="24">
        <v>0</v>
      </c>
      <c r="AF95" s="24">
        <v>0</v>
      </c>
      <c r="AG95" s="24">
        <v>1.0436498321160304E-2</v>
      </c>
      <c r="AH95" s="24">
        <v>3.8152501140974161E-2</v>
      </c>
      <c r="AI95" s="24">
        <v>0.11700164744645798</v>
      </c>
      <c r="AJ95" s="25">
        <v>0.3253148279531749</v>
      </c>
      <c r="AK95" s="34">
        <f t="shared" si="3"/>
        <v>1.5528748918115677E-2</v>
      </c>
    </row>
    <row r="96" spans="1:37">
      <c r="A96" s="14" t="s">
        <v>51</v>
      </c>
      <c r="B96" s="15">
        <v>2011</v>
      </c>
      <c r="C96" s="9">
        <v>37610.177215189877</v>
      </c>
      <c r="D96" s="8">
        <v>18488.797468354431</v>
      </c>
      <c r="E96" s="8">
        <v>19121.379746835442</v>
      </c>
      <c r="F96" s="8">
        <v>2545</v>
      </c>
      <c r="G96" s="8">
        <v>5084.4810126582279</v>
      </c>
      <c r="H96" s="8">
        <v>5228.9240506329115</v>
      </c>
      <c r="I96" s="8">
        <v>4847.1139240506327</v>
      </c>
      <c r="J96" s="8">
        <v>4832.0253164556962</v>
      </c>
      <c r="K96" s="8">
        <v>5226.164556962025</v>
      </c>
      <c r="L96" s="8">
        <v>4476.7974683544307</v>
      </c>
      <c r="M96" s="8">
        <v>2971.506329113924</v>
      </c>
      <c r="N96" s="8">
        <v>1744.0632911392406</v>
      </c>
      <c r="O96" s="8">
        <v>654.36708860759495</v>
      </c>
      <c r="P96" s="9">
        <v>0</v>
      </c>
      <c r="Q96" s="8">
        <v>0</v>
      </c>
      <c r="R96" s="8">
        <v>0</v>
      </c>
      <c r="S96" s="8">
        <v>0</v>
      </c>
      <c r="T96" s="8">
        <v>0</v>
      </c>
      <c r="U96" s="8">
        <v>0</v>
      </c>
      <c r="V96" s="8">
        <v>11</v>
      </c>
      <c r="W96" s="8">
        <v>33</v>
      </c>
      <c r="X96" s="8">
        <v>187</v>
      </c>
      <c r="Y96" s="8">
        <v>343</v>
      </c>
      <c r="Z96" s="10">
        <f t="shared" si="2"/>
        <v>574</v>
      </c>
      <c r="AA96" s="33">
        <v>0</v>
      </c>
      <c r="AB96" s="24">
        <v>0</v>
      </c>
      <c r="AC96" s="24">
        <v>0</v>
      </c>
      <c r="AD96" s="24">
        <v>0</v>
      </c>
      <c r="AE96" s="24">
        <v>0</v>
      </c>
      <c r="AF96" s="24">
        <v>0</v>
      </c>
      <c r="AG96" s="24">
        <v>2.457113612522514E-3</v>
      </c>
      <c r="AH96" s="24">
        <v>1.1105478617587296E-2</v>
      </c>
      <c r="AI96" s="24">
        <v>0.10722087951168884</v>
      </c>
      <c r="AJ96" s="25">
        <v>0.52417061611374405</v>
      </c>
      <c r="AK96" s="34">
        <f t="shared" si="3"/>
        <v>1.5261826518811901E-2</v>
      </c>
    </row>
    <row r="97" spans="1:37">
      <c r="A97" s="14" t="s">
        <v>50</v>
      </c>
      <c r="B97" s="15">
        <v>2016</v>
      </c>
      <c r="C97" s="9">
        <v>132425.47727272726</v>
      </c>
      <c r="D97" s="8">
        <v>64831.977272727272</v>
      </c>
      <c r="E97" s="8">
        <v>67593.5</v>
      </c>
      <c r="F97" s="8">
        <v>7945.602272727273</v>
      </c>
      <c r="G97" s="8">
        <v>16857.5</v>
      </c>
      <c r="H97" s="8">
        <v>17949.840909090908</v>
      </c>
      <c r="I97" s="8">
        <v>16807.034090909092</v>
      </c>
      <c r="J97" s="8">
        <v>16031.193181818182</v>
      </c>
      <c r="K97" s="8">
        <v>18278.420454545456</v>
      </c>
      <c r="L97" s="8">
        <v>17953.05681818182</v>
      </c>
      <c r="M97" s="8">
        <v>11552.147727272728</v>
      </c>
      <c r="N97" s="8">
        <v>6200.363636363636</v>
      </c>
      <c r="O97" s="8">
        <v>2866.8636363636365</v>
      </c>
      <c r="P97" s="9">
        <v>0</v>
      </c>
      <c r="Q97" s="8">
        <v>0</v>
      </c>
      <c r="R97" s="8">
        <v>0</v>
      </c>
      <c r="S97" s="8">
        <v>0</v>
      </c>
      <c r="T97" s="8">
        <v>10</v>
      </c>
      <c r="U97" s="8">
        <v>27</v>
      </c>
      <c r="V97" s="8">
        <v>210</v>
      </c>
      <c r="W97" s="8">
        <v>355</v>
      </c>
      <c r="X97" s="8">
        <v>539</v>
      </c>
      <c r="Y97" s="8">
        <v>879</v>
      </c>
      <c r="Z97" s="10">
        <f t="shared" si="2"/>
        <v>2020</v>
      </c>
      <c r="AA97" s="33">
        <v>0</v>
      </c>
      <c r="AB97" s="24">
        <v>0</v>
      </c>
      <c r="AC97" s="24">
        <v>0</v>
      </c>
      <c r="AD97" s="24">
        <v>0</v>
      </c>
      <c r="AE97" s="24">
        <v>6.2378388723688546E-4</v>
      </c>
      <c r="AF97" s="24">
        <v>1.4771517083296808E-3</v>
      </c>
      <c r="AG97" s="24">
        <v>1.1697172360493179E-2</v>
      </c>
      <c r="AH97" s="24">
        <v>3.0730216439485376E-2</v>
      </c>
      <c r="AI97" s="24">
        <v>8.693038531464431E-2</v>
      </c>
      <c r="AJ97" s="25">
        <v>0.30660683991057697</v>
      </c>
      <c r="AK97" s="34">
        <f t="shared" si="3"/>
        <v>1.5253862335265411E-2</v>
      </c>
    </row>
    <row r="98" spans="1:37">
      <c r="A98" s="14" t="s">
        <v>52</v>
      </c>
      <c r="B98" s="15">
        <v>2013</v>
      </c>
      <c r="C98" s="9">
        <v>314365.08064516127</v>
      </c>
      <c r="D98" s="8">
        <v>152316.85483870967</v>
      </c>
      <c r="E98" s="8">
        <v>162048.22580645161</v>
      </c>
      <c r="F98" s="8">
        <v>18838.790322580644</v>
      </c>
      <c r="G98" s="8">
        <v>38031.354838709674</v>
      </c>
      <c r="H98" s="8">
        <v>44438.354838709674</v>
      </c>
      <c r="I98" s="8">
        <v>43825.096774193546</v>
      </c>
      <c r="J98" s="8">
        <v>41531.870967741932</v>
      </c>
      <c r="K98" s="8">
        <v>46013.370967741932</v>
      </c>
      <c r="L98" s="8">
        <v>38205.645161290326</v>
      </c>
      <c r="M98" s="8">
        <v>23037.080645161292</v>
      </c>
      <c r="N98" s="8">
        <v>14036.548387096775</v>
      </c>
      <c r="O98" s="8">
        <v>6476.6612903225805</v>
      </c>
      <c r="P98" s="9">
        <v>0</v>
      </c>
      <c r="Q98" s="8">
        <v>0</v>
      </c>
      <c r="R98" s="8">
        <v>0</v>
      </c>
      <c r="S98" s="8">
        <v>0</v>
      </c>
      <c r="T98" s="8">
        <v>0</v>
      </c>
      <c r="U98" s="8">
        <v>135</v>
      </c>
      <c r="V98" s="8">
        <v>350</v>
      </c>
      <c r="W98" s="8">
        <v>636</v>
      </c>
      <c r="X98" s="8">
        <v>1216</v>
      </c>
      <c r="Y98" s="8">
        <v>2430</v>
      </c>
      <c r="Z98" s="10">
        <f t="shared" si="2"/>
        <v>4767</v>
      </c>
      <c r="AA98" s="33">
        <v>0</v>
      </c>
      <c r="AB98" s="24">
        <v>0</v>
      </c>
      <c r="AC98" s="24">
        <v>0</v>
      </c>
      <c r="AD98" s="24">
        <v>0</v>
      </c>
      <c r="AE98" s="24">
        <v>0</v>
      </c>
      <c r="AF98" s="24">
        <v>2.9339297938993192E-3</v>
      </c>
      <c r="AG98" s="24">
        <v>9.1609498680738782E-3</v>
      </c>
      <c r="AH98" s="24">
        <v>2.7607664781673865E-2</v>
      </c>
      <c r="AI98" s="24">
        <v>8.6630984089921925E-2</v>
      </c>
      <c r="AJ98" s="25">
        <v>0.37519331196629091</v>
      </c>
      <c r="AK98" s="34">
        <f t="shared" si="3"/>
        <v>1.5163897943807373E-2</v>
      </c>
    </row>
    <row r="99" spans="1:37">
      <c r="A99" s="14" t="s">
        <v>53</v>
      </c>
      <c r="B99" s="15">
        <v>2017</v>
      </c>
      <c r="C99" s="9">
        <v>69010.318840579712</v>
      </c>
      <c r="D99" s="8">
        <v>33474.391304347824</v>
      </c>
      <c r="E99" s="8">
        <v>35535.927536231888</v>
      </c>
      <c r="F99" s="8">
        <v>4138.869565217391</v>
      </c>
      <c r="G99" s="8">
        <v>8762.36231884058</v>
      </c>
      <c r="H99" s="8">
        <v>9424.536231884058</v>
      </c>
      <c r="I99" s="8">
        <v>8906.072463768116</v>
      </c>
      <c r="J99" s="8">
        <v>8553.101449275362</v>
      </c>
      <c r="K99" s="8">
        <v>9241.826086956522</v>
      </c>
      <c r="L99" s="8">
        <v>9093.6231884057979</v>
      </c>
      <c r="M99" s="8">
        <v>6424.028985507246</v>
      </c>
      <c r="N99" s="8">
        <v>3275.2608695652175</v>
      </c>
      <c r="O99" s="8">
        <v>1190.6376811594203</v>
      </c>
      <c r="P99" s="9">
        <v>0</v>
      </c>
      <c r="Q99" s="8">
        <v>0</v>
      </c>
      <c r="R99" s="8">
        <v>0</v>
      </c>
      <c r="S99" s="8">
        <v>0</v>
      </c>
      <c r="T99" s="8">
        <v>0</v>
      </c>
      <c r="U99" s="8">
        <v>10</v>
      </c>
      <c r="V99" s="8">
        <v>94</v>
      </c>
      <c r="W99" s="8">
        <v>227</v>
      </c>
      <c r="X99" s="8">
        <v>338</v>
      </c>
      <c r="Y99" s="8">
        <v>375</v>
      </c>
      <c r="Z99" s="10">
        <f t="shared" si="2"/>
        <v>1044</v>
      </c>
      <c r="AA99" s="33">
        <v>0</v>
      </c>
      <c r="AB99" s="24">
        <v>0</v>
      </c>
      <c r="AC99" s="24">
        <v>0</v>
      </c>
      <c r="AD99" s="24">
        <v>0</v>
      </c>
      <c r="AE99" s="24">
        <v>0</v>
      </c>
      <c r="AF99" s="24">
        <v>1.0820372408991258E-3</v>
      </c>
      <c r="AG99" s="24">
        <v>1.0336913906862588E-2</v>
      </c>
      <c r="AH99" s="24">
        <v>3.5336079664664823E-2</v>
      </c>
      <c r="AI99" s="24">
        <v>0.10319788666020628</v>
      </c>
      <c r="AJ99" s="25">
        <v>0.31495727536090756</v>
      </c>
      <c r="AK99" s="34">
        <f t="shared" si="3"/>
        <v>1.5128172388418282E-2</v>
      </c>
    </row>
    <row r="100" spans="1:37">
      <c r="A100" s="14" t="s">
        <v>46</v>
      </c>
      <c r="B100" s="15">
        <v>2011</v>
      </c>
      <c r="C100" s="9">
        <v>95170.867346938772</v>
      </c>
      <c r="D100" s="8">
        <v>46364</v>
      </c>
      <c r="E100" s="8">
        <v>48806.867346938772</v>
      </c>
      <c r="F100" s="8">
        <v>6347.0408163265311</v>
      </c>
      <c r="G100" s="8">
        <v>12681.714285714286</v>
      </c>
      <c r="H100" s="8">
        <v>13256.979591836734</v>
      </c>
      <c r="I100" s="8">
        <v>12474.265306122448</v>
      </c>
      <c r="J100" s="8">
        <v>13503.989795918367</v>
      </c>
      <c r="K100" s="8">
        <v>13613.795918367347</v>
      </c>
      <c r="L100" s="8">
        <v>11165.714285714286</v>
      </c>
      <c r="M100" s="8">
        <v>6781.3367346938776</v>
      </c>
      <c r="N100" s="8">
        <v>3912.1020408163267</v>
      </c>
      <c r="O100" s="8">
        <v>1411.8877551020407</v>
      </c>
      <c r="P100" s="9">
        <v>0</v>
      </c>
      <c r="Q100" s="8">
        <v>0</v>
      </c>
      <c r="R100" s="8">
        <v>0</v>
      </c>
      <c r="S100" s="8">
        <v>0</v>
      </c>
      <c r="T100" s="8">
        <v>0</v>
      </c>
      <c r="U100" s="8">
        <v>10</v>
      </c>
      <c r="V100" s="8">
        <v>78</v>
      </c>
      <c r="W100" s="8">
        <v>223</v>
      </c>
      <c r="X100" s="8">
        <v>412</v>
      </c>
      <c r="Y100" s="8">
        <v>709</v>
      </c>
      <c r="Z100" s="10">
        <f t="shared" si="2"/>
        <v>1432</v>
      </c>
      <c r="AA100" s="33">
        <v>0</v>
      </c>
      <c r="AB100" s="24">
        <v>0</v>
      </c>
      <c r="AC100" s="24">
        <v>0</v>
      </c>
      <c r="AD100" s="24">
        <v>0</v>
      </c>
      <c r="AE100" s="24">
        <v>0</v>
      </c>
      <c r="AF100" s="24">
        <v>7.345489869220299E-4</v>
      </c>
      <c r="AG100" s="24">
        <v>6.9856704196519957E-3</v>
      </c>
      <c r="AH100" s="24">
        <v>3.2884372023455732E-2</v>
      </c>
      <c r="AI100" s="24">
        <v>0.10531422639324335</v>
      </c>
      <c r="AJ100" s="25">
        <v>0.50216456473819249</v>
      </c>
      <c r="AK100" s="34">
        <f t="shared" si="3"/>
        <v>1.504662130250157E-2</v>
      </c>
    </row>
    <row r="101" spans="1:37">
      <c r="A101" s="14" t="s">
        <v>47</v>
      </c>
      <c r="B101" s="15">
        <v>2015</v>
      </c>
      <c r="C101" s="9">
        <v>30935.831775700935</v>
      </c>
      <c r="D101" s="8">
        <v>15399.355140186915</v>
      </c>
      <c r="E101" s="8">
        <v>15536.476635514018</v>
      </c>
      <c r="F101" s="8">
        <v>1958.0373831775701</v>
      </c>
      <c r="G101" s="8">
        <v>4065.7850467289718</v>
      </c>
      <c r="H101" s="8">
        <v>4400.7102803738317</v>
      </c>
      <c r="I101" s="8">
        <v>3895.3177570093458</v>
      </c>
      <c r="J101" s="8">
        <v>3633.3271028037384</v>
      </c>
      <c r="K101" s="8">
        <v>4148.5607476635514</v>
      </c>
      <c r="L101" s="8">
        <v>4027.9906542056074</v>
      </c>
      <c r="M101" s="8">
        <v>2550.2803738317757</v>
      </c>
      <c r="N101" s="8">
        <v>1521.3644859813085</v>
      </c>
      <c r="O101" s="8">
        <v>738.93457943925239</v>
      </c>
      <c r="P101" s="9">
        <v>0</v>
      </c>
      <c r="Q101" s="8">
        <v>0</v>
      </c>
      <c r="R101" s="8">
        <v>0</v>
      </c>
      <c r="S101" s="8">
        <v>0</v>
      </c>
      <c r="T101" s="8">
        <v>0</v>
      </c>
      <c r="U101" s="8">
        <v>0</v>
      </c>
      <c r="V101" s="8">
        <v>11</v>
      </c>
      <c r="W101" s="8">
        <v>13</v>
      </c>
      <c r="X101" s="8">
        <v>85</v>
      </c>
      <c r="Y101" s="8">
        <v>353</v>
      </c>
      <c r="Z101" s="10">
        <f t="shared" si="2"/>
        <v>462</v>
      </c>
      <c r="AA101" s="33">
        <v>0</v>
      </c>
      <c r="AB101" s="24">
        <v>0</v>
      </c>
      <c r="AC101" s="24">
        <v>0</v>
      </c>
      <c r="AD101" s="24">
        <v>0</v>
      </c>
      <c r="AE101" s="24">
        <v>0</v>
      </c>
      <c r="AF101" s="24">
        <v>0</v>
      </c>
      <c r="AG101" s="24">
        <v>2.7308901495376979E-3</v>
      </c>
      <c r="AH101" s="24">
        <v>5.0974787452360013E-3</v>
      </c>
      <c r="AI101" s="24">
        <v>5.5870897988770533E-2</v>
      </c>
      <c r="AJ101" s="25">
        <v>0.477714820529684</v>
      </c>
      <c r="AK101" s="34">
        <f t="shared" si="3"/>
        <v>1.493413861795323E-2</v>
      </c>
    </row>
    <row r="102" spans="1:37">
      <c r="A102" s="14" t="s">
        <v>50</v>
      </c>
      <c r="B102" s="15">
        <v>2017</v>
      </c>
      <c r="C102" s="9">
        <v>143112.06329113923</v>
      </c>
      <c r="D102" s="8">
        <v>70002.620253164554</v>
      </c>
      <c r="E102" s="8">
        <v>73109.443037974677</v>
      </c>
      <c r="F102" s="8">
        <v>8584.0506329113923</v>
      </c>
      <c r="G102" s="8">
        <v>18072.088607594938</v>
      </c>
      <c r="H102" s="8">
        <v>19237.164556962027</v>
      </c>
      <c r="I102" s="8">
        <v>18340.189873417723</v>
      </c>
      <c r="J102" s="8">
        <v>17220.215189873419</v>
      </c>
      <c r="K102" s="8">
        <v>19392.822784810127</v>
      </c>
      <c r="L102" s="8">
        <v>19551.848101265823</v>
      </c>
      <c r="M102" s="8">
        <v>12850.26582278481</v>
      </c>
      <c r="N102" s="8">
        <v>6737.658227848101</v>
      </c>
      <c r="O102" s="8">
        <v>3125.7594936708861</v>
      </c>
      <c r="P102" s="9">
        <v>0</v>
      </c>
      <c r="Q102" s="8">
        <v>0</v>
      </c>
      <c r="R102" s="8">
        <v>0</v>
      </c>
      <c r="S102" s="8">
        <v>0</v>
      </c>
      <c r="T102" s="8">
        <v>0</v>
      </c>
      <c r="U102" s="8">
        <v>34</v>
      </c>
      <c r="V102" s="8">
        <v>207</v>
      </c>
      <c r="W102" s="8">
        <v>381</v>
      </c>
      <c r="X102" s="8">
        <v>544</v>
      </c>
      <c r="Y102" s="8">
        <v>963</v>
      </c>
      <c r="Z102" s="10">
        <f t="shared" si="2"/>
        <v>2129</v>
      </c>
      <c r="AA102" s="33">
        <v>0</v>
      </c>
      <c r="AB102" s="24">
        <v>0</v>
      </c>
      <c r="AC102" s="24">
        <v>0</v>
      </c>
      <c r="AD102" s="24">
        <v>0</v>
      </c>
      <c r="AE102" s="24">
        <v>0</v>
      </c>
      <c r="AF102" s="24">
        <v>1.7532259422610348E-3</v>
      </c>
      <c r="AG102" s="24">
        <v>1.0587234461308976E-2</v>
      </c>
      <c r="AH102" s="24">
        <v>2.9649192106551508E-2</v>
      </c>
      <c r="AI102" s="24">
        <v>8.0740218871823782E-2</v>
      </c>
      <c r="AJ102" s="25">
        <v>0.30808512361552637</v>
      </c>
      <c r="AK102" s="34">
        <f t="shared" si="3"/>
        <v>1.4876453815559075E-2</v>
      </c>
    </row>
    <row r="103" spans="1:37">
      <c r="A103" s="14" t="s">
        <v>54</v>
      </c>
      <c r="B103" s="15">
        <v>2013</v>
      </c>
      <c r="C103" s="9">
        <v>119082.27380952382</v>
      </c>
      <c r="D103" s="8">
        <v>58446.071428571428</v>
      </c>
      <c r="E103" s="8">
        <v>60636.202380952382</v>
      </c>
      <c r="F103" s="8">
        <v>7049.1190476190477</v>
      </c>
      <c r="G103" s="8">
        <v>15609.476190476191</v>
      </c>
      <c r="H103" s="8">
        <v>17041.107142857141</v>
      </c>
      <c r="I103" s="8">
        <v>14129.190476190477</v>
      </c>
      <c r="J103" s="8">
        <v>15067.273809523809</v>
      </c>
      <c r="K103" s="8">
        <v>17774.833333333332</v>
      </c>
      <c r="L103" s="8">
        <v>15537.035714285714</v>
      </c>
      <c r="M103" s="8">
        <v>9183.6666666666661</v>
      </c>
      <c r="N103" s="8">
        <v>5339.2142857142853</v>
      </c>
      <c r="O103" s="8">
        <v>2348.2976190476193</v>
      </c>
      <c r="P103" s="9">
        <v>0</v>
      </c>
      <c r="Q103" s="8">
        <v>0</v>
      </c>
      <c r="R103" s="8">
        <v>0</v>
      </c>
      <c r="S103" s="8">
        <v>0</v>
      </c>
      <c r="T103" s="8">
        <v>0</v>
      </c>
      <c r="U103" s="8">
        <v>20</v>
      </c>
      <c r="V103" s="8">
        <v>161</v>
      </c>
      <c r="W103" s="8">
        <v>267</v>
      </c>
      <c r="X103" s="8">
        <v>472</v>
      </c>
      <c r="Y103" s="8">
        <v>847</v>
      </c>
      <c r="Z103" s="10">
        <f t="shared" si="2"/>
        <v>1767</v>
      </c>
      <c r="AA103" s="33">
        <v>0</v>
      </c>
      <c r="AB103" s="24">
        <v>0</v>
      </c>
      <c r="AC103" s="24">
        <v>0</v>
      </c>
      <c r="AD103" s="24">
        <v>0</v>
      </c>
      <c r="AE103" s="24">
        <v>0</v>
      </c>
      <c r="AF103" s="24">
        <v>1.1251863589907078E-3</v>
      </c>
      <c r="AG103" s="24">
        <v>1.0362336996623277E-2</v>
      </c>
      <c r="AH103" s="24">
        <v>2.9073354869151757E-2</v>
      </c>
      <c r="AI103" s="24">
        <v>8.840252043505599E-2</v>
      </c>
      <c r="AJ103" s="25">
        <v>0.360686819732633</v>
      </c>
      <c r="AK103" s="34">
        <f t="shared" si="3"/>
        <v>1.4838480518321116E-2</v>
      </c>
    </row>
    <row r="104" spans="1:37">
      <c r="A104" s="14" t="s">
        <v>45</v>
      </c>
      <c r="B104" s="15">
        <v>2010</v>
      </c>
      <c r="C104" s="9">
        <v>27135.970297029704</v>
      </c>
      <c r="D104" s="8">
        <v>13438.524752475247</v>
      </c>
      <c r="E104" s="8">
        <v>13697.445544554455</v>
      </c>
      <c r="F104" s="8">
        <v>1918.920792079208</v>
      </c>
      <c r="G104" s="8">
        <v>3811.90099009901</v>
      </c>
      <c r="H104" s="8">
        <v>3985.8613861386139</v>
      </c>
      <c r="I104" s="8">
        <v>3489.2574257425745</v>
      </c>
      <c r="J104" s="8">
        <v>3457.6831683168316</v>
      </c>
      <c r="K104" s="8">
        <v>3940.8514851485147</v>
      </c>
      <c r="L104" s="8">
        <v>2996.3267326732675</v>
      </c>
      <c r="M104" s="8">
        <v>1756.3069306930693</v>
      </c>
      <c r="N104" s="8">
        <v>1230.8613861386139</v>
      </c>
      <c r="O104" s="8">
        <v>559.30693069306926</v>
      </c>
      <c r="P104" s="9">
        <v>0</v>
      </c>
      <c r="Q104" s="8">
        <v>0</v>
      </c>
      <c r="R104" s="8">
        <v>0</v>
      </c>
      <c r="S104" s="8">
        <v>0</v>
      </c>
      <c r="T104" s="8">
        <v>0</v>
      </c>
      <c r="U104" s="8">
        <v>0</v>
      </c>
      <c r="V104" s="8">
        <v>0</v>
      </c>
      <c r="W104" s="8">
        <v>0</v>
      </c>
      <c r="X104" s="8">
        <v>99</v>
      </c>
      <c r="Y104" s="8">
        <v>303</v>
      </c>
      <c r="Z104" s="10">
        <f t="shared" si="2"/>
        <v>402</v>
      </c>
      <c r="AA104" s="33">
        <v>0</v>
      </c>
      <c r="AB104" s="24">
        <v>0</v>
      </c>
      <c r="AC104" s="24">
        <v>0</v>
      </c>
      <c r="AD104" s="24">
        <v>0</v>
      </c>
      <c r="AE104" s="24">
        <v>0</v>
      </c>
      <c r="AF104" s="24">
        <v>0</v>
      </c>
      <c r="AG104" s="24">
        <v>0</v>
      </c>
      <c r="AH104" s="24">
        <v>0</v>
      </c>
      <c r="AI104" s="24">
        <v>8.0431477593571277E-2</v>
      </c>
      <c r="AJ104" s="25">
        <v>0.54174190122145516</v>
      </c>
      <c r="AK104" s="34">
        <f t="shared" si="3"/>
        <v>1.4814285083588952E-2</v>
      </c>
    </row>
    <row r="105" spans="1:37">
      <c r="A105" s="14" t="s">
        <v>55</v>
      </c>
      <c r="B105" s="15">
        <v>2015</v>
      </c>
      <c r="C105" s="9">
        <v>188319.19402985074</v>
      </c>
      <c r="D105" s="8">
        <v>91992.179104477618</v>
      </c>
      <c r="E105" s="8">
        <v>96327.014925373136</v>
      </c>
      <c r="F105" s="8">
        <v>10620.76119402985</v>
      </c>
      <c r="G105" s="8">
        <v>22462.447761194031</v>
      </c>
      <c r="H105" s="8">
        <v>25747.194029850747</v>
      </c>
      <c r="I105" s="8">
        <v>23761.641791044774</v>
      </c>
      <c r="J105" s="8">
        <v>22603.716417910447</v>
      </c>
      <c r="K105" s="8">
        <v>27134.641791044774</v>
      </c>
      <c r="L105" s="8">
        <v>25578.313432835821</v>
      </c>
      <c r="M105" s="8">
        <v>16221.447761194029</v>
      </c>
      <c r="N105" s="8">
        <v>9626.4776119402977</v>
      </c>
      <c r="O105" s="8">
        <v>4678.1343283582091</v>
      </c>
      <c r="P105" s="9">
        <v>0</v>
      </c>
      <c r="Q105" s="8">
        <v>0</v>
      </c>
      <c r="R105" s="8">
        <v>0</v>
      </c>
      <c r="S105" s="8">
        <v>0</v>
      </c>
      <c r="T105" s="8">
        <v>0</v>
      </c>
      <c r="U105" s="8">
        <v>33</v>
      </c>
      <c r="V105" s="8">
        <v>193</v>
      </c>
      <c r="W105" s="8">
        <v>355</v>
      </c>
      <c r="X105" s="8">
        <v>697</v>
      </c>
      <c r="Y105" s="8">
        <v>1508</v>
      </c>
      <c r="Z105" s="10">
        <f t="shared" si="2"/>
        <v>2786</v>
      </c>
      <c r="AA105" s="33">
        <v>0</v>
      </c>
      <c r="AB105" s="24">
        <v>0</v>
      </c>
      <c r="AC105" s="24">
        <v>0</v>
      </c>
      <c r="AD105" s="24">
        <v>0</v>
      </c>
      <c r="AE105" s="24">
        <v>0</v>
      </c>
      <c r="AF105" s="24">
        <v>1.2161575691369902E-3</v>
      </c>
      <c r="AG105" s="24">
        <v>7.5454544924075722E-3</v>
      </c>
      <c r="AH105" s="24">
        <v>2.188460643132319E-2</v>
      </c>
      <c r="AI105" s="24">
        <v>7.2404469017355741E-2</v>
      </c>
      <c r="AJ105" s="25">
        <v>0.32235072662593517</v>
      </c>
      <c r="AK105" s="34">
        <f t="shared" si="3"/>
        <v>1.4794031029882101E-2</v>
      </c>
    </row>
    <row r="106" spans="1:37">
      <c r="A106" s="14" t="s">
        <v>52</v>
      </c>
      <c r="B106" s="15">
        <v>2014</v>
      </c>
      <c r="C106" s="9">
        <v>311809.84126984124</v>
      </c>
      <c r="D106" s="8">
        <v>151165.06349206349</v>
      </c>
      <c r="E106" s="8">
        <v>160644.77777777778</v>
      </c>
      <c r="F106" s="8">
        <v>18617.158730158731</v>
      </c>
      <c r="G106" s="8">
        <v>37327.285714285717</v>
      </c>
      <c r="H106" s="8">
        <v>43664.650793650791</v>
      </c>
      <c r="I106" s="8">
        <v>43915.682539682537</v>
      </c>
      <c r="J106" s="8">
        <v>40635.888888888891</v>
      </c>
      <c r="K106" s="8">
        <v>45202.317460317463</v>
      </c>
      <c r="L106" s="8">
        <v>38459.492063492064</v>
      </c>
      <c r="M106" s="8">
        <v>23575.777777777777</v>
      </c>
      <c r="N106" s="8">
        <v>13739.222222222223</v>
      </c>
      <c r="O106" s="8">
        <v>6556.5714285714284</v>
      </c>
      <c r="P106" s="9">
        <v>0</v>
      </c>
      <c r="Q106" s="8">
        <v>0</v>
      </c>
      <c r="R106" s="8">
        <v>0</v>
      </c>
      <c r="S106" s="8">
        <v>0</v>
      </c>
      <c r="T106" s="8">
        <v>22</v>
      </c>
      <c r="U106" s="8">
        <v>155</v>
      </c>
      <c r="V106" s="8">
        <v>394</v>
      </c>
      <c r="W106" s="8">
        <v>615</v>
      </c>
      <c r="X106" s="8">
        <v>1171</v>
      </c>
      <c r="Y106" s="8">
        <v>2244</v>
      </c>
      <c r="Z106" s="10">
        <f t="shared" si="2"/>
        <v>4601</v>
      </c>
      <c r="AA106" s="33">
        <v>0</v>
      </c>
      <c r="AB106" s="24">
        <v>0</v>
      </c>
      <c r="AC106" s="24">
        <v>0</v>
      </c>
      <c r="AD106" s="24">
        <v>0</v>
      </c>
      <c r="AE106" s="24">
        <v>5.4139334961159124E-4</v>
      </c>
      <c r="AF106" s="24">
        <v>3.4290277292988911E-3</v>
      </c>
      <c r="AG106" s="24">
        <v>1.0244545074842713E-2</v>
      </c>
      <c r="AH106" s="24">
        <v>2.6086095898803858E-2</v>
      </c>
      <c r="AI106" s="24">
        <v>8.5230443256532396E-2</v>
      </c>
      <c r="AJ106" s="25">
        <v>0.34225204810876764</v>
      </c>
      <c r="AK106" s="34">
        <f t="shared" si="3"/>
        <v>1.4755788275515909E-2</v>
      </c>
    </row>
    <row r="107" spans="1:37">
      <c r="A107" s="14" t="s">
        <v>56</v>
      </c>
      <c r="B107" s="15">
        <v>2010</v>
      </c>
      <c r="C107" s="9">
        <v>68229.105263157893</v>
      </c>
      <c r="D107" s="8">
        <v>33551.105263157893</v>
      </c>
      <c r="E107" s="8">
        <v>34678</v>
      </c>
      <c r="F107" s="8">
        <v>4615.3157894736842</v>
      </c>
      <c r="G107" s="8">
        <v>9492.621052631579</v>
      </c>
      <c r="H107" s="8">
        <v>9830.378947368421</v>
      </c>
      <c r="I107" s="8">
        <v>8731.136842105263</v>
      </c>
      <c r="J107" s="8">
        <v>9228.4947368421053</v>
      </c>
      <c r="K107" s="8">
        <v>9974.8315789473691</v>
      </c>
      <c r="L107" s="8">
        <v>7686.2526315789473</v>
      </c>
      <c r="M107" s="8">
        <v>4573.2631578947367</v>
      </c>
      <c r="N107" s="8">
        <v>2969.242105263158</v>
      </c>
      <c r="O107" s="8">
        <v>1147.421052631579</v>
      </c>
      <c r="P107" s="9">
        <v>0</v>
      </c>
      <c r="Q107" s="8">
        <v>0</v>
      </c>
      <c r="R107" s="8">
        <v>0</v>
      </c>
      <c r="S107" s="8">
        <v>0</v>
      </c>
      <c r="T107" s="8">
        <v>0</v>
      </c>
      <c r="U107" s="8">
        <v>10</v>
      </c>
      <c r="V107" s="8">
        <v>43</v>
      </c>
      <c r="W107" s="8">
        <v>91</v>
      </c>
      <c r="X107" s="8">
        <v>311</v>
      </c>
      <c r="Y107" s="8">
        <v>549</v>
      </c>
      <c r="Z107" s="10">
        <f t="shared" si="2"/>
        <v>1004</v>
      </c>
      <c r="AA107" s="33">
        <v>0</v>
      </c>
      <c r="AB107" s="24">
        <v>0</v>
      </c>
      <c r="AC107" s="24">
        <v>0</v>
      </c>
      <c r="AD107" s="24">
        <v>0</v>
      </c>
      <c r="AE107" s="24">
        <v>0</v>
      </c>
      <c r="AF107" s="24">
        <v>1.0025231925825946E-3</v>
      </c>
      <c r="AG107" s="24">
        <v>5.5944036790222876E-3</v>
      </c>
      <c r="AH107" s="24">
        <v>1.9898264512268105E-2</v>
      </c>
      <c r="AI107" s="24">
        <v>0.10474053276044214</v>
      </c>
      <c r="AJ107" s="25">
        <v>0.47846429062887025</v>
      </c>
      <c r="AK107" s="34">
        <f t="shared" si="3"/>
        <v>1.471512774684056E-2</v>
      </c>
    </row>
    <row r="108" spans="1:37">
      <c r="A108" s="14" t="s">
        <v>56</v>
      </c>
      <c r="B108" s="15">
        <v>2009</v>
      </c>
      <c r="C108" s="9">
        <v>66687.09375</v>
      </c>
      <c r="D108" s="8">
        <v>32815.895833333336</v>
      </c>
      <c r="E108" s="8">
        <v>33871.197916666664</v>
      </c>
      <c r="F108" s="8">
        <v>4640.979166666667</v>
      </c>
      <c r="G108" s="8">
        <v>9171.9479166666661</v>
      </c>
      <c r="H108" s="8">
        <v>9549.59375</v>
      </c>
      <c r="I108" s="8">
        <v>8685.28125</v>
      </c>
      <c r="J108" s="8">
        <v>9238.1875</v>
      </c>
      <c r="K108" s="8">
        <v>9725.1979166666661</v>
      </c>
      <c r="L108" s="8">
        <v>7239.53125</v>
      </c>
      <c r="M108" s="8">
        <v>4342.239583333333</v>
      </c>
      <c r="N108" s="8">
        <v>2926.8125</v>
      </c>
      <c r="O108" s="8">
        <v>1142.15625</v>
      </c>
      <c r="P108" s="9">
        <v>0</v>
      </c>
      <c r="Q108" s="8">
        <v>0</v>
      </c>
      <c r="R108" s="8">
        <v>0</v>
      </c>
      <c r="S108" s="8">
        <v>0</v>
      </c>
      <c r="T108" s="8">
        <v>0</v>
      </c>
      <c r="U108" s="8">
        <v>0</v>
      </c>
      <c r="V108" s="8">
        <v>45</v>
      </c>
      <c r="W108" s="8">
        <v>98</v>
      </c>
      <c r="X108" s="8">
        <v>296</v>
      </c>
      <c r="Y108" s="8">
        <v>537</v>
      </c>
      <c r="Z108" s="10">
        <f t="shared" si="2"/>
        <v>976</v>
      </c>
      <c r="AA108" s="33">
        <v>0</v>
      </c>
      <c r="AB108" s="24">
        <v>0</v>
      </c>
      <c r="AC108" s="24">
        <v>0</v>
      </c>
      <c r="AD108" s="24">
        <v>0</v>
      </c>
      <c r="AE108" s="24">
        <v>0</v>
      </c>
      <c r="AF108" s="24">
        <v>0</v>
      </c>
      <c r="AG108" s="24">
        <v>6.2158720566335007E-3</v>
      </c>
      <c r="AH108" s="24">
        <v>2.2568998812536736E-2</v>
      </c>
      <c r="AI108" s="24">
        <v>0.10113391274637511</v>
      </c>
      <c r="AJ108" s="25">
        <v>0.47016334236230811</v>
      </c>
      <c r="AK108" s="34">
        <f t="shared" si="3"/>
        <v>1.4635515586552308E-2</v>
      </c>
    </row>
    <row r="109" spans="1:37">
      <c r="A109" s="14" t="s">
        <v>47</v>
      </c>
      <c r="B109" s="15">
        <v>2010</v>
      </c>
      <c r="C109" s="9">
        <v>29661.079207920793</v>
      </c>
      <c r="D109" s="8">
        <v>14641.772277227723</v>
      </c>
      <c r="E109" s="8">
        <v>15019.30693069307</v>
      </c>
      <c r="F109" s="8">
        <v>1945.8316831683169</v>
      </c>
      <c r="G109" s="8">
        <v>3916.1485148514853</v>
      </c>
      <c r="H109" s="8">
        <v>4291.9009900990095</v>
      </c>
      <c r="I109" s="8">
        <v>3630.3267326732675</v>
      </c>
      <c r="J109" s="8">
        <v>3727.1683168316831</v>
      </c>
      <c r="K109" s="8">
        <v>4328.0099009900987</v>
      </c>
      <c r="L109" s="8">
        <v>3445.90099009901</v>
      </c>
      <c r="M109" s="8">
        <v>2147.2673267326732</v>
      </c>
      <c r="N109" s="8">
        <v>1545.3366336633662</v>
      </c>
      <c r="O109" s="8">
        <v>693.01980198019805</v>
      </c>
      <c r="P109" s="9">
        <v>0</v>
      </c>
      <c r="Q109" s="8">
        <v>0</v>
      </c>
      <c r="R109" s="8">
        <v>0</v>
      </c>
      <c r="S109" s="8">
        <v>0</v>
      </c>
      <c r="T109" s="8">
        <v>0</v>
      </c>
      <c r="U109" s="8">
        <v>0</v>
      </c>
      <c r="V109" s="8">
        <v>0</v>
      </c>
      <c r="W109" s="8">
        <v>10</v>
      </c>
      <c r="X109" s="8">
        <v>105</v>
      </c>
      <c r="Y109" s="8">
        <v>319</v>
      </c>
      <c r="Z109" s="10">
        <f t="shared" si="2"/>
        <v>434</v>
      </c>
      <c r="AA109" s="33">
        <v>0</v>
      </c>
      <c r="AB109" s="24">
        <v>0</v>
      </c>
      <c r="AC109" s="24">
        <v>0</v>
      </c>
      <c r="AD109" s="24">
        <v>0</v>
      </c>
      <c r="AE109" s="24">
        <v>0</v>
      </c>
      <c r="AF109" s="24">
        <v>0</v>
      </c>
      <c r="AG109" s="24">
        <v>0</v>
      </c>
      <c r="AH109" s="24">
        <v>4.6570819923088987E-3</v>
      </c>
      <c r="AI109" s="24">
        <v>6.7946360496927843E-2</v>
      </c>
      <c r="AJ109" s="25">
        <v>0.46030430745053214</v>
      </c>
      <c r="AK109" s="34">
        <f t="shared" si="3"/>
        <v>1.4631969287351594E-2</v>
      </c>
    </row>
    <row r="110" spans="1:37">
      <c r="A110" s="14" t="s">
        <v>51</v>
      </c>
      <c r="B110" s="15">
        <v>2012</v>
      </c>
      <c r="C110" s="9">
        <v>37355.92682926829</v>
      </c>
      <c r="D110" s="8">
        <v>18349.573170731706</v>
      </c>
      <c r="E110" s="8">
        <v>19006.353658536584</v>
      </c>
      <c r="F110" s="8">
        <v>2486.1463414634145</v>
      </c>
      <c r="G110" s="8">
        <v>5007.5975609756097</v>
      </c>
      <c r="H110" s="8">
        <v>5098.4756097560976</v>
      </c>
      <c r="I110" s="8">
        <v>4769.7682926829266</v>
      </c>
      <c r="J110" s="8">
        <v>4725.9878048780483</v>
      </c>
      <c r="K110" s="8">
        <v>5196.9878048780483</v>
      </c>
      <c r="L110" s="8">
        <v>4603.0975609756097</v>
      </c>
      <c r="M110" s="8">
        <v>3062.0487804878048</v>
      </c>
      <c r="N110" s="8">
        <v>1761.6585365853659</v>
      </c>
      <c r="O110" s="8">
        <v>651.63414634146341</v>
      </c>
      <c r="P110" s="9">
        <v>0</v>
      </c>
      <c r="Q110" s="8">
        <v>0</v>
      </c>
      <c r="R110" s="8">
        <v>0</v>
      </c>
      <c r="S110" s="8">
        <v>0</v>
      </c>
      <c r="T110" s="8">
        <v>0</v>
      </c>
      <c r="U110" s="8">
        <v>0</v>
      </c>
      <c r="V110" s="8">
        <v>10</v>
      </c>
      <c r="W110" s="8">
        <v>35</v>
      </c>
      <c r="X110" s="8">
        <v>148</v>
      </c>
      <c r="Y110" s="8">
        <v>353</v>
      </c>
      <c r="Z110" s="10">
        <f t="shared" si="2"/>
        <v>546</v>
      </c>
      <c r="AA110" s="33">
        <v>0</v>
      </c>
      <c r="AB110" s="24">
        <v>0</v>
      </c>
      <c r="AC110" s="24">
        <v>0</v>
      </c>
      <c r="AD110" s="24">
        <v>0</v>
      </c>
      <c r="AE110" s="24">
        <v>0</v>
      </c>
      <c r="AF110" s="24">
        <v>0</v>
      </c>
      <c r="AG110" s="24">
        <v>2.1724501528663097E-3</v>
      </c>
      <c r="AH110" s="24">
        <v>1.1430255527942395E-2</v>
      </c>
      <c r="AI110" s="24">
        <v>8.4011740599213597E-2</v>
      </c>
      <c r="AJ110" s="25">
        <v>0.54171501291312651</v>
      </c>
      <c r="AK110" s="34">
        <f t="shared" si="3"/>
        <v>1.4616154552808742E-2</v>
      </c>
    </row>
    <row r="111" spans="1:37">
      <c r="A111" s="14" t="s">
        <v>52</v>
      </c>
      <c r="B111" s="15">
        <v>2010</v>
      </c>
      <c r="C111" s="9">
        <v>310157.29032258067</v>
      </c>
      <c r="D111" s="8">
        <v>150013.77419354839</v>
      </c>
      <c r="E111" s="8">
        <v>160143.51612903227</v>
      </c>
      <c r="F111" s="8">
        <v>18715.677419354837</v>
      </c>
      <c r="G111" s="8">
        <v>38846.225806451614</v>
      </c>
      <c r="H111" s="8">
        <v>44403.741935483871</v>
      </c>
      <c r="I111" s="8">
        <v>42042.145161290326</v>
      </c>
      <c r="J111" s="8">
        <v>43977.161290322583</v>
      </c>
      <c r="K111" s="8">
        <v>45764.322580645159</v>
      </c>
      <c r="L111" s="8">
        <v>35359.225806451614</v>
      </c>
      <c r="M111" s="8">
        <v>21074.258064516129</v>
      </c>
      <c r="N111" s="8">
        <v>14247.612903225807</v>
      </c>
      <c r="O111" s="8">
        <v>5915.1129032258068</v>
      </c>
      <c r="P111" s="9">
        <v>0</v>
      </c>
      <c r="Q111" s="8">
        <v>0</v>
      </c>
      <c r="R111" s="8">
        <v>0</v>
      </c>
      <c r="S111" s="8">
        <v>0</v>
      </c>
      <c r="T111" s="8">
        <v>0</v>
      </c>
      <c r="U111" s="8">
        <v>131</v>
      </c>
      <c r="V111" s="8">
        <v>326</v>
      </c>
      <c r="W111" s="8">
        <v>523</v>
      </c>
      <c r="X111" s="8">
        <v>1269</v>
      </c>
      <c r="Y111" s="8">
        <v>2273</v>
      </c>
      <c r="Z111" s="10">
        <f t="shared" si="2"/>
        <v>4522</v>
      </c>
      <c r="AA111" s="33">
        <v>0</v>
      </c>
      <c r="AB111" s="24">
        <v>0</v>
      </c>
      <c r="AC111" s="24">
        <v>0</v>
      </c>
      <c r="AD111" s="24">
        <v>0</v>
      </c>
      <c r="AE111" s="24">
        <v>0</v>
      </c>
      <c r="AF111" s="24">
        <v>2.8624918410876483E-3</v>
      </c>
      <c r="AG111" s="24">
        <v>9.2196588744462363E-3</v>
      </c>
      <c r="AH111" s="24">
        <v>2.4817006529905004E-2</v>
      </c>
      <c r="AI111" s="24">
        <v>8.9067551780037849E-2</v>
      </c>
      <c r="AJ111" s="25">
        <v>0.38426992640502594</v>
      </c>
      <c r="AK111" s="34">
        <f t="shared" si="3"/>
        <v>1.4579699207769293E-2</v>
      </c>
    </row>
    <row r="112" spans="1:37">
      <c r="A112" s="14" t="s">
        <v>54</v>
      </c>
      <c r="B112" s="15">
        <v>2017</v>
      </c>
      <c r="C112" s="9">
        <v>114368.61627906977</v>
      </c>
      <c r="D112" s="8">
        <v>56217.08139534884</v>
      </c>
      <c r="E112" s="8">
        <v>58151.534883720931</v>
      </c>
      <c r="F112" s="8">
        <v>6652.0465116279074</v>
      </c>
      <c r="G112" s="8">
        <v>14369.39534883721</v>
      </c>
      <c r="H112" s="8">
        <v>16112.255813953489</v>
      </c>
      <c r="I112" s="8">
        <v>14119.872093023256</v>
      </c>
      <c r="J112" s="8">
        <v>13647.627906976744</v>
      </c>
      <c r="K112" s="8">
        <v>15742.406976744185</v>
      </c>
      <c r="L112" s="8">
        <v>15760</v>
      </c>
      <c r="M112" s="8">
        <v>10365.965116279071</v>
      </c>
      <c r="N112" s="8">
        <v>5243</v>
      </c>
      <c r="O112" s="8">
        <v>2356.046511627907</v>
      </c>
      <c r="P112" s="9">
        <v>0</v>
      </c>
      <c r="Q112" s="8">
        <v>0</v>
      </c>
      <c r="R112" s="8">
        <v>0</v>
      </c>
      <c r="S112" s="8">
        <v>0</v>
      </c>
      <c r="T112" s="8">
        <v>0</v>
      </c>
      <c r="U112" s="8">
        <v>10</v>
      </c>
      <c r="V112" s="8">
        <v>162</v>
      </c>
      <c r="W112" s="8">
        <v>270</v>
      </c>
      <c r="X112" s="8">
        <v>441</v>
      </c>
      <c r="Y112" s="8">
        <v>784</v>
      </c>
      <c r="Z112" s="10">
        <f t="shared" si="2"/>
        <v>1667</v>
      </c>
      <c r="AA112" s="33">
        <v>0</v>
      </c>
      <c r="AB112" s="24">
        <v>0</v>
      </c>
      <c r="AC112" s="24">
        <v>0</v>
      </c>
      <c r="AD112" s="24">
        <v>0</v>
      </c>
      <c r="AE112" s="24">
        <v>0</v>
      </c>
      <c r="AF112" s="24">
        <v>6.352268757104754E-4</v>
      </c>
      <c r="AG112" s="24">
        <v>1.0279187817258882E-2</v>
      </c>
      <c r="AH112" s="24">
        <v>2.6046778758302268E-2</v>
      </c>
      <c r="AI112" s="24">
        <v>8.4112149532710276E-2</v>
      </c>
      <c r="AJ112" s="25">
        <v>0.33276083308656601</v>
      </c>
      <c r="AK112" s="34">
        <f t="shared" si="3"/>
        <v>1.4575676914131488E-2</v>
      </c>
    </row>
    <row r="113" spans="1:37">
      <c r="A113" s="14" t="s">
        <v>52</v>
      </c>
      <c r="B113" s="15">
        <v>2015</v>
      </c>
      <c r="C113" s="9">
        <v>326686.18333333335</v>
      </c>
      <c r="D113" s="8">
        <v>158446.66666666666</v>
      </c>
      <c r="E113" s="8">
        <v>168239.51666666666</v>
      </c>
      <c r="F113" s="8">
        <v>19573.349999999999</v>
      </c>
      <c r="G113" s="8">
        <v>38701.883333333331</v>
      </c>
      <c r="H113" s="8">
        <v>45335.51666666667</v>
      </c>
      <c r="I113" s="8">
        <v>46611.35</v>
      </c>
      <c r="J113" s="8">
        <v>42098.833333333336</v>
      </c>
      <c r="K113" s="8">
        <v>46805.633333333331</v>
      </c>
      <c r="L113" s="8">
        <v>40878.199999999997</v>
      </c>
      <c r="M113" s="8">
        <v>25504.5</v>
      </c>
      <c r="N113" s="8">
        <v>14281.833333333334</v>
      </c>
      <c r="O113" s="8">
        <v>6922.4333333333334</v>
      </c>
      <c r="P113" s="9">
        <v>0</v>
      </c>
      <c r="Q113" s="8">
        <v>0</v>
      </c>
      <c r="R113" s="8">
        <v>0</v>
      </c>
      <c r="S113" s="8">
        <v>0</v>
      </c>
      <c r="T113" s="8">
        <v>0</v>
      </c>
      <c r="U113" s="8">
        <v>126</v>
      </c>
      <c r="V113" s="8">
        <v>329</v>
      </c>
      <c r="W113" s="8">
        <v>620</v>
      </c>
      <c r="X113" s="8">
        <v>1214</v>
      </c>
      <c r="Y113" s="8">
        <v>2464</v>
      </c>
      <c r="Z113" s="10">
        <f t="shared" si="2"/>
        <v>4753</v>
      </c>
      <c r="AA113" s="33">
        <v>0</v>
      </c>
      <c r="AB113" s="24">
        <v>0</v>
      </c>
      <c r="AC113" s="24">
        <v>0</v>
      </c>
      <c r="AD113" s="24">
        <v>0</v>
      </c>
      <c r="AE113" s="24">
        <v>0</v>
      </c>
      <c r="AF113" s="24">
        <v>2.6919836572378399E-3</v>
      </c>
      <c r="AG113" s="24">
        <v>8.0482995826626422E-3</v>
      </c>
      <c r="AH113" s="24">
        <v>2.4309435589797878E-2</v>
      </c>
      <c r="AI113" s="24">
        <v>8.5003092506797676E-2</v>
      </c>
      <c r="AJ113" s="25">
        <v>0.35594420073866123</v>
      </c>
      <c r="AK113" s="34">
        <f t="shared" si="3"/>
        <v>1.454913076366713E-2</v>
      </c>
    </row>
    <row r="114" spans="1:37">
      <c r="A114" s="14" t="s">
        <v>54</v>
      </c>
      <c r="B114" s="15">
        <v>2014</v>
      </c>
      <c r="C114" s="9">
        <v>118721.18604651163</v>
      </c>
      <c r="D114" s="8">
        <v>58301.453488372092</v>
      </c>
      <c r="E114" s="8">
        <v>60419.732558139534</v>
      </c>
      <c r="F114" s="8">
        <v>7000</v>
      </c>
      <c r="G114" s="8">
        <v>15362.302325581395</v>
      </c>
      <c r="H114" s="8">
        <v>17005.406976744187</v>
      </c>
      <c r="I114" s="8">
        <v>14253.941860465116</v>
      </c>
      <c r="J114" s="8">
        <v>14719.023255813954</v>
      </c>
      <c r="K114" s="8">
        <v>17412.046511627908</v>
      </c>
      <c r="L114" s="8">
        <v>15787.302325581395</v>
      </c>
      <c r="M114" s="8">
        <v>9494.0116279069771</v>
      </c>
      <c r="N114" s="8">
        <v>5342.5581395348836</v>
      </c>
      <c r="O114" s="8">
        <v>2396.6976744186045</v>
      </c>
      <c r="P114" s="9">
        <v>0</v>
      </c>
      <c r="Q114" s="8">
        <v>0</v>
      </c>
      <c r="R114" s="8">
        <v>0</v>
      </c>
      <c r="S114" s="8">
        <v>0</v>
      </c>
      <c r="T114" s="8">
        <v>11</v>
      </c>
      <c r="U114" s="8">
        <v>42</v>
      </c>
      <c r="V114" s="8">
        <v>120</v>
      </c>
      <c r="W114" s="8">
        <v>267</v>
      </c>
      <c r="X114" s="8">
        <v>457</v>
      </c>
      <c r="Y114" s="8">
        <v>829</v>
      </c>
      <c r="Z114" s="10">
        <f t="shared" si="2"/>
        <v>1726</v>
      </c>
      <c r="AA114" s="33">
        <v>0</v>
      </c>
      <c r="AB114" s="24">
        <v>0</v>
      </c>
      <c r="AC114" s="24">
        <v>0</v>
      </c>
      <c r="AD114" s="24">
        <v>0</v>
      </c>
      <c r="AE114" s="24">
        <v>7.4733219785185444E-4</v>
      </c>
      <c r="AF114" s="24">
        <v>2.4121231224573203E-3</v>
      </c>
      <c r="AG114" s="24">
        <v>7.6010452910345964E-3</v>
      </c>
      <c r="AH114" s="24">
        <v>2.8122990624445027E-2</v>
      </c>
      <c r="AI114" s="24">
        <v>8.5539546424063029E-2</v>
      </c>
      <c r="AJ114" s="25">
        <v>0.34589260416464518</v>
      </c>
      <c r="AK114" s="34">
        <f t="shared" si="3"/>
        <v>1.4538264462113794E-2</v>
      </c>
    </row>
    <row r="115" spans="1:37">
      <c r="A115" s="14" t="s">
        <v>57</v>
      </c>
      <c r="B115" s="15">
        <v>2009</v>
      </c>
      <c r="C115" s="9">
        <v>46246.782051282054</v>
      </c>
      <c r="D115" s="8">
        <v>22821.782051282051</v>
      </c>
      <c r="E115" s="8">
        <v>23425</v>
      </c>
      <c r="F115" s="8">
        <v>3333.0128205128203</v>
      </c>
      <c r="G115" s="8">
        <v>6249.666666666667</v>
      </c>
      <c r="H115" s="8">
        <v>6901.7820512820517</v>
      </c>
      <c r="I115" s="8">
        <v>6146.0897435897432</v>
      </c>
      <c r="J115" s="8">
        <v>5947.2051282051279</v>
      </c>
      <c r="K115" s="8">
        <v>6459.5512820512822</v>
      </c>
      <c r="L115" s="8">
        <v>5056.5641025641025</v>
      </c>
      <c r="M115" s="8">
        <v>3256.6410256410259</v>
      </c>
      <c r="N115" s="8">
        <v>2125.397435897436</v>
      </c>
      <c r="O115" s="8">
        <v>785.79487179487182</v>
      </c>
      <c r="P115" s="9">
        <v>0</v>
      </c>
      <c r="Q115" s="8">
        <v>0</v>
      </c>
      <c r="R115" s="8">
        <v>0</v>
      </c>
      <c r="S115" s="8">
        <v>0</v>
      </c>
      <c r="T115" s="8">
        <v>0</v>
      </c>
      <c r="U115" s="8">
        <v>14</v>
      </c>
      <c r="V115" s="8">
        <v>22</v>
      </c>
      <c r="W115" s="8">
        <v>73</v>
      </c>
      <c r="X115" s="8">
        <v>234</v>
      </c>
      <c r="Y115" s="8">
        <v>326</v>
      </c>
      <c r="Z115" s="10">
        <f t="shared" si="2"/>
        <v>669</v>
      </c>
      <c r="AA115" s="33">
        <v>0</v>
      </c>
      <c r="AB115" s="24">
        <v>0</v>
      </c>
      <c r="AC115" s="24">
        <v>0</v>
      </c>
      <c r="AD115" s="24">
        <v>0</v>
      </c>
      <c r="AE115" s="24">
        <v>0</v>
      </c>
      <c r="AF115" s="24">
        <v>2.1673332076332999E-3</v>
      </c>
      <c r="AG115" s="24">
        <v>4.3507804022189997E-3</v>
      </c>
      <c r="AH115" s="24">
        <v>2.2415734318040451E-2</v>
      </c>
      <c r="AI115" s="24">
        <v>0.11009705575427822</v>
      </c>
      <c r="AJ115" s="25">
        <v>0.41486654049468119</v>
      </c>
      <c r="AK115" s="34">
        <f t="shared" si="3"/>
        <v>1.4465871360696197E-2</v>
      </c>
    </row>
    <row r="116" spans="1:37">
      <c r="A116" s="14" t="s">
        <v>45</v>
      </c>
      <c r="B116" s="15">
        <v>2017</v>
      </c>
      <c r="C116" s="9">
        <v>27942.17924528302</v>
      </c>
      <c r="D116" s="8">
        <v>13903.735849056604</v>
      </c>
      <c r="E116" s="8">
        <v>14038.443396226416</v>
      </c>
      <c r="F116" s="8">
        <v>1871.9433962264152</v>
      </c>
      <c r="G116" s="8">
        <v>3837.8018867924529</v>
      </c>
      <c r="H116" s="8">
        <v>4005.6132075471696</v>
      </c>
      <c r="I116" s="8">
        <v>3698</v>
      </c>
      <c r="J116" s="8">
        <v>3356.433962264151</v>
      </c>
      <c r="K116" s="8">
        <v>3467.2830188679245</v>
      </c>
      <c r="L116" s="8">
        <v>3542.2735849056603</v>
      </c>
      <c r="M116" s="8">
        <v>2314.1037735849059</v>
      </c>
      <c r="N116" s="8">
        <v>1252.5188679245282</v>
      </c>
      <c r="O116" s="8">
        <v>596.20754716981128</v>
      </c>
      <c r="P116" s="9">
        <v>0</v>
      </c>
      <c r="Q116" s="8">
        <v>0</v>
      </c>
      <c r="R116" s="8">
        <v>0</v>
      </c>
      <c r="S116" s="8">
        <v>0</v>
      </c>
      <c r="T116" s="8">
        <v>0</v>
      </c>
      <c r="U116" s="8">
        <v>0</v>
      </c>
      <c r="V116" s="8">
        <v>0</v>
      </c>
      <c r="W116" s="8">
        <v>34</v>
      </c>
      <c r="X116" s="8">
        <v>90</v>
      </c>
      <c r="Y116" s="8">
        <v>280</v>
      </c>
      <c r="Z116" s="10">
        <f t="shared" si="2"/>
        <v>404</v>
      </c>
      <c r="AA116" s="33">
        <v>0</v>
      </c>
      <c r="AB116" s="24">
        <v>0</v>
      </c>
      <c r="AC116" s="24">
        <v>0</v>
      </c>
      <c r="AD116" s="24">
        <v>0</v>
      </c>
      <c r="AE116" s="24">
        <v>0</v>
      </c>
      <c r="AF116" s="24">
        <v>0</v>
      </c>
      <c r="AG116" s="24">
        <v>0</v>
      </c>
      <c r="AH116" s="24">
        <v>1.469251309647567E-2</v>
      </c>
      <c r="AI116" s="24">
        <v>7.1855204983165999E-2</v>
      </c>
      <c r="AJ116" s="25">
        <v>0.46963511503528599</v>
      </c>
      <c r="AK116" s="34">
        <f t="shared" si="3"/>
        <v>1.4458428473083399E-2</v>
      </c>
    </row>
    <row r="117" spans="1:37">
      <c r="A117" s="14" t="s">
        <v>50</v>
      </c>
      <c r="B117" s="15">
        <v>2009</v>
      </c>
      <c r="C117" s="9">
        <v>131595.22988505746</v>
      </c>
      <c r="D117" s="8">
        <v>64157.183908045976</v>
      </c>
      <c r="E117" s="8">
        <v>67438.045977011498</v>
      </c>
      <c r="F117" s="8">
        <v>8474.4367816091963</v>
      </c>
      <c r="G117" s="8">
        <v>17477.597701149425</v>
      </c>
      <c r="H117" s="8">
        <v>17823.80459770115</v>
      </c>
      <c r="I117" s="8">
        <v>16814.045977011494</v>
      </c>
      <c r="J117" s="8">
        <v>18223.436781609194</v>
      </c>
      <c r="K117" s="8">
        <v>19975.137931034482</v>
      </c>
      <c r="L117" s="8">
        <v>14901.931034482759</v>
      </c>
      <c r="M117" s="8">
        <v>9120.8505747126437</v>
      </c>
      <c r="N117" s="8">
        <v>6342.5862068965516</v>
      </c>
      <c r="O117" s="8">
        <v>2438.9310344827586</v>
      </c>
      <c r="P117" s="9">
        <v>0</v>
      </c>
      <c r="Q117" s="8">
        <v>0</v>
      </c>
      <c r="R117" s="8">
        <v>0</v>
      </c>
      <c r="S117" s="8">
        <v>20</v>
      </c>
      <c r="T117" s="8">
        <v>26</v>
      </c>
      <c r="U117" s="8">
        <v>73</v>
      </c>
      <c r="V117" s="8">
        <v>141</v>
      </c>
      <c r="W117" s="8">
        <v>245</v>
      </c>
      <c r="X117" s="8">
        <v>570</v>
      </c>
      <c r="Y117" s="8">
        <v>825</v>
      </c>
      <c r="Z117" s="10">
        <f t="shared" si="2"/>
        <v>1900</v>
      </c>
      <c r="AA117" s="33">
        <v>0</v>
      </c>
      <c r="AB117" s="24">
        <v>0</v>
      </c>
      <c r="AC117" s="24">
        <v>0</v>
      </c>
      <c r="AD117" s="24">
        <v>1.189481700439288E-3</v>
      </c>
      <c r="AE117" s="24">
        <v>1.4267341726802482E-3</v>
      </c>
      <c r="AF117" s="24">
        <v>3.6545429749740626E-3</v>
      </c>
      <c r="AG117" s="24">
        <v>9.4618609946408236E-3</v>
      </c>
      <c r="AH117" s="24">
        <v>2.6861529853285514E-2</v>
      </c>
      <c r="AI117" s="24">
        <v>8.9868703618125975E-2</v>
      </c>
      <c r="AJ117" s="25">
        <v>0.33826294730591411</v>
      </c>
      <c r="AK117" s="34">
        <f t="shared" si="3"/>
        <v>1.4438213312591687E-2</v>
      </c>
    </row>
    <row r="118" spans="1:37">
      <c r="A118" s="14" t="s">
        <v>51</v>
      </c>
      <c r="B118" s="15">
        <v>2014</v>
      </c>
      <c r="C118" s="9">
        <v>36917.262499999997</v>
      </c>
      <c r="D118" s="8">
        <v>18185.775000000001</v>
      </c>
      <c r="E118" s="8">
        <v>18731.487499999999</v>
      </c>
      <c r="F118" s="8">
        <v>2453.9625000000001</v>
      </c>
      <c r="G118" s="8">
        <v>5032.3999999999996</v>
      </c>
      <c r="H118" s="8">
        <v>5080.8125</v>
      </c>
      <c r="I118" s="8">
        <v>4793.5124999999998</v>
      </c>
      <c r="J118" s="8">
        <v>4606.8874999999998</v>
      </c>
      <c r="K118" s="8">
        <v>4968.4375</v>
      </c>
      <c r="L118" s="8">
        <v>4538.8249999999998</v>
      </c>
      <c r="M118" s="8">
        <v>3109.0625</v>
      </c>
      <c r="N118" s="8">
        <v>1703.7249999999999</v>
      </c>
      <c r="O118" s="8">
        <v>640.8125</v>
      </c>
      <c r="P118" s="9">
        <v>0</v>
      </c>
      <c r="Q118" s="8">
        <v>0</v>
      </c>
      <c r="R118" s="8">
        <v>0</v>
      </c>
      <c r="S118" s="8">
        <v>0</v>
      </c>
      <c r="T118" s="8">
        <v>0</v>
      </c>
      <c r="U118" s="8">
        <v>10</v>
      </c>
      <c r="V118" s="8">
        <v>33</v>
      </c>
      <c r="W118" s="8">
        <v>55</v>
      </c>
      <c r="X118" s="8">
        <v>170</v>
      </c>
      <c r="Y118" s="8">
        <v>260</v>
      </c>
      <c r="Z118" s="10">
        <f t="shared" si="2"/>
        <v>528</v>
      </c>
      <c r="AA118" s="33">
        <v>0</v>
      </c>
      <c r="AB118" s="24">
        <v>0</v>
      </c>
      <c r="AC118" s="24">
        <v>0</v>
      </c>
      <c r="AD118" s="24">
        <v>0</v>
      </c>
      <c r="AE118" s="24">
        <v>0</v>
      </c>
      <c r="AF118" s="24">
        <v>2.0127052015850052E-3</v>
      </c>
      <c r="AG118" s="24">
        <v>7.270604176190975E-3</v>
      </c>
      <c r="AH118" s="24">
        <v>1.7690220122625389E-2</v>
      </c>
      <c r="AI118" s="24">
        <v>9.9781361428634321E-2</v>
      </c>
      <c r="AJ118" s="25">
        <v>0.4057349068565298</v>
      </c>
      <c r="AK118" s="34">
        <f t="shared" si="3"/>
        <v>1.4302252232272099E-2</v>
      </c>
    </row>
    <row r="119" spans="1:37">
      <c r="A119" s="14" t="s">
        <v>55</v>
      </c>
      <c r="B119" s="15">
        <v>2013</v>
      </c>
      <c r="C119" s="9">
        <v>191914.87878787878</v>
      </c>
      <c r="D119" s="8">
        <v>93613.34848484848</v>
      </c>
      <c r="E119" s="8">
        <v>98301.530303030304</v>
      </c>
      <c r="F119" s="8">
        <v>10903.969696969696</v>
      </c>
      <c r="G119" s="8">
        <v>23162.31818181818</v>
      </c>
      <c r="H119" s="8">
        <v>26549.439393939392</v>
      </c>
      <c r="I119" s="8">
        <v>23426.954545454544</v>
      </c>
      <c r="J119" s="8">
        <v>23900.939393939392</v>
      </c>
      <c r="K119" s="8">
        <v>28671.015151515152</v>
      </c>
      <c r="L119" s="8">
        <v>25176.439393939392</v>
      </c>
      <c r="M119" s="8">
        <v>15416.878787878788</v>
      </c>
      <c r="N119" s="8">
        <v>10049.848484848484</v>
      </c>
      <c r="O119" s="8">
        <v>4687.318181818182</v>
      </c>
      <c r="P119" s="9">
        <v>0</v>
      </c>
      <c r="Q119" s="8">
        <v>0</v>
      </c>
      <c r="R119" s="8">
        <v>0</v>
      </c>
      <c r="S119" s="8">
        <v>0</v>
      </c>
      <c r="T119" s="8">
        <v>0</v>
      </c>
      <c r="U119" s="8">
        <v>24</v>
      </c>
      <c r="V119" s="8">
        <v>181</v>
      </c>
      <c r="W119" s="8">
        <v>302</v>
      </c>
      <c r="X119" s="8">
        <v>708</v>
      </c>
      <c r="Y119" s="8">
        <v>1526</v>
      </c>
      <c r="Z119" s="10">
        <f t="shared" si="2"/>
        <v>2741</v>
      </c>
      <c r="AA119" s="33">
        <v>0</v>
      </c>
      <c r="AB119" s="24">
        <v>0</v>
      </c>
      <c r="AC119" s="24">
        <v>0</v>
      </c>
      <c r="AD119" s="24">
        <v>0</v>
      </c>
      <c r="AE119" s="24">
        <v>0</v>
      </c>
      <c r="AF119" s="24">
        <v>8.370823241928946E-4</v>
      </c>
      <c r="AG119" s="24">
        <v>7.18926124412856E-3</v>
      </c>
      <c r="AH119" s="24">
        <v>1.9588919661056262E-2</v>
      </c>
      <c r="AI119" s="24">
        <v>7.0448823289963672E-2</v>
      </c>
      <c r="AJ119" s="25">
        <v>0.32555929442111692</v>
      </c>
      <c r="AK119" s="34">
        <f t="shared" si="3"/>
        <v>1.4282373609133215E-2</v>
      </c>
    </row>
    <row r="120" spans="1:37">
      <c r="A120" s="14" t="s">
        <v>54</v>
      </c>
      <c r="B120" s="15">
        <v>2015</v>
      </c>
      <c r="C120" s="9">
        <v>124474.87341772152</v>
      </c>
      <c r="D120" s="8">
        <v>61072.886075949369</v>
      </c>
      <c r="E120" s="8">
        <v>63401.987341772154</v>
      </c>
      <c r="F120" s="8">
        <v>7247.4810126582279</v>
      </c>
      <c r="G120" s="8">
        <v>15936.379746835442</v>
      </c>
      <c r="H120" s="8">
        <v>17790.962025316454</v>
      </c>
      <c r="I120" s="8">
        <v>14973.379746835442</v>
      </c>
      <c r="J120" s="8">
        <v>15192.025316455696</v>
      </c>
      <c r="K120" s="8">
        <v>17914.924050632912</v>
      </c>
      <c r="L120" s="8">
        <v>16879.291139240508</v>
      </c>
      <c r="M120" s="8">
        <v>10395.215189873417</v>
      </c>
      <c r="N120" s="8">
        <v>5650.3670886075952</v>
      </c>
      <c r="O120" s="8">
        <v>2543.6962025316457</v>
      </c>
      <c r="P120" s="9">
        <v>0</v>
      </c>
      <c r="Q120" s="8">
        <v>0</v>
      </c>
      <c r="R120" s="8">
        <v>0</v>
      </c>
      <c r="S120" s="8">
        <v>0</v>
      </c>
      <c r="T120" s="8">
        <v>0</v>
      </c>
      <c r="U120" s="8">
        <v>34</v>
      </c>
      <c r="V120" s="8">
        <v>135</v>
      </c>
      <c r="W120" s="8">
        <v>269</v>
      </c>
      <c r="X120" s="8">
        <v>438</v>
      </c>
      <c r="Y120" s="8">
        <v>900</v>
      </c>
      <c r="Z120" s="10">
        <f t="shared" si="2"/>
        <v>1776</v>
      </c>
      <c r="AA120" s="33">
        <v>0</v>
      </c>
      <c r="AB120" s="24">
        <v>0</v>
      </c>
      <c r="AC120" s="24">
        <v>0</v>
      </c>
      <c r="AD120" s="24">
        <v>0</v>
      </c>
      <c r="AE120" s="24">
        <v>0</v>
      </c>
      <c r="AF120" s="24">
        <v>1.8978590087184223E-3</v>
      </c>
      <c r="AG120" s="24">
        <v>7.9979661993124663E-3</v>
      </c>
      <c r="AH120" s="24">
        <v>2.58772901846273E-2</v>
      </c>
      <c r="AI120" s="24">
        <v>7.7517087497395706E-2</v>
      </c>
      <c r="AJ120" s="25">
        <v>0.35381583661769972</v>
      </c>
      <c r="AK120" s="34">
        <f t="shared" si="3"/>
        <v>1.4267939795688521E-2</v>
      </c>
    </row>
    <row r="121" spans="1:37">
      <c r="A121" s="14" t="s">
        <v>45</v>
      </c>
      <c r="B121" s="15">
        <v>2016</v>
      </c>
      <c r="C121" s="9">
        <v>27287.224299065419</v>
      </c>
      <c r="D121" s="8">
        <v>13599.598130841121</v>
      </c>
      <c r="E121" s="8">
        <v>13687.626168224298</v>
      </c>
      <c r="F121" s="8">
        <v>1856.6168224299065</v>
      </c>
      <c r="G121" s="8">
        <v>3785.6168224299067</v>
      </c>
      <c r="H121" s="8">
        <v>3937.3831775700933</v>
      </c>
      <c r="I121" s="8">
        <v>3625.467289719626</v>
      </c>
      <c r="J121" s="8">
        <v>3276.5420560747662</v>
      </c>
      <c r="K121" s="8">
        <v>3497.9719626168226</v>
      </c>
      <c r="L121" s="8">
        <v>3424.2149532710282</v>
      </c>
      <c r="M121" s="8">
        <v>2141.6542056074768</v>
      </c>
      <c r="N121" s="8">
        <v>1200.9158878504672</v>
      </c>
      <c r="O121" s="8">
        <v>566.15887850467288</v>
      </c>
      <c r="P121" s="9">
        <v>0</v>
      </c>
      <c r="Q121" s="8">
        <v>0</v>
      </c>
      <c r="R121" s="8">
        <v>0</v>
      </c>
      <c r="S121" s="8">
        <v>0</v>
      </c>
      <c r="T121" s="8">
        <v>0</v>
      </c>
      <c r="U121" s="8">
        <v>0</v>
      </c>
      <c r="V121" s="8">
        <v>0</v>
      </c>
      <c r="W121" s="8">
        <v>34</v>
      </c>
      <c r="X121" s="8">
        <v>78</v>
      </c>
      <c r="Y121" s="8">
        <v>272</v>
      </c>
      <c r="Z121" s="10">
        <f t="shared" si="2"/>
        <v>384</v>
      </c>
      <c r="AA121" s="33">
        <v>0</v>
      </c>
      <c r="AB121" s="24">
        <v>0</v>
      </c>
      <c r="AC121" s="24">
        <v>0</v>
      </c>
      <c r="AD121" s="24">
        <v>0</v>
      </c>
      <c r="AE121" s="24">
        <v>0</v>
      </c>
      <c r="AF121" s="24">
        <v>0</v>
      </c>
      <c r="AG121" s="24">
        <v>0</v>
      </c>
      <c r="AH121" s="24">
        <v>1.5875578751685524E-2</v>
      </c>
      <c r="AI121" s="24">
        <v>6.4950427244003794E-2</v>
      </c>
      <c r="AJ121" s="25">
        <v>0.48043051222370792</v>
      </c>
      <c r="AK121" s="34">
        <f t="shared" si="3"/>
        <v>1.4072519644775738E-2</v>
      </c>
    </row>
    <row r="122" spans="1:37">
      <c r="A122" s="14" t="s">
        <v>54</v>
      </c>
      <c r="B122" s="15">
        <v>2011</v>
      </c>
      <c r="C122" s="9">
        <v>114006.29545454546</v>
      </c>
      <c r="D122" s="8">
        <v>55929.443181818184</v>
      </c>
      <c r="E122" s="8">
        <v>58076.852272727272</v>
      </c>
      <c r="F122" s="8">
        <v>6973.011363636364</v>
      </c>
      <c r="G122" s="8">
        <v>15312.693181818182</v>
      </c>
      <c r="H122" s="8">
        <v>16299.443181818182</v>
      </c>
      <c r="I122" s="8">
        <v>13543.920454545454</v>
      </c>
      <c r="J122" s="8">
        <v>15128.09090909091</v>
      </c>
      <c r="K122" s="8">
        <v>17370.738636363636</v>
      </c>
      <c r="L122" s="8">
        <v>14036.920454545454</v>
      </c>
      <c r="M122" s="8">
        <v>8108.409090909091</v>
      </c>
      <c r="N122" s="8">
        <v>5184.556818181818</v>
      </c>
      <c r="O122" s="8">
        <v>2119.25</v>
      </c>
      <c r="P122" s="9">
        <v>0</v>
      </c>
      <c r="Q122" s="8">
        <v>0</v>
      </c>
      <c r="R122" s="8">
        <v>0</v>
      </c>
      <c r="S122" s="8">
        <v>0</v>
      </c>
      <c r="T122" s="8">
        <v>0</v>
      </c>
      <c r="U122" s="8">
        <v>12</v>
      </c>
      <c r="V122" s="8">
        <v>130</v>
      </c>
      <c r="W122" s="8">
        <v>216</v>
      </c>
      <c r="X122" s="8">
        <v>439</v>
      </c>
      <c r="Y122" s="8">
        <v>805</v>
      </c>
      <c r="Z122" s="10">
        <f t="shared" si="2"/>
        <v>1602</v>
      </c>
      <c r="AA122" s="33">
        <v>0</v>
      </c>
      <c r="AB122" s="24">
        <v>0</v>
      </c>
      <c r="AC122" s="24">
        <v>0</v>
      </c>
      <c r="AD122" s="24">
        <v>0</v>
      </c>
      <c r="AE122" s="24">
        <v>0</v>
      </c>
      <c r="AF122" s="24">
        <v>6.9081691062229124E-4</v>
      </c>
      <c r="AG122" s="24">
        <v>9.2612906385676087E-3</v>
      </c>
      <c r="AH122" s="24">
        <v>2.6639011127617233E-2</v>
      </c>
      <c r="AI122" s="24">
        <v>8.4674547004762832E-2</v>
      </c>
      <c r="AJ122" s="25">
        <v>0.37985136251032203</v>
      </c>
      <c r="AK122" s="34">
        <f t="shared" si="3"/>
        <v>1.4051855589314545E-2</v>
      </c>
    </row>
    <row r="123" spans="1:37">
      <c r="A123" s="14" t="s">
        <v>55</v>
      </c>
      <c r="B123" s="15">
        <v>2017</v>
      </c>
      <c r="C123" s="9">
        <v>186349.33333333334</v>
      </c>
      <c r="D123" s="8">
        <v>91146.724637681153</v>
      </c>
      <c r="E123" s="8">
        <v>95202.608695652176</v>
      </c>
      <c r="F123" s="8">
        <v>10374.884057971014</v>
      </c>
      <c r="G123" s="8">
        <v>21884.565217391304</v>
      </c>
      <c r="H123" s="8">
        <v>24692.44927536232</v>
      </c>
      <c r="I123" s="8">
        <v>23995.072463768116</v>
      </c>
      <c r="J123" s="8">
        <v>21866.130434782608</v>
      </c>
      <c r="K123" s="8">
        <v>25765.101449275364</v>
      </c>
      <c r="L123" s="8">
        <v>25982.666666666668</v>
      </c>
      <c r="M123" s="8">
        <v>17439.55072463768</v>
      </c>
      <c r="N123" s="8">
        <v>9615.289855072464</v>
      </c>
      <c r="O123" s="8">
        <v>4733.623188405797</v>
      </c>
      <c r="P123" s="9">
        <v>0</v>
      </c>
      <c r="Q123" s="8">
        <v>0</v>
      </c>
      <c r="R123" s="8">
        <v>0</v>
      </c>
      <c r="S123" s="8">
        <v>0</v>
      </c>
      <c r="T123" s="8">
        <v>0</v>
      </c>
      <c r="U123" s="8">
        <v>25</v>
      </c>
      <c r="V123" s="8">
        <v>194</v>
      </c>
      <c r="W123" s="8">
        <v>360</v>
      </c>
      <c r="X123" s="8">
        <v>611</v>
      </c>
      <c r="Y123" s="8">
        <v>1422</v>
      </c>
      <c r="Z123" s="10">
        <f t="shared" si="2"/>
        <v>2612</v>
      </c>
      <c r="AA123" s="33">
        <v>0</v>
      </c>
      <c r="AB123" s="24">
        <v>0</v>
      </c>
      <c r="AC123" s="24">
        <v>0</v>
      </c>
      <c r="AD123" s="24">
        <v>0</v>
      </c>
      <c r="AE123" s="24">
        <v>0</v>
      </c>
      <c r="AF123" s="24">
        <v>9.7030473756209946E-4</v>
      </c>
      <c r="AG123" s="24">
        <v>7.4665161389644375E-3</v>
      </c>
      <c r="AH123" s="24">
        <v>2.064273361649225E-2</v>
      </c>
      <c r="AI123" s="24">
        <v>6.3544626236896246E-2</v>
      </c>
      <c r="AJ123" s="25">
        <v>0.30040413936684834</v>
      </c>
      <c r="AK123" s="34">
        <f t="shared" si="3"/>
        <v>1.4016685508221117E-2</v>
      </c>
    </row>
    <row r="124" spans="1:37">
      <c r="A124" s="14" t="s">
        <v>52</v>
      </c>
      <c r="B124" s="15">
        <v>2009</v>
      </c>
      <c r="C124" s="9">
        <v>313288.6451612903</v>
      </c>
      <c r="D124" s="8">
        <v>152017.72580645161</v>
      </c>
      <c r="E124" s="8">
        <v>161270.9193548387</v>
      </c>
      <c r="F124" s="8">
        <v>19659.935483870966</v>
      </c>
      <c r="G124" s="8">
        <v>39660.451612903227</v>
      </c>
      <c r="H124" s="8">
        <v>43502.43548387097</v>
      </c>
      <c r="I124" s="8">
        <v>42051.532258064515</v>
      </c>
      <c r="J124" s="8">
        <v>45741.56451612903</v>
      </c>
      <c r="K124" s="8">
        <v>46488.338709677417</v>
      </c>
      <c r="L124" s="8">
        <v>34887.032258064515</v>
      </c>
      <c r="M124" s="8">
        <v>21049.241935483871</v>
      </c>
      <c r="N124" s="8">
        <v>14379.774193548386</v>
      </c>
      <c r="O124" s="8">
        <v>5900.9677419354839</v>
      </c>
      <c r="P124" s="9">
        <v>0</v>
      </c>
      <c r="Q124" s="8">
        <v>0</v>
      </c>
      <c r="R124" s="8">
        <v>0</v>
      </c>
      <c r="S124" s="8">
        <v>10</v>
      </c>
      <c r="T124" s="8">
        <v>25</v>
      </c>
      <c r="U124" s="8">
        <v>190</v>
      </c>
      <c r="V124" s="8">
        <v>286</v>
      </c>
      <c r="W124" s="8">
        <v>534</v>
      </c>
      <c r="X124" s="8">
        <v>1254</v>
      </c>
      <c r="Y124" s="8">
        <v>2090</v>
      </c>
      <c r="Z124" s="10">
        <f t="shared" si="2"/>
        <v>4389</v>
      </c>
      <c r="AA124" s="33">
        <v>0</v>
      </c>
      <c r="AB124" s="24">
        <v>0</v>
      </c>
      <c r="AC124" s="24">
        <v>0</v>
      </c>
      <c r="AD124" s="24">
        <v>2.3780346310882001E-4</v>
      </c>
      <c r="AE124" s="24">
        <v>5.4654886129189338E-4</v>
      </c>
      <c r="AF124" s="24">
        <v>4.0870464566729707E-3</v>
      </c>
      <c r="AG124" s="24">
        <v>8.197888484306028E-3</v>
      </c>
      <c r="AH124" s="24">
        <v>2.5369084627214374E-2</v>
      </c>
      <c r="AI124" s="24">
        <v>8.720582000255736E-2</v>
      </c>
      <c r="AJ124" s="25">
        <v>0.35417919422730004</v>
      </c>
      <c r="AK124" s="34">
        <f t="shared" si="3"/>
        <v>1.4009444861113343E-2</v>
      </c>
    </row>
    <row r="125" spans="1:37">
      <c r="A125" s="14" t="s">
        <v>56</v>
      </c>
      <c r="B125" s="15">
        <v>2013</v>
      </c>
      <c r="C125" s="9">
        <v>67693.020618556708</v>
      </c>
      <c r="D125" s="8">
        <v>33322.721649484534</v>
      </c>
      <c r="E125" s="8">
        <v>34370.298969072166</v>
      </c>
      <c r="F125" s="8">
        <v>4456.5979381443303</v>
      </c>
      <c r="G125" s="8">
        <v>9331.3711340206191</v>
      </c>
      <c r="H125" s="8">
        <v>9695.7938144329892</v>
      </c>
      <c r="I125" s="8">
        <v>8671.8247422680415</v>
      </c>
      <c r="J125" s="8">
        <v>8687.432989690722</v>
      </c>
      <c r="K125" s="8">
        <v>9653.0206185567004</v>
      </c>
      <c r="L125" s="8">
        <v>8262.2989690721643</v>
      </c>
      <c r="M125" s="8">
        <v>4902.6082474226805</v>
      </c>
      <c r="N125" s="8">
        <v>2851.3298969072166</v>
      </c>
      <c r="O125" s="8">
        <v>1215.7113402061855</v>
      </c>
      <c r="P125" s="9">
        <v>0</v>
      </c>
      <c r="Q125" s="8">
        <v>0</v>
      </c>
      <c r="R125" s="8">
        <v>0</v>
      </c>
      <c r="S125" s="8">
        <v>0</v>
      </c>
      <c r="T125" s="8">
        <v>0</v>
      </c>
      <c r="U125" s="8">
        <v>0</v>
      </c>
      <c r="V125" s="8">
        <v>55</v>
      </c>
      <c r="W125" s="8">
        <v>95</v>
      </c>
      <c r="X125" s="8">
        <v>265</v>
      </c>
      <c r="Y125" s="8">
        <v>532</v>
      </c>
      <c r="Z125" s="10">
        <f t="shared" si="2"/>
        <v>947</v>
      </c>
      <c r="AA125" s="33">
        <v>0</v>
      </c>
      <c r="AB125" s="24">
        <v>0</v>
      </c>
      <c r="AC125" s="24">
        <v>0</v>
      </c>
      <c r="AD125" s="24">
        <v>0</v>
      </c>
      <c r="AE125" s="24">
        <v>0</v>
      </c>
      <c r="AF125" s="24">
        <v>0</v>
      </c>
      <c r="AG125" s="24">
        <v>6.6567428999941359E-3</v>
      </c>
      <c r="AH125" s="24">
        <v>1.9377440579704048E-2</v>
      </c>
      <c r="AI125" s="24">
        <v>9.2939087927861472E-2</v>
      </c>
      <c r="AJ125" s="25">
        <v>0.43760388046538451</v>
      </c>
      <c r="AK125" s="34">
        <f t="shared" si="3"/>
        <v>1.3989625390426124E-2</v>
      </c>
    </row>
    <row r="126" spans="1:37">
      <c r="A126" s="14" t="s">
        <v>50</v>
      </c>
      <c r="B126" s="15">
        <v>2010</v>
      </c>
      <c r="C126" s="9">
        <v>131103.92045454544</v>
      </c>
      <c r="D126" s="8">
        <v>63949.806818181816</v>
      </c>
      <c r="E126" s="8">
        <v>67154.113636363632</v>
      </c>
      <c r="F126" s="8">
        <v>8255.943181818182</v>
      </c>
      <c r="G126" s="8">
        <v>17518.170454545456</v>
      </c>
      <c r="H126" s="8">
        <v>18289.034090909092</v>
      </c>
      <c r="I126" s="8">
        <v>16113.579545454546</v>
      </c>
      <c r="J126" s="8">
        <v>17583.795454545456</v>
      </c>
      <c r="K126" s="8">
        <v>19825.44318181818</v>
      </c>
      <c r="L126" s="8">
        <v>15499.25</v>
      </c>
      <c r="M126" s="8">
        <v>9279.0909090909099</v>
      </c>
      <c r="N126" s="8">
        <v>6254.056818181818</v>
      </c>
      <c r="O126" s="8">
        <v>2467.8295454545455</v>
      </c>
      <c r="P126" s="9">
        <v>0</v>
      </c>
      <c r="Q126" s="8">
        <v>0</v>
      </c>
      <c r="R126" s="8">
        <v>0</v>
      </c>
      <c r="S126" s="8">
        <v>0</v>
      </c>
      <c r="T126" s="8">
        <v>0</v>
      </c>
      <c r="U126" s="8">
        <v>15</v>
      </c>
      <c r="V126" s="8">
        <v>145</v>
      </c>
      <c r="W126" s="8">
        <v>244</v>
      </c>
      <c r="X126" s="8">
        <v>532</v>
      </c>
      <c r="Y126" s="8">
        <v>893</v>
      </c>
      <c r="Z126" s="10">
        <f t="shared" si="2"/>
        <v>1829</v>
      </c>
      <c r="AA126" s="33">
        <v>0</v>
      </c>
      <c r="AB126" s="24">
        <v>0</v>
      </c>
      <c r="AC126" s="24">
        <v>0</v>
      </c>
      <c r="AD126" s="24">
        <v>0</v>
      </c>
      <c r="AE126" s="24">
        <v>0</v>
      </c>
      <c r="AF126" s="24">
        <v>7.5660351511114916E-4</v>
      </c>
      <c r="AG126" s="24">
        <v>9.3552913850670199E-3</v>
      </c>
      <c r="AH126" s="24">
        <v>2.6295679435681393E-2</v>
      </c>
      <c r="AI126" s="24">
        <v>8.5064785221229136E-2</v>
      </c>
      <c r="AJ126" s="25">
        <v>0.36185643438980702</v>
      </c>
      <c r="AK126" s="34">
        <f t="shared" si="3"/>
        <v>1.3950765115633028E-2</v>
      </c>
    </row>
    <row r="127" spans="1:37">
      <c r="A127" s="14" t="s">
        <v>47</v>
      </c>
      <c r="B127" s="15">
        <v>2017</v>
      </c>
      <c r="C127" s="9">
        <v>29610.252427184467</v>
      </c>
      <c r="D127" s="8">
        <v>14691.621359223302</v>
      </c>
      <c r="E127" s="8">
        <v>14918.631067961165</v>
      </c>
      <c r="F127" s="8">
        <v>1858.3009708737864</v>
      </c>
      <c r="G127" s="8">
        <v>3883.6407766990292</v>
      </c>
      <c r="H127" s="8">
        <v>4226.7961165048546</v>
      </c>
      <c r="I127" s="8">
        <v>3747.2718446601943</v>
      </c>
      <c r="J127" s="8">
        <v>3510.7961165048546</v>
      </c>
      <c r="K127" s="8">
        <v>3803.2718446601943</v>
      </c>
      <c r="L127" s="8">
        <v>3862.0970873786409</v>
      </c>
      <c r="M127" s="8">
        <v>2596.980582524272</v>
      </c>
      <c r="N127" s="8">
        <v>1432.3495145631068</v>
      </c>
      <c r="O127" s="8">
        <v>688.747572815534</v>
      </c>
      <c r="P127" s="9">
        <v>0</v>
      </c>
      <c r="Q127" s="8">
        <v>0</v>
      </c>
      <c r="R127" s="8">
        <v>0</v>
      </c>
      <c r="S127" s="8">
        <v>0</v>
      </c>
      <c r="T127" s="8">
        <v>0</v>
      </c>
      <c r="U127" s="8">
        <v>0</v>
      </c>
      <c r="V127" s="8">
        <v>0</v>
      </c>
      <c r="W127" s="8">
        <v>25</v>
      </c>
      <c r="X127" s="8">
        <v>61</v>
      </c>
      <c r="Y127" s="8">
        <v>327</v>
      </c>
      <c r="Z127" s="10">
        <f t="shared" si="2"/>
        <v>413</v>
      </c>
      <c r="AA127" s="33">
        <v>0</v>
      </c>
      <c r="AB127" s="24">
        <v>0</v>
      </c>
      <c r="AC127" s="24">
        <v>0</v>
      </c>
      <c r="AD127" s="24">
        <v>0</v>
      </c>
      <c r="AE127" s="24">
        <v>0</v>
      </c>
      <c r="AF127" s="24">
        <v>0</v>
      </c>
      <c r="AG127" s="24">
        <v>0</v>
      </c>
      <c r="AH127" s="24">
        <v>9.6265640830090204E-3</v>
      </c>
      <c r="AI127" s="24">
        <v>4.2587370875471084E-2</v>
      </c>
      <c r="AJ127" s="25">
        <v>0.47477481287266882</v>
      </c>
      <c r="AK127" s="34">
        <f t="shared" si="3"/>
        <v>1.3947871637218282E-2</v>
      </c>
    </row>
    <row r="128" spans="1:37">
      <c r="A128" s="14" t="s">
        <v>52</v>
      </c>
      <c r="B128" s="15">
        <v>2016</v>
      </c>
      <c r="C128" s="9">
        <v>313989.58730158728</v>
      </c>
      <c r="D128" s="8">
        <v>152300.20634920636</v>
      </c>
      <c r="E128" s="8">
        <v>161689.38095238095</v>
      </c>
      <c r="F128" s="8">
        <v>18674.682539682541</v>
      </c>
      <c r="G128" s="8">
        <v>36994.841269841272</v>
      </c>
      <c r="H128" s="8">
        <v>42995.920634920636</v>
      </c>
      <c r="I128" s="8">
        <v>45116.539682539682</v>
      </c>
      <c r="J128" s="8">
        <v>39920.238095238092</v>
      </c>
      <c r="K128" s="8">
        <v>44299.396825396827</v>
      </c>
      <c r="L128" s="8">
        <v>39831.063492063491</v>
      </c>
      <c r="M128" s="8">
        <v>25510.746031746032</v>
      </c>
      <c r="N128" s="8">
        <v>13858.650793650793</v>
      </c>
      <c r="O128" s="8">
        <v>6788.2380952380954</v>
      </c>
      <c r="P128" s="9">
        <v>0</v>
      </c>
      <c r="Q128" s="8">
        <v>0</v>
      </c>
      <c r="R128" s="8">
        <v>0</v>
      </c>
      <c r="S128" s="8">
        <v>0</v>
      </c>
      <c r="T128" s="8">
        <v>13</v>
      </c>
      <c r="U128" s="8">
        <v>80</v>
      </c>
      <c r="V128" s="8">
        <v>376</v>
      </c>
      <c r="W128" s="8">
        <v>695</v>
      </c>
      <c r="X128" s="8">
        <v>1127</v>
      </c>
      <c r="Y128" s="8">
        <v>2081</v>
      </c>
      <c r="Z128" s="10">
        <f t="shared" si="2"/>
        <v>4372</v>
      </c>
      <c r="AA128" s="33">
        <v>0</v>
      </c>
      <c r="AB128" s="24">
        <v>0</v>
      </c>
      <c r="AC128" s="24">
        <v>0</v>
      </c>
      <c r="AD128" s="24">
        <v>0</v>
      </c>
      <c r="AE128" s="24">
        <v>3.2564936033161368E-4</v>
      </c>
      <c r="AF128" s="24">
        <v>1.8058936629614792E-3</v>
      </c>
      <c r="AG128" s="24">
        <v>9.4398684603266888E-3</v>
      </c>
      <c r="AH128" s="24">
        <v>2.724342122865123E-2</v>
      </c>
      <c r="AI128" s="24">
        <v>8.1321047537782257E-2</v>
      </c>
      <c r="AJ128" s="25">
        <v>0.30655966552790892</v>
      </c>
      <c r="AK128" s="34">
        <f t="shared" si="3"/>
        <v>1.3924028620097806E-2</v>
      </c>
    </row>
    <row r="129" spans="1:37">
      <c r="A129" s="14" t="s">
        <v>52</v>
      </c>
      <c r="B129" s="15">
        <v>2017</v>
      </c>
      <c r="C129" s="9">
        <v>315869.85714285716</v>
      </c>
      <c r="D129" s="8">
        <v>153215.20634920636</v>
      </c>
      <c r="E129" s="8">
        <v>162654.6507936508</v>
      </c>
      <c r="F129" s="8">
        <v>18822.031746031746</v>
      </c>
      <c r="G129" s="8">
        <v>36803.063492063491</v>
      </c>
      <c r="H129" s="8">
        <v>42587.317460317463</v>
      </c>
      <c r="I129" s="8">
        <v>46052.285714285717</v>
      </c>
      <c r="J129" s="8">
        <v>39694.190476190473</v>
      </c>
      <c r="K129" s="8">
        <v>43721.746031746028</v>
      </c>
      <c r="L129" s="8">
        <v>40387.730158730155</v>
      </c>
      <c r="M129" s="8">
        <v>26622.873015873014</v>
      </c>
      <c r="N129" s="8">
        <v>14223.555555555555</v>
      </c>
      <c r="O129" s="8">
        <v>6955.063492063492</v>
      </c>
      <c r="P129" s="9">
        <v>0</v>
      </c>
      <c r="Q129" s="8">
        <v>0</v>
      </c>
      <c r="R129" s="8">
        <v>0</v>
      </c>
      <c r="S129" s="8">
        <v>0</v>
      </c>
      <c r="T129" s="8">
        <v>0</v>
      </c>
      <c r="U129" s="8">
        <v>104</v>
      </c>
      <c r="V129" s="8">
        <v>333</v>
      </c>
      <c r="W129" s="8">
        <v>655</v>
      </c>
      <c r="X129" s="8">
        <v>1134</v>
      </c>
      <c r="Y129" s="8">
        <v>2166</v>
      </c>
      <c r="Z129" s="10">
        <f t="shared" si="2"/>
        <v>4392</v>
      </c>
      <c r="AA129" s="33">
        <v>0</v>
      </c>
      <c r="AB129" s="24">
        <v>0</v>
      </c>
      <c r="AC129" s="24">
        <v>0</v>
      </c>
      <c r="AD129" s="24">
        <v>0</v>
      </c>
      <c r="AE129" s="24">
        <v>0</v>
      </c>
      <c r="AF129" s="24">
        <v>2.3786790199203478E-3</v>
      </c>
      <c r="AG129" s="24">
        <v>8.2450783614542687E-3</v>
      </c>
      <c r="AH129" s="24">
        <v>2.4602904412663416E-2</v>
      </c>
      <c r="AI129" s="24">
        <v>7.9726900603068473E-2</v>
      </c>
      <c r="AJ129" s="25">
        <v>0.31142778243097985</v>
      </c>
      <c r="AK129" s="34">
        <f t="shared" si="3"/>
        <v>1.3904460652646727E-2</v>
      </c>
    </row>
    <row r="130" spans="1:37">
      <c r="A130" s="14" t="s">
        <v>51</v>
      </c>
      <c r="B130" s="15">
        <v>2017</v>
      </c>
      <c r="C130" s="9">
        <v>40309.769230769234</v>
      </c>
      <c r="D130" s="8">
        <v>19850.641025641027</v>
      </c>
      <c r="E130" s="8">
        <v>20459.128205128207</v>
      </c>
      <c r="F130" s="8">
        <v>2586.1282051282051</v>
      </c>
      <c r="G130" s="8">
        <v>5389.166666666667</v>
      </c>
      <c r="H130" s="8">
        <v>5524.4102564102568</v>
      </c>
      <c r="I130" s="8">
        <v>5271.5128205128203</v>
      </c>
      <c r="J130" s="8">
        <v>4991.8076923076924</v>
      </c>
      <c r="K130" s="8">
        <v>5146.1153846153848</v>
      </c>
      <c r="L130" s="8">
        <v>5050.1923076923076</v>
      </c>
      <c r="M130" s="8">
        <v>3709.9230769230771</v>
      </c>
      <c r="N130" s="8">
        <v>1902.8076923076924</v>
      </c>
      <c r="O130" s="8">
        <v>737.70512820512818</v>
      </c>
      <c r="P130" s="9">
        <v>0</v>
      </c>
      <c r="Q130" s="8">
        <v>0</v>
      </c>
      <c r="R130" s="8">
        <v>0</v>
      </c>
      <c r="S130" s="8">
        <v>0</v>
      </c>
      <c r="T130" s="8">
        <v>0</v>
      </c>
      <c r="U130" s="8">
        <v>0</v>
      </c>
      <c r="V130" s="8">
        <v>11</v>
      </c>
      <c r="W130" s="8">
        <v>89</v>
      </c>
      <c r="X130" s="8">
        <v>220</v>
      </c>
      <c r="Y130" s="8">
        <v>240</v>
      </c>
      <c r="Z130" s="10">
        <f t="shared" si="2"/>
        <v>560</v>
      </c>
      <c r="AA130" s="33">
        <v>0</v>
      </c>
      <c r="AB130" s="24">
        <v>0</v>
      </c>
      <c r="AC130" s="24">
        <v>0</v>
      </c>
      <c r="AD130" s="24">
        <v>0</v>
      </c>
      <c r="AE130" s="24">
        <v>0</v>
      </c>
      <c r="AF130" s="24">
        <v>0</v>
      </c>
      <c r="AG130" s="24">
        <v>2.1781348768135258E-3</v>
      </c>
      <c r="AH130" s="24">
        <v>2.3989715731199068E-2</v>
      </c>
      <c r="AI130" s="24">
        <v>0.1156186202575142</v>
      </c>
      <c r="AJ130" s="25">
        <v>0.32533324064580038</v>
      </c>
      <c r="AK130" s="34">
        <f t="shared" si="3"/>
        <v>1.3892413940503065E-2</v>
      </c>
    </row>
    <row r="131" spans="1:37">
      <c r="A131" s="14" t="s">
        <v>55</v>
      </c>
      <c r="B131" s="15">
        <v>2011</v>
      </c>
      <c r="C131" s="9">
        <v>189968.62121212122</v>
      </c>
      <c r="D131" s="8">
        <v>92533.106060606064</v>
      </c>
      <c r="E131" s="8">
        <v>97435.515151515152</v>
      </c>
      <c r="F131" s="8">
        <v>10933.454545454546</v>
      </c>
      <c r="G131" s="8">
        <v>23257.560606060608</v>
      </c>
      <c r="H131" s="8">
        <v>26605.71212121212</v>
      </c>
      <c r="I131" s="8">
        <v>22514.196969696968</v>
      </c>
      <c r="J131" s="8">
        <v>24810.60606060606</v>
      </c>
      <c r="K131" s="8">
        <v>28981.409090909092</v>
      </c>
      <c r="L131" s="8">
        <v>23659.515151515152</v>
      </c>
      <c r="M131" s="8">
        <v>14398.151515151516</v>
      </c>
      <c r="N131" s="8">
        <v>10292.863636363636</v>
      </c>
      <c r="O131" s="8">
        <v>4447</v>
      </c>
      <c r="P131" s="9">
        <v>0</v>
      </c>
      <c r="Q131" s="8">
        <v>0</v>
      </c>
      <c r="R131" s="8">
        <v>0</v>
      </c>
      <c r="S131" s="8">
        <v>0</v>
      </c>
      <c r="T131" s="8">
        <v>0</v>
      </c>
      <c r="U131" s="8">
        <v>42</v>
      </c>
      <c r="V131" s="8">
        <v>170</v>
      </c>
      <c r="W131" s="8">
        <v>312</v>
      </c>
      <c r="X131" s="8">
        <v>691</v>
      </c>
      <c r="Y131" s="8">
        <v>1423</v>
      </c>
      <c r="Z131" s="10">
        <f t="shared" si="2"/>
        <v>2638</v>
      </c>
      <c r="AA131" s="33">
        <v>0</v>
      </c>
      <c r="AB131" s="24">
        <v>0</v>
      </c>
      <c r="AC131" s="24">
        <v>0</v>
      </c>
      <c r="AD131" s="24">
        <v>0</v>
      </c>
      <c r="AE131" s="24">
        <v>0</v>
      </c>
      <c r="AF131" s="24">
        <v>1.4492048978106654E-3</v>
      </c>
      <c r="AG131" s="24">
        <v>7.1852698126450504E-3</v>
      </c>
      <c r="AH131" s="24">
        <v>2.1669448308810683E-2</v>
      </c>
      <c r="AI131" s="24">
        <v>6.7133892414426591E-2</v>
      </c>
      <c r="AJ131" s="25">
        <v>0.31999100517202611</v>
      </c>
      <c r="AK131" s="34">
        <f t="shared" si="3"/>
        <v>1.3886503903475605E-2</v>
      </c>
    </row>
    <row r="132" spans="1:37">
      <c r="A132" s="14" t="s">
        <v>56</v>
      </c>
      <c r="B132" s="15">
        <v>2017</v>
      </c>
      <c r="C132" s="9">
        <v>68301.191919191915</v>
      </c>
      <c r="D132" s="8">
        <v>33670.36363636364</v>
      </c>
      <c r="E132" s="8">
        <v>34630.828282828283</v>
      </c>
      <c r="F132" s="8">
        <v>4303.9797979797977</v>
      </c>
      <c r="G132" s="8">
        <v>9103.9898989898993</v>
      </c>
      <c r="H132" s="8">
        <v>9746.1414141414134</v>
      </c>
      <c r="I132" s="8">
        <v>8763.7878787878781</v>
      </c>
      <c r="J132" s="8">
        <v>8455.3333333333339</v>
      </c>
      <c r="K132" s="8">
        <v>9020.818181818182</v>
      </c>
      <c r="L132" s="8">
        <v>8811.4949494949487</v>
      </c>
      <c r="M132" s="8">
        <v>5816.9494949494947</v>
      </c>
      <c r="N132" s="8">
        <v>2958.6060606060605</v>
      </c>
      <c r="O132" s="8">
        <v>1320.090909090909</v>
      </c>
      <c r="P132" s="9">
        <v>0</v>
      </c>
      <c r="Q132" s="8">
        <v>0</v>
      </c>
      <c r="R132" s="8">
        <v>0</v>
      </c>
      <c r="S132" s="8">
        <v>0</v>
      </c>
      <c r="T132" s="8">
        <v>0</v>
      </c>
      <c r="U132" s="8">
        <v>10</v>
      </c>
      <c r="V132" s="8">
        <v>47</v>
      </c>
      <c r="W132" s="8">
        <v>150</v>
      </c>
      <c r="X132" s="8">
        <v>276</v>
      </c>
      <c r="Y132" s="8">
        <v>456</v>
      </c>
      <c r="Z132" s="10">
        <f t="shared" ref="Z132:Z195" si="4">SUM(P132:Y132)</f>
        <v>939</v>
      </c>
      <c r="AA132" s="33">
        <v>0</v>
      </c>
      <c r="AB132" s="24">
        <v>0</v>
      </c>
      <c r="AC132" s="24">
        <v>0</v>
      </c>
      <c r="AD132" s="24">
        <v>0</v>
      </c>
      <c r="AE132" s="24">
        <v>0</v>
      </c>
      <c r="AF132" s="24">
        <v>1.1085468965725746E-3</v>
      </c>
      <c r="AG132" s="24">
        <v>5.3339416602280311E-3</v>
      </c>
      <c r="AH132" s="24">
        <v>2.5786711768812146E-2</v>
      </c>
      <c r="AI132" s="24">
        <v>9.3287174549849444E-2</v>
      </c>
      <c r="AJ132" s="25">
        <v>0.34543075545761315</v>
      </c>
      <c r="AK132" s="34">
        <f t="shared" ref="AK132:AK195" si="5">Z132/C132</f>
        <v>1.3747929920621941E-2</v>
      </c>
    </row>
    <row r="133" spans="1:37">
      <c r="A133" s="14" t="s">
        <v>51</v>
      </c>
      <c r="B133" s="15">
        <v>2009</v>
      </c>
      <c r="C133" s="9">
        <v>37415.184210526313</v>
      </c>
      <c r="D133" s="8">
        <v>18308.11842105263</v>
      </c>
      <c r="E133" s="8">
        <v>19107.065789473683</v>
      </c>
      <c r="F133" s="8">
        <v>2621.3815789473683</v>
      </c>
      <c r="G133" s="8">
        <v>5038.7894736842109</v>
      </c>
      <c r="H133" s="8">
        <v>5156.25</v>
      </c>
      <c r="I133" s="8">
        <v>4970.6315789473683</v>
      </c>
      <c r="J133" s="8">
        <v>4945.7631578947367</v>
      </c>
      <c r="K133" s="8">
        <v>5190.1184210526317</v>
      </c>
      <c r="L133" s="8">
        <v>4255.6973684210525</v>
      </c>
      <c r="M133" s="8">
        <v>2780.2763157894738</v>
      </c>
      <c r="N133" s="8">
        <v>1811.5526315789473</v>
      </c>
      <c r="O133" s="8">
        <v>676.67105263157896</v>
      </c>
      <c r="P133" s="9">
        <v>0</v>
      </c>
      <c r="Q133" s="8">
        <v>0</v>
      </c>
      <c r="R133" s="8">
        <v>0</v>
      </c>
      <c r="S133" s="8">
        <v>0</v>
      </c>
      <c r="T133" s="8">
        <v>0</v>
      </c>
      <c r="U133" s="8">
        <v>0</v>
      </c>
      <c r="V133" s="8">
        <v>10</v>
      </c>
      <c r="W133" s="8">
        <v>12</v>
      </c>
      <c r="X133" s="8">
        <v>198</v>
      </c>
      <c r="Y133" s="8">
        <v>288</v>
      </c>
      <c r="Z133" s="10">
        <f t="shared" si="4"/>
        <v>508</v>
      </c>
      <c r="AA133" s="33">
        <v>0</v>
      </c>
      <c r="AB133" s="24">
        <v>0</v>
      </c>
      <c r="AC133" s="24">
        <v>0</v>
      </c>
      <c r="AD133" s="24">
        <v>0</v>
      </c>
      <c r="AE133" s="24">
        <v>0</v>
      </c>
      <c r="AF133" s="24">
        <v>0</v>
      </c>
      <c r="AG133" s="24">
        <v>2.3497911468526715E-3</v>
      </c>
      <c r="AH133" s="24">
        <v>4.3161177656518427E-3</v>
      </c>
      <c r="AI133" s="24">
        <v>0.10929850811313355</v>
      </c>
      <c r="AJ133" s="25">
        <v>0.42561300484181458</v>
      </c>
      <c r="AK133" s="34">
        <f t="shared" si="5"/>
        <v>1.3577375354925562E-2</v>
      </c>
    </row>
    <row r="134" spans="1:37">
      <c r="A134" s="14" t="s">
        <v>57</v>
      </c>
      <c r="B134" s="15">
        <v>2011</v>
      </c>
      <c r="C134" s="9">
        <v>51549.260869565216</v>
      </c>
      <c r="D134" s="8">
        <v>25538.797101449276</v>
      </c>
      <c r="E134" s="8">
        <v>26010.463768115944</v>
      </c>
      <c r="F134" s="8">
        <v>3610.391304347826</v>
      </c>
      <c r="G134" s="8">
        <v>7021.579710144928</v>
      </c>
      <c r="H134" s="8">
        <v>7451.434782608696</v>
      </c>
      <c r="I134" s="8">
        <v>6910.057971014493</v>
      </c>
      <c r="J134" s="8">
        <v>6492.695652173913</v>
      </c>
      <c r="K134" s="8">
        <v>7251.202898550725</v>
      </c>
      <c r="L134" s="8">
        <v>5948.014492753623</v>
      </c>
      <c r="M134" s="8">
        <v>3768.31884057971</v>
      </c>
      <c r="N134" s="8">
        <v>2251.0289855072465</v>
      </c>
      <c r="O134" s="8">
        <v>826.01449275362324</v>
      </c>
      <c r="P134" s="9">
        <v>0</v>
      </c>
      <c r="Q134" s="8">
        <v>0</v>
      </c>
      <c r="R134" s="8">
        <v>0</v>
      </c>
      <c r="S134" s="8">
        <v>0</v>
      </c>
      <c r="T134" s="8">
        <v>0</v>
      </c>
      <c r="U134" s="8">
        <v>0</v>
      </c>
      <c r="V134" s="8">
        <v>36</v>
      </c>
      <c r="W134" s="8">
        <v>115</v>
      </c>
      <c r="X134" s="8">
        <v>219</v>
      </c>
      <c r="Y134" s="8">
        <v>326</v>
      </c>
      <c r="Z134" s="10">
        <f t="shared" si="4"/>
        <v>696</v>
      </c>
      <c r="AA134" s="33">
        <v>0</v>
      </c>
      <c r="AB134" s="24">
        <v>0</v>
      </c>
      <c r="AC134" s="24">
        <v>0</v>
      </c>
      <c r="AD134" s="24">
        <v>0</v>
      </c>
      <c r="AE134" s="24">
        <v>0</v>
      </c>
      <c r="AF134" s="24">
        <v>0</v>
      </c>
      <c r="AG134" s="24">
        <v>6.05243985936118E-3</v>
      </c>
      <c r="AH134" s="24">
        <v>3.0517587514518451E-2</v>
      </c>
      <c r="AI134" s="24">
        <v>9.7288840530256687E-2</v>
      </c>
      <c r="AJ134" s="25">
        <v>0.39466619878936748</v>
      </c>
      <c r="AK134" s="34">
        <f t="shared" si="5"/>
        <v>1.3501648486504678E-2</v>
      </c>
    </row>
    <row r="135" spans="1:37">
      <c r="A135" s="14" t="s">
        <v>51</v>
      </c>
      <c r="B135" s="15">
        <v>2015</v>
      </c>
      <c r="C135" s="9">
        <v>38749.65</v>
      </c>
      <c r="D135" s="8">
        <v>19065.462500000001</v>
      </c>
      <c r="E135" s="8">
        <v>19684.1875</v>
      </c>
      <c r="F135" s="8">
        <v>2496.6624999999999</v>
      </c>
      <c r="G135" s="8">
        <v>5173.3125</v>
      </c>
      <c r="H135" s="8">
        <v>5262.0625</v>
      </c>
      <c r="I135" s="8">
        <v>5033.7875000000004</v>
      </c>
      <c r="J135" s="8">
        <v>4778.875</v>
      </c>
      <c r="K135" s="8">
        <v>5115.1499999999996</v>
      </c>
      <c r="L135" s="8">
        <v>4865.6000000000004</v>
      </c>
      <c r="M135" s="8">
        <v>3456.5</v>
      </c>
      <c r="N135" s="8">
        <v>1855.65</v>
      </c>
      <c r="O135" s="8">
        <v>715.36249999999995</v>
      </c>
      <c r="P135" s="9">
        <v>0</v>
      </c>
      <c r="Q135" s="8">
        <v>0</v>
      </c>
      <c r="R135" s="8">
        <v>0</v>
      </c>
      <c r="S135" s="8">
        <v>0</v>
      </c>
      <c r="T135" s="8">
        <v>0</v>
      </c>
      <c r="U135" s="8">
        <v>0</v>
      </c>
      <c r="V135" s="8">
        <v>0</v>
      </c>
      <c r="W135" s="8">
        <v>75</v>
      </c>
      <c r="X135" s="8">
        <v>178</v>
      </c>
      <c r="Y135" s="8">
        <v>268</v>
      </c>
      <c r="Z135" s="10">
        <f t="shared" si="4"/>
        <v>521</v>
      </c>
      <c r="AA135" s="33">
        <v>0</v>
      </c>
      <c r="AB135" s="24">
        <v>0</v>
      </c>
      <c r="AC135" s="24">
        <v>0</v>
      </c>
      <c r="AD135" s="24">
        <v>0</v>
      </c>
      <c r="AE135" s="24">
        <v>0</v>
      </c>
      <c r="AF135" s="24">
        <v>0</v>
      </c>
      <c r="AG135" s="24">
        <v>0</v>
      </c>
      <c r="AH135" s="24">
        <v>2.1698249674526254E-2</v>
      </c>
      <c r="AI135" s="24">
        <v>9.5923261390887291E-2</v>
      </c>
      <c r="AJ135" s="25">
        <v>0.37463523737965021</v>
      </c>
      <c r="AK135" s="34">
        <f t="shared" si="5"/>
        <v>1.3445282731585963E-2</v>
      </c>
    </row>
    <row r="136" spans="1:37">
      <c r="A136" s="14" t="s">
        <v>52</v>
      </c>
      <c r="B136" s="15">
        <v>2012</v>
      </c>
      <c r="C136" s="9">
        <v>321881.38333333336</v>
      </c>
      <c r="D136" s="8">
        <v>155783.70000000001</v>
      </c>
      <c r="E136" s="8">
        <v>166097.68333333332</v>
      </c>
      <c r="F136" s="8">
        <v>19259.7</v>
      </c>
      <c r="G136" s="8">
        <v>39335.449999999997</v>
      </c>
      <c r="H136" s="8">
        <v>45959.883333333331</v>
      </c>
      <c r="I136" s="8">
        <v>44424.433333333334</v>
      </c>
      <c r="J136" s="8">
        <v>43491.35</v>
      </c>
      <c r="K136" s="8">
        <v>47305.816666666666</v>
      </c>
      <c r="L136" s="8">
        <v>38243.416666666664</v>
      </c>
      <c r="M136" s="8">
        <v>22835.066666666666</v>
      </c>
      <c r="N136" s="8">
        <v>14403.166666666666</v>
      </c>
      <c r="O136" s="8">
        <v>6472.0166666666664</v>
      </c>
      <c r="P136" s="9">
        <v>0</v>
      </c>
      <c r="Q136" s="8">
        <v>0</v>
      </c>
      <c r="R136" s="8">
        <v>0</v>
      </c>
      <c r="S136" s="8">
        <v>0</v>
      </c>
      <c r="T136" s="8">
        <v>0</v>
      </c>
      <c r="U136" s="8">
        <v>116</v>
      </c>
      <c r="V136" s="8">
        <v>307</v>
      </c>
      <c r="W136" s="8">
        <v>509</v>
      </c>
      <c r="X136" s="8">
        <v>1152</v>
      </c>
      <c r="Y136" s="8">
        <v>2208</v>
      </c>
      <c r="Z136" s="10">
        <f t="shared" si="4"/>
        <v>4292</v>
      </c>
      <c r="AA136" s="33">
        <v>0</v>
      </c>
      <c r="AB136" s="24">
        <v>0</v>
      </c>
      <c r="AC136" s="24">
        <v>0</v>
      </c>
      <c r="AD136" s="24">
        <v>0</v>
      </c>
      <c r="AE136" s="24">
        <v>0</v>
      </c>
      <c r="AF136" s="24">
        <v>2.4521297416209213E-3</v>
      </c>
      <c r="AG136" s="24">
        <v>8.0275254346608687E-3</v>
      </c>
      <c r="AH136" s="24">
        <v>2.2290278694172123E-2</v>
      </c>
      <c r="AI136" s="24">
        <v>7.998241127529826E-2</v>
      </c>
      <c r="AJ136" s="25">
        <v>0.34116104975007794</v>
      </c>
      <c r="AK136" s="34">
        <f t="shared" si="5"/>
        <v>1.3334104493875926E-2</v>
      </c>
    </row>
    <row r="137" spans="1:37">
      <c r="A137" s="14" t="s">
        <v>55</v>
      </c>
      <c r="B137" s="15">
        <v>2009</v>
      </c>
      <c r="C137" s="9">
        <v>184407.39705882352</v>
      </c>
      <c r="D137" s="8">
        <v>89656.441176470587</v>
      </c>
      <c r="E137" s="8">
        <v>94750.955882352937</v>
      </c>
      <c r="F137" s="8">
        <v>10893</v>
      </c>
      <c r="G137" s="8">
        <v>22779.279411764706</v>
      </c>
      <c r="H137" s="8">
        <v>25308.102941176472</v>
      </c>
      <c r="I137" s="8">
        <v>22111.573529411766</v>
      </c>
      <c r="J137" s="8">
        <v>25450.882352941175</v>
      </c>
      <c r="K137" s="8">
        <v>28223.264705882353</v>
      </c>
      <c r="L137" s="8">
        <v>21415.117647058825</v>
      </c>
      <c r="M137" s="8">
        <v>13511.25</v>
      </c>
      <c r="N137" s="8">
        <v>10522.676470588236</v>
      </c>
      <c r="O137" s="8">
        <v>4194.5735294117649</v>
      </c>
      <c r="P137" s="9">
        <v>0</v>
      </c>
      <c r="Q137" s="8">
        <v>0</v>
      </c>
      <c r="R137" s="8">
        <v>0</v>
      </c>
      <c r="S137" s="8">
        <v>0</v>
      </c>
      <c r="T137" s="8">
        <v>10</v>
      </c>
      <c r="U137" s="8">
        <v>68</v>
      </c>
      <c r="V137" s="8">
        <v>166</v>
      </c>
      <c r="W137" s="8">
        <v>270</v>
      </c>
      <c r="X137" s="8">
        <v>686</v>
      </c>
      <c r="Y137" s="8">
        <v>1232</v>
      </c>
      <c r="Z137" s="10">
        <f t="shared" si="4"/>
        <v>2432</v>
      </c>
      <c r="AA137" s="33">
        <v>0</v>
      </c>
      <c r="AB137" s="24">
        <v>0</v>
      </c>
      <c r="AC137" s="24">
        <v>0</v>
      </c>
      <c r="AD137" s="24">
        <v>0</v>
      </c>
      <c r="AE137" s="24">
        <v>3.9291368610818995E-4</v>
      </c>
      <c r="AF137" s="24">
        <v>2.4093598210070751E-3</v>
      </c>
      <c r="AG137" s="24">
        <v>7.7515334137236748E-3</v>
      </c>
      <c r="AH137" s="24">
        <v>1.9983347210657785E-2</v>
      </c>
      <c r="AI137" s="24">
        <v>6.519253936177051E-2</v>
      </c>
      <c r="AJ137" s="25">
        <v>0.29371281522695636</v>
      </c>
      <c r="AK137" s="34">
        <f t="shared" si="5"/>
        <v>1.3188191139774205E-2</v>
      </c>
    </row>
    <row r="138" spans="1:37">
      <c r="A138" s="14" t="s">
        <v>47</v>
      </c>
      <c r="B138" s="15">
        <v>2014</v>
      </c>
      <c r="C138" s="9">
        <v>31879.659574468085</v>
      </c>
      <c r="D138" s="8">
        <v>15799</v>
      </c>
      <c r="E138" s="8">
        <v>16080.659574468085</v>
      </c>
      <c r="F138" s="8">
        <v>2040.6595744680851</v>
      </c>
      <c r="G138" s="8">
        <v>4205.9148936170213</v>
      </c>
      <c r="H138" s="8">
        <v>4567.4255319148933</v>
      </c>
      <c r="I138" s="8">
        <v>4052.2978723404253</v>
      </c>
      <c r="J138" s="8">
        <v>3780.7021276595747</v>
      </c>
      <c r="K138" s="8">
        <v>4372.8723404255315</v>
      </c>
      <c r="L138" s="8">
        <v>4065.3510638297871</v>
      </c>
      <c r="M138" s="8">
        <v>2498.3085106382978</v>
      </c>
      <c r="N138" s="8">
        <v>1557</v>
      </c>
      <c r="O138" s="8">
        <v>745.62765957446811</v>
      </c>
      <c r="P138" s="9">
        <v>0</v>
      </c>
      <c r="Q138" s="8">
        <v>0</v>
      </c>
      <c r="R138" s="8">
        <v>0</v>
      </c>
      <c r="S138" s="8">
        <v>0</v>
      </c>
      <c r="T138" s="8">
        <v>0</v>
      </c>
      <c r="U138" s="8">
        <v>0</v>
      </c>
      <c r="V138" s="8">
        <v>0</v>
      </c>
      <c r="W138" s="8">
        <v>0</v>
      </c>
      <c r="X138" s="8">
        <v>87</v>
      </c>
      <c r="Y138" s="8">
        <v>333</v>
      </c>
      <c r="Z138" s="10">
        <f t="shared" si="4"/>
        <v>420</v>
      </c>
      <c r="AA138" s="33">
        <v>0</v>
      </c>
      <c r="AB138" s="24">
        <v>0</v>
      </c>
      <c r="AC138" s="24">
        <v>0</v>
      </c>
      <c r="AD138" s="24">
        <v>0</v>
      </c>
      <c r="AE138" s="24">
        <v>0</v>
      </c>
      <c r="AF138" s="24">
        <v>0</v>
      </c>
      <c r="AG138" s="24">
        <v>0</v>
      </c>
      <c r="AH138" s="24">
        <v>0</v>
      </c>
      <c r="AI138" s="24">
        <v>5.5876685934489405E-2</v>
      </c>
      <c r="AJ138" s="25">
        <v>0.44660360398921367</v>
      </c>
      <c r="AK138" s="34">
        <f t="shared" si="5"/>
        <v>1.317454469734587E-2</v>
      </c>
    </row>
    <row r="139" spans="1:37">
      <c r="A139" s="14" t="s">
        <v>54</v>
      </c>
      <c r="B139" s="15">
        <v>2016</v>
      </c>
      <c r="C139" s="9">
        <v>116724.02325581395</v>
      </c>
      <c r="D139" s="8">
        <v>57335.093023255817</v>
      </c>
      <c r="E139" s="8">
        <v>59388.930232558138</v>
      </c>
      <c r="F139" s="8">
        <v>6794.4186046511632</v>
      </c>
      <c r="G139" s="8">
        <v>14801.023255813954</v>
      </c>
      <c r="H139" s="8">
        <v>16627.279069767443</v>
      </c>
      <c r="I139" s="8">
        <v>14278.011627906977</v>
      </c>
      <c r="J139" s="8">
        <v>14067.906976744185</v>
      </c>
      <c r="K139" s="8">
        <v>16435.360465116279</v>
      </c>
      <c r="L139" s="8">
        <v>15919.313953488372</v>
      </c>
      <c r="M139" s="8">
        <v>10145.918604651162</v>
      </c>
      <c r="N139" s="8">
        <v>5274.0232558139533</v>
      </c>
      <c r="O139" s="8">
        <v>2394.1395348837209</v>
      </c>
      <c r="P139" s="9">
        <v>0</v>
      </c>
      <c r="Q139" s="8">
        <v>0</v>
      </c>
      <c r="R139" s="8">
        <v>0</v>
      </c>
      <c r="S139" s="8">
        <v>0</v>
      </c>
      <c r="T139" s="8">
        <v>0</v>
      </c>
      <c r="U139" s="8">
        <v>26</v>
      </c>
      <c r="V139" s="8">
        <v>134</v>
      </c>
      <c r="W139" s="8">
        <v>272</v>
      </c>
      <c r="X139" s="8">
        <v>442</v>
      </c>
      <c r="Y139" s="8">
        <v>640</v>
      </c>
      <c r="Z139" s="10">
        <f t="shared" si="4"/>
        <v>1514</v>
      </c>
      <c r="AA139" s="33">
        <v>0</v>
      </c>
      <c r="AB139" s="24">
        <v>0</v>
      </c>
      <c r="AC139" s="24">
        <v>0</v>
      </c>
      <c r="AD139" s="24">
        <v>0</v>
      </c>
      <c r="AE139" s="24">
        <v>0</v>
      </c>
      <c r="AF139" s="24">
        <v>1.5819549595632221E-3</v>
      </c>
      <c r="AG139" s="24">
        <v>8.4174481633762111E-3</v>
      </c>
      <c r="AH139" s="24">
        <v>2.6808809591209206E-2</v>
      </c>
      <c r="AI139" s="24">
        <v>8.3806987296225904E-2</v>
      </c>
      <c r="AJ139" s="25">
        <v>0.26731942339822046</v>
      </c>
      <c r="AK139" s="34">
        <f t="shared" si="5"/>
        <v>1.2970766066569665E-2</v>
      </c>
    </row>
    <row r="140" spans="1:37">
      <c r="A140" s="14" t="s">
        <v>53</v>
      </c>
      <c r="B140" s="15">
        <v>2016</v>
      </c>
      <c r="C140" s="9">
        <v>67665.123287671231</v>
      </c>
      <c r="D140" s="8">
        <v>32915.342465753427</v>
      </c>
      <c r="E140" s="8">
        <v>34749.780821917811</v>
      </c>
      <c r="F140" s="8">
        <v>4073.5616438356165</v>
      </c>
      <c r="G140" s="8">
        <v>8655.2054794520554</v>
      </c>
      <c r="H140" s="8">
        <v>9233.9041095890407</v>
      </c>
      <c r="I140" s="8">
        <v>8710.4520547945212</v>
      </c>
      <c r="J140" s="8">
        <v>8485.6575342465749</v>
      </c>
      <c r="K140" s="8">
        <v>9186.4383561643845</v>
      </c>
      <c r="L140" s="8">
        <v>8826.6301369863013</v>
      </c>
      <c r="M140" s="8">
        <v>6134.6164383561645</v>
      </c>
      <c r="N140" s="8">
        <v>3184.8630136986303</v>
      </c>
      <c r="O140" s="8">
        <v>1175.6986301369864</v>
      </c>
      <c r="P140" s="9">
        <v>0</v>
      </c>
      <c r="Q140" s="8">
        <v>0</v>
      </c>
      <c r="R140" s="8">
        <v>0</v>
      </c>
      <c r="S140" s="8">
        <v>0</v>
      </c>
      <c r="T140" s="8">
        <v>0</v>
      </c>
      <c r="U140" s="8">
        <v>12</v>
      </c>
      <c r="V140" s="8">
        <v>106</v>
      </c>
      <c r="W140" s="8">
        <v>191</v>
      </c>
      <c r="X140" s="8">
        <v>277</v>
      </c>
      <c r="Y140" s="8">
        <v>289</v>
      </c>
      <c r="Z140" s="10">
        <f t="shared" si="4"/>
        <v>875</v>
      </c>
      <c r="AA140" s="33">
        <v>0</v>
      </c>
      <c r="AB140" s="24">
        <v>0</v>
      </c>
      <c r="AC140" s="24">
        <v>0</v>
      </c>
      <c r="AD140" s="24">
        <v>0</v>
      </c>
      <c r="AE140" s="24">
        <v>0</v>
      </c>
      <c r="AF140" s="24">
        <v>1.306273392881108E-3</v>
      </c>
      <c r="AG140" s="24">
        <v>1.2009113144531493E-2</v>
      </c>
      <c r="AH140" s="24">
        <v>3.1134790890232165E-2</v>
      </c>
      <c r="AI140" s="24">
        <v>8.6973913417492846E-2</v>
      </c>
      <c r="AJ140" s="25">
        <v>0.24581129261529139</v>
      </c>
      <c r="AK140" s="34">
        <f t="shared" si="5"/>
        <v>1.2931329427717563E-2</v>
      </c>
    </row>
    <row r="141" spans="1:37">
      <c r="A141" s="14" t="s">
        <v>55</v>
      </c>
      <c r="B141" s="15">
        <v>2014</v>
      </c>
      <c r="C141" s="9">
        <v>190407.90909090909</v>
      </c>
      <c r="D141" s="8">
        <v>92923.84848484848</v>
      </c>
      <c r="E141" s="8">
        <v>97484.060606060608</v>
      </c>
      <c r="F141" s="8">
        <v>10766.136363636364</v>
      </c>
      <c r="G141" s="8">
        <v>22833.969696969696</v>
      </c>
      <c r="H141" s="8">
        <v>25946.348484848484</v>
      </c>
      <c r="I141" s="8">
        <v>23660.469696969696</v>
      </c>
      <c r="J141" s="8">
        <v>23265.636363636364</v>
      </c>
      <c r="K141" s="8">
        <v>28012.651515151516</v>
      </c>
      <c r="L141" s="8">
        <v>25506.31818181818</v>
      </c>
      <c r="M141" s="8">
        <v>15855.378787878788</v>
      </c>
      <c r="N141" s="8">
        <v>9859.6060606060601</v>
      </c>
      <c r="O141" s="8">
        <v>4773.166666666667</v>
      </c>
      <c r="P141" s="9">
        <v>0</v>
      </c>
      <c r="Q141" s="8">
        <v>0</v>
      </c>
      <c r="R141" s="8">
        <v>0</v>
      </c>
      <c r="S141" s="8">
        <v>0</v>
      </c>
      <c r="T141" s="8">
        <v>0</v>
      </c>
      <c r="U141" s="8">
        <v>59</v>
      </c>
      <c r="V141" s="8">
        <v>210</v>
      </c>
      <c r="W141" s="8">
        <v>320</v>
      </c>
      <c r="X141" s="8">
        <v>611</v>
      </c>
      <c r="Y141" s="8">
        <v>1232</v>
      </c>
      <c r="Z141" s="10">
        <f t="shared" si="4"/>
        <v>2432</v>
      </c>
      <c r="AA141" s="33">
        <v>0</v>
      </c>
      <c r="AB141" s="24">
        <v>0</v>
      </c>
      <c r="AC141" s="24">
        <v>0</v>
      </c>
      <c r="AD141" s="24">
        <v>0</v>
      </c>
      <c r="AE141" s="24">
        <v>0</v>
      </c>
      <c r="AF141" s="24">
        <v>2.10619119607753E-3</v>
      </c>
      <c r="AG141" s="24">
        <v>8.2332541491502119E-3</v>
      </c>
      <c r="AH141" s="24">
        <v>2.0182425426798094E-2</v>
      </c>
      <c r="AI141" s="24">
        <v>6.197002154490161E-2</v>
      </c>
      <c r="AJ141" s="25">
        <v>0.25810957086490449</v>
      </c>
      <c r="AK141" s="34">
        <f t="shared" si="5"/>
        <v>1.2772578679170603E-2</v>
      </c>
    </row>
    <row r="142" spans="1:37">
      <c r="A142" s="14" t="s">
        <v>51</v>
      </c>
      <c r="B142" s="15">
        <v>2010</v>
      </c>
      <c r="C142" s="9">
        <v>36210.25</v>
      </c>
      <c r="D142" s="8">
        <v>17768.226190476191</v>
      </c>
      <c r="E142" s="8">
        <v>18442.023809523809</v>
      </c>
      <c r="F142" s="8">
        <v>2440.4761904761904</v>
      </c>
      <c r="G142" s="8">
        <v>4880.4285714285716</v>
      </c>
      <c r="H142" s="8">
        <v>5041.0714285714284</v>
      </c>
      <c r="I142" s="8">
        <v>4601.8214285714284</v>
      </c>
      <c r="J142" s="8">
        <v>4705.1190476190477</v>
      </c>
      <c r="K142" s="8">
        <v>5062.2380952380954</v>
      </c>
      <c r="L142" s="8">
        <v>4294.2857142857147</v>
      </c>
      <c r="M142" s="8">
        <v>2865.2261904761904</v>
      </c>
      <c r="N142" s="8">
        <v>1692.6904761904761</v>
      </c>
      <c r="O142" s="8">
        <v>636.32142857142856</v>
      </c>
      <c r="P142" s="9">
        <v>0</v>
      </c>
      <c r="Q142" s="8">
        <v>0</v>
      </c>
      <c r="R142" s="8">
        <v>0</v>
      </c>
      <c r="S142" s="8">
        <v>0</v>
      </c>
      <c r="T142" s="8">
        <v>0</v>
      </c>
      <c r="U142" s="8">
        <v>0</v>
      </c>
      <c r="V142" s="8">
        <v>0</v>
      </c>
      <c r="W142" s="8">
        <v>26</v>
      </c>
      <c r="X142" s="8">
        <v>173</v>
      </c>
      <c r="Y142" s="8">
        <v>263</v>
      </c>
      <c r="Z142" s="10">
        <f t="shared" si="4"/>
        <v>462</v>
      </c>
      <c r="AA142" s="33">
        <v>0</v>
      </c>
      <c r="AB142" s="24">
        <v>0</v>
      </c>
      <c r="AC142" s="24">
        <v>0</v>
      </c>
      <c r="AD142" s="24">
        <v>0</v>
      </c>
      <c r="AE142" s="24">
        <v>0</v>
      </c>
      <c r="AF142" s="24">
        <v>0</v>
      </c>
      <c r="AG142" s="24">
        <v>0</v>
      </c>
      <c r="AH142" s="24">
        <v>9.074327215918299E-3</v>
      </c>
      <c r="AI142" s="24">
        <v>0.10220415512075733</v>
      </c>
      <c r="AJ142" s="25">
        <v>0.41331312791154518</v>
      </c>
      <c r="AK142" s="34">
        <f t="shared" si="5"/>
        <v>1.2758818290401198E-2</v>
      </c>
    </row>
    <row r="143" spans="1:37">
      <c r="A143" s="14" t="s">
        <v>53</v>
      </c>
      <c r="B143" s="15">
        <v>2015</v>
      </c>
      <c r="C143" s="9">
        <v>77492.75409836066</v>
      </c>
      <c r="D143" s="8">
        <v>37597.065573770495</v>
      </c>
      <c r="E143" s="8">
        <v>39895.688524590165</v>
      </c>
      <c r="F143" s="8">
        <v>4746.6721311475412</v>
      </c>
      <c r="G143" s="8">
        <v>10013.934426229509</v>
      </c>
      <c r="H143" s="8">
        <v>10704.786885245901</v>
      </c>
      <c r="I143" s="8">
        <v>10017.032786885246</v>
      </c>
      <c r="J143" s="8">
        <v>9755.9180327868853</v>
      </c>
      <c r="K143" s="8">
        <v>10696.786885245901</v>
      </c>
      <c r="L143" s="8">
        <v>10007.213114754099</v>
      </c>
      <c r="M143" s="8">
        <v>6690.4098360655735</v>
      </c>
      <c r="N143" s="8">
        <v>3552.655737704918</v>
      </c>
      <c r="O143" s="8">
        <v>1313.4590163934427</v>
      </c>
      <c r="P143" s="9">
        <v>0</v>
      </c>
      <c r="Q143" s="8">
        <v>0</v>
      </c>
      <c r="R143" s="8">
        <v>0</v>
      </c>
      <c r="S143" s="8">
        <v>0</v>
      </c>
      <c r="T143" s="8">
        <v>0</v>
      </c>
      <c r="U143" s="8">
        <v>0</v>
      </c>
      <c r="V143" s="8">
        <v>102</v>
      </c>
      <c r="W143" s="8">
        <v>186</v>
      </c>
      <c r="X143" s="8">
        <v>308</v>
      </c>
      <c r="Y143" s="8">
        <v>381</v>
      </c>
      <c r="Z143" s="10">
        <f t="shared" si="4"/>
        <v>977</v>
      </c>
      <c r="AA143" s="33">
        <v>0</v>
      </c>
      <c r="AB143" s="24">
        <v>0</v>
      </c>
      <c r="AC143" s="24">
        <v>0</v>
      </c>
      <c r="AD143" s="24">
        <v>0</v>
      </c>
      <c r="AE143" s="24">
        <v>0</v>
      </c>
      <c r="AF143" s="24">
        <v>0</v>
      </c>
      <c r="AG143" s="24">
        <v>1.0192647926086101E-2</v>
      </c>
      <c r="AH143" s="24">
        <v>2.7800987466767946E-2</v>
      </c>
      <c r="AI143" s="24">
        <v>8.6695706744435011E-2</v>
      </c>
      <c r="AJ143" s="25">
        <v>0.29007376343280789</v>
      </c>
      <c r="AK143" s="34">
        <f t="shared" si="5"/>
        <v>1.2607630369671791E-2</v>
      </c>
    </row>
    <row r="144" spans="1:37">
      <c r="A144" s="14" t="s">
        <v>57</v>
      </c>
      <c r="B144" s="15">
        <v>2015</v>
      </c>
      <c r="C144" s="9">
        <v>45588.043956043955</v>
      </c>
      <c r="D144" s="8">
        <v>22599.263736263736</v>
      </c>
      <c r="E144" s="8">
        <v>22988.780219780219</v>
      </c>
      <c r="F144" s="8">
        <v>3098.4285714285716</v>
      </c>
      <c r="G144" s="8">
        <v>6207.5054945054944</v>
      </c>
      <c r="H144" s="8">
        <v>6410.9780219780223</v>
      </c>
      <c r="I144" s="8">
        <v>6144.5824175824173</v>
      </c>
      <c r="J144" s="8">
        <v>5530.1758241758243</v>
      </c>
      <c r="K144" s="8">
        <v>5933.3846153846152</v>
      </c>
      <c r="L144" s="8">
        <v>5638.2307692307695</v>
      </c>
      <c r="M144" s="8">
        <v>3757.3956043956046</v>
      </c>
      <c r="N144" s="8">
        <v>2061.3186813186812</v>
      </c>
      <c r="O144" s="8">
        <v>803.61538461538464</v>
      </c>
      <c r="P144" s="9">
        <v>0</v>
      </c>
      <c r="Q144" s="8">
        <v>0</v>
      </c>
      <c r="R144" s="8">
        <v>0</v>
      </c>
      <c r="S144" s="8">
        <v>0</v>
      </c>
      <c r="T144" s="8">
        <v>0</v>
      </c>
      <c r="U144" s="8">
        <v>0</v>
      </c>
      <c r="V144" s="8">
        <v>26</v>
      </c>
      <c r="W144" s="8">
        <v>78</v>
      </c>
      <c r="X144" s="8">
        <v>206</v>
      </c>
      <c r="Y144" s="8">
        <v>256</v>
      </c>
      <c r="Z144" s="10">
        <f t="shared" si="4"/>
        <v>566</v>
      </c>
      <c r="AA144" s="33">
        <v>0</v>
      </c>
      <c r="AB144" s="24">
        <v>0</v>
      </c>
      <c r="AC144" s="24">
        <v>0</v>
      </c>
      <c r="AD144" s="24">
        <v>0</v>
      </c>
      <c r="AE144" s="24">
        <v>0</v>
      </c>
      <c r="AF144" s="24">
        <v>0</v>
      </c>
      <c r="AG144" s="24">
        <v>4.6113756361106182E-3</v>
      </c>
      <c r="AH144" s="24">
        <v>2.0759059788314913E-2</v>
      </c>
      <c r="AI144" s="24">
        <v>9.9936027295020796E-2</v>
      </c>
      <c r="AJ144" s="25">
        <v>0.31856035225423568</v>
      </c>
      <c r="AK144" s="34">
        <f t="shared" si="5"/>
        <v>1.2415535980129743E-2</v>
      </c>
    </row>
    <row r="145" spans="1:37">
      <c r="A145" s="14" t="s">
        <v>53</v>
      </c>
      <c r="B145" s="15">
        <v>2013</v>
      </c>
      <c r="C145" s="9">
        <v>69661.71428571429</v>
      </c>
      <c r="D145" s="8">
        <v>33805.300000000003</v>
      </c>
      <c r="E145" s="8">
        <v>35856.414285714287</v>
      </c>
      <c r="F145" s="8">
        <v>4343.528571428571</v>
      </c>
      <c r="G145" s="8">
        <v>9049.4</v>
      </c>
      <c r="H145" s="8">
        <v>9904.7285714285717</v>
      </c>
      <c r="I145" s="8">
        <v>8845.8571428571431</v>
      </c>
      <c r="J145" s="8">
        <v>8871.4142857142851</v>
      </c>
      <c r="K145" s="8">
        <v>9898.1714285714279</v>
      </c>
      <c r="L145" s="8">
        <v>8797.3571428571431</v>
      </c>
      <c r="M145" s="8">
        <v>5662.2857142857147</v>
      </c>
      <c r="N145" s="8">
        <v>3149.6</v>
      </c>
      <c r="O145" s="8">
        <v>1172.2571428571428</v>
      </c>
      <c r="P145" s="9">
        <v>0</v>
      </c>
      <c r="Q145" s="8">
        <v>0</v>
      </c>
      <c r="R145" s="8">
        <v>0</v>
      </c>
      <c r="S145" s="8">
        <v>0</v>
      </c>
      <c r="T145" s="8">
        <v>0</v>
      </c>
      <c r="U145" s="8">
        <v>10</v>
      </c>
      <c r="V145" s="8">
        <v>84</v>
      </c>
      <c r="W145" s="8">
        <v>103</v>
      </c>
      <c r="X145" s="8">
        <v>283</v>
      </c>
      <c r="Y145" s="8">
        <v>381</v>
      </c>
      <c r="Z145" s="10">
        <f t="shared" si="4"/>
        <v>861</v>
      </c>
      <c r="AA145" s="33">
        <v>0</v>
      </c>
      <c r="AB145" s="24">
        <v>0</v>
      </c>
      <c r="AC145" s="24">
        <v>0</v>
      </c>
      <c r="AD145" s="24">
        <v>0</v>
      </c>
      <c r="AE145" s="24">
        <v>0</v>
      </c>
      <c r="AF145" s="24">
        <v>1.0102876144511541E-3</v>
      </c>
      <c r="AG145" s="24">
        <v>9.5483221422017969E-3</v>
      </c>
      <c r="AH145" s="24">
        <v>1.8190533858108787E-2</v>
      </c>
      <c r="AI145" s="24">
        <v>8.9852679705359415E-2</v>
      </c>
      <c r="AJ145" s="25">
        <v>0.32501401447756467</v>
      </c>
      <c r="AK145" s="34">
        <f t="shared" si="5"/>
        <v>1.2359730288414214E-2</v>
      </c>
    </row>
    <row r="146" spans="1:37">
      <c r="A146" s="14" t="s">
        <v>56</v>
      </c>
      <c r="B146" s="15">
        <v>2014</v>
      </c>
      <c r="C146" s="9">
        <v>72419.5</v>
      </c>
      <c r="D146" s="8">
        <v>35622.329545454544</v>
      </c>
      <c r="E146" s="8">
        <v>36797.170454545456</v>
      </c>
      <c r="F146" s="8">
        <v>4711.363636363636</v>
      </c>
      <c r="G146" s="8">
        <v>9908.818181818182</v>
      </c>
      <c r="H146" s="8">
        <v>10375.863636363636</v>
      </c>
      <c r="I146" s="8">
        <v>9269.238636363636</v>
      </c>
      <c r="J146" s="8">
        <v>9195.329545454546</v>
      </c>
      <c r="K146" s="8">
        <v>10133.28409090909</v>
      </c>
      <c r="L146" s="8">
        <v>8970.761363636364</v>
      </c>
      <c r="M146" s="8">
        <v>5448.806818181818</v>
      </c>
      <c r="N146" s="8">
        <v>3063.8977272727275</v>
      </c>
      <c r="O146" s="8">
        <v>1341.2272727272727</v>
      </c>
      <c r="P146" s="9">
        <v>0</v>
      </c>
      <c r="Q146" s="8">
        <v>0</v>
      </c>
      <c r="R146" s="8">
        <v>0</v>
      </c>
      <c r="S146" s="8">
        <v>0</v>
      </c>
      <c r="T146" s="8">
        <v>12</v>
      </c>
      <c r="U146" s="8">
        <v>0</v>
      </c>
      <c r="V146" s="8">
        <v>65</v>
      </c>
      <c r="W146" s="8">
        <v>100</v>
      </c>
      <c r="X146" s="8">
        <v>250</v>
      </c>
      <c r="Y146" s="8">
        <v>455</v>
      </c>
      <c r="Z146" s="10">
        <f t="shared" si="4"/>
        <v>882</v>
      </c>
      <c r="AA146" s="33">
        <v>0</v>
      </c>
      <c r="AB146" s="24">
        <v>0</v>
      </c>
      <c r="AC146" s="24">
        <v>0</v>
      </c>
      <c r="AD146" s="24">
        <v>0</v>
      </c>
      <c r="AE146" s="24">
        <v>1.3050103251527145E-3</v>
      </c>
      <c r="AF146" s="24">
        <v>0</v>
      </c>
      <c r="AG146" s="24">
        <v>7.2457617993810699E-3</v>
      </c>
      <c r="AH146" s="24">
        <v>1.8352641841937873E-2</v>
      </c>
      <c r="AI146" s="24">
        <v>8.1595412854244626E-2</v>
      </c>
      <c r="AJ146" s="25">
        <v>0.339241535906734</v>
      </c>
      <c r="AK146" s="34">
        <f t="shared" si="5"/>
        <v>1.2179040175643301E-2</v>
      </c>
    </row>
    <row r="147" spans="1:37">
      <c r="A147" s="14" t="s">
        <v>57</v>
      </c>
      <c r="B147" s="15">
        <v>2010</v>
      </c>
      <c r="C147" s="9">
        <v>48387.493333333332</v>
      </c>
      <c r="D147" s="8">
        <v>23921.093333333334</v>
      </c>
      <c r="E147" s="8">
        <v>24466.400000000001</v>
      </c>
      <c r="F147" s="8">
        <v>3383.0933333333332</v>
      </c>
      <c r="G147" s="8">
        <v>6601.1866666666665</v>
      </c>
      <c r="H147" s="8">
        <v>7093.1866666666665</v>
      </c>
      <c r="I147" s="8">
        <v>6377.6133333333337</v>
      </c>
      <c r="J147" s="8">
        <v>6161.8933333333334</v>
      </c>
      <c r="K147" s="8">
        <v>6847.4533333333329</v>
      </c>
      <c r="L147" s="8">
        <v>5488.7066666666669</v>
      </c>
      <c r="M147" s="8">
        <v>3514.52</v>
      </c>
      <c r="N147" s="8">
        <v>2127.8000000000002</v>
      </c>
      <c r="O147" s="8">
        <v>786.5866666666667</v>
      </c>
      <c r="P147" s="9">
        <v>0</v>
      </c>
      <c r="Q147" s="8">
        <v>0</v>
      </c>
      <c r="R147" s="8">
        <v>0</v>
      </c>
      <c r="S147" s="8">
        <v>0</v>
      </c>
      <c r="T147" s="8">
        <v>0</v>
      </c>
      <c r="U147" s="8">
        <v>0</v>
      </c>
      <c r="V147" s="8">
        <v>10</v>
      </c>
      <c r="W147" s="8">
        <v>56</v>
      </c>
      <c r="X147" s="8">
        <v>225</v>
      </c>
      <c r="Y147" s="8">
        <v>298</v>
      </c>
      <c r="Z147" s="10">
        <f t="shared" si="4"/>
        <v>589</v>
      </c>
      <c r="AA147" s="33">
        <v>0</v>
      </c>
      <c r="AB147" s="24">
        <v>0</v>
      </c>
      <c r="AC147" s="24">
        <v>0</v>
      </c>
      <c r="AD147" s="24">
        <v>0</v>
      </c>
      <c r="AE147" s="24">
        <v>0</v>
      </c>
      <c r="AF147" s="24">
        <v>0</v>
      </c>
      <c r="AG147" s="24">
        <v>1.8219228330657131E-3</v>
      </c>
      <c r="AH147" s="24">
        <v>1.593389708978751E-2</v>
      </c>
      <c r="AI147" s="24">
        <v>0.10574302096061659</v>
      </c>
      <c r="AJ147" s="25">
        <v>0.37885208665287995</v>
      </c>
      <c r="AK147" s="34">
        <f t="shared" si="5"/>
        <v>1.2172566905718338E-2</v>
      </c>
    </row>
    <row r="148" spans="1:37">
      <c r="A148" s="14" t="s">
        <v>55</v>
      </c>
      <c r="B148" s="15">
        <v>2016</v>
      </c>
      <c r="C148" s="9">
        <v>192447</v>
      </c>
      <c r="D148" s="8">
        <v>94191.641791044778</v>
      </c>
      <c r="E148" s="8">
        <v>98255.358208955222</v>
      </c>
      <c r="F148" s="8">
        <v>10764.522388059702</v>
      </c>
      <c r="G148" s="8">
        <v>22753.716417910447</v>
      </c>
      <c r="H148" s="8">
        <v>25795.417910447763</v>
      </c>
      <c r="I148" s="8">
        <v>24638.731343283584</v>
      </c>
      <c r="J148" s="8">
        <v>22842.104477611942</v>
      </c>
      <c r="K148" s="8">
        <v>27158.388059701494</v>
      </c>
      <c r="L148" s="8">
        <v>26497.373134328358</v>
      </c>
      <c r="M148" s="8">
        <v>17317.492537313432</v>
      </c>
      <c r="N148" s="8">
        <v>9885.5373134328365</v>
      </c>
      <c r="O148" s="8">
        <v>4862.5074626865671</v>
      </c>
      <c r="P148" s="9">
        <v>0</v>
      </c>
      <c r="Q148" s="8">
        <v>0</v>
      </c>
      <c r="R148" s="8">
        <v>0</v>
      </c>
      <c r="S148" s="8">
        <v>0</v>
      </c>
      <c r="T148" s="8">
        <v>0</v>
      </c>
      <c r="U148" s="8">
        <v>32</v>
      </c>
      <c r="V148" s="8">
        <v>126</v>
      </c>
      <c r="W148" s="8">
        <v>356</v>
      </c>
      <c r="X148" s="8">
        <v>624</v>
      </c>
      <c r="Y148" s="8">
        <v>1191</v>
      </c>
      <c r="Z148" s="10">
        <f t="shared" si="4"/>
        <v>2329</v>
      </c>
      <c r="AA148" s="33">
        <v>0</v>
      </c>
      <c r="AB148" s="24">
        <v>0</v>
      </c>
      <c r="AC148" s="24">
        <v>0</v>
      </c>
      <c r="AD148" s="24">
        <v>0</v>
      </c>
      <c r="AE148" s="24">
        <v>0</v>
      </c>
      <c r="AF148" s="24">
        <v>1.1782731703242229E-3</v>
      </c>
      <c r="AG148" s="24">
        <v>4.7551883487183186E-3</v>
      </c>
      <c r="AH148" s="24">
        <v>2.0557248645145278E-2</v>
      </c>
      <c r="AI148" s="24">
        <v>6.3122517291203342E-2</v>
      </c>
      <c r="AJ148" s="25">
        <v>0.2449353567350547</v>
      </c>
      <c r="AK148" s="34">
        <f t="shared" si="5"/>
        <v>1.2102033287086835E-2</v>
      </c>
    </row>
    <row r="149" spans="1:37">
      <c r="A149" s="14" t="s">
        <v>57</v>
      </c>
      <c r="B149" s="15">
        <v>2014</v>
      </c>
      <c r="C149" s="9">
        <v>46167.024096385539</v>
      </c>
      <c r="D149" s="8">
        <v>22859.686746987951</v>
      </c>
      <c r="E149" s="8">
        <v>23307.337349397589</v>
      </c>
      <c r="F149" s="8">
        <v>3183.9397590361446</v>
      </c>
      <c r="G149" s="8">
        <v>6289.1807228915659</v>
      </c>
      <c r="H149" s="8">
        <v>6571.4939759036142</v>
      </c>
      <c r="I149" s="8">
        <v>6279.469879518072</v>
      </c>
      <c r="J149" s="8">
        <v>5630.265060240964</v>
      </c>
      <c r="K149" s="8">
        <v>6117.5421686746986</v>
      </c>
      <c r="L149" s="8">
        <v>5612.2048192771081</v>
      </c>
      <c r="M149" s="8">
        <v>3649.7710843373493</v>
      </c>
      <c r="N149" s="8">
        <v>2043</v>
      </c>
      <c r="O149" s="8">
        <v>793.63855421686742</v>
      </c>
      <c r="P149" s="9">
        <v>0</v>
      </c>
      <c r="Q149" s="8">
        <v>0</v>
      </c>
      <c r="R149" s="8">
        <v>0</v>
      </c>
      <c r="S149" s="8">
        <v>0</v>
      </c>
      <c r="T149" s="8">
        <v>0</v>
      </c>
      <c r="U149" s="8">
        <v>15</v>
      </c>
      <c r="V149" s="8">
        <v>60</v>
      </c>
      <c r="W149" s="8">
        <v>93</v>
      </c>
      <c r="X149" s="8">
        <v>133</v>
      </c>
      <c r="Y149" s="8">
        <v>257</v>
      </c>
      <c r="Z149" s="10">
        <f t="shared" si="4"/>
        <v>558</v>
      </c>
      <c r="AA149" s="33">
        <v>0</v>
      </c>
      <c r="AB149" s="24">
        <v>0</v>
      </c>
      <c r="AC149" s="24">
        <v>0</v>
      </c>
      <c r="AD149" s="24">
        <v>0</v>
      </c>
      <c r="AE149" s="24">
        <v>0</v>
      </c>
      <c r="AF149" s="24">
        <v>2.4519651171034909E-3</v>
      </c>
      <c r="AG149" s="24">
        <v>1.0690985438362605E-2</v>
      </c>
      <c r="AH149" s="24">
        <v>2.5481050140130922E-2</v>
      </c>
      <c r="AI149" s="24">
        <v>6.5100342633382283E-2</v>
      </c>
      <c r="AJ149" s="25">
        <v>0.32382499392761721</v>
      </c>
      <c r="AK149" s="34">
        <f t="shared" si="5"/>
        <v>1.2086549023281887E-2</v>
      </c>
    </row>
    <row r="150" spans="1:37">
      <c r="A150" s="14" t="s">
        <v>53</v>
      </c>
      <c r="B150" s="15">
        <v>2011</v>
      </c>
      <c r="C150" s="9">
        <v>64317.367088607592</v>
      </c>
      <c r="D150" s="8">
        <v>31258.582278481012</v>
      </c>
      <c r="E150" s="8">
        <v>33058.784810126584</v>
      </c>
      <c r="F150" s="8">
        <v>4081.1518987341774</v>
      </c>
      <c r="G150" s="8">
        <v>8432.4050632911385</v>
      </c>
      <c r="H150" s="8">
        <v>9233.5443037974692</v>
      </c>
      <c r="I150" s="8">
        <v>8129.6708860759491</v>
      </c>
      <c r="J150" s="8">
        <v>8439.481012658227</v>
      </c>
      <c r="K150" s="8">
        <v>9344.3670886075943</v>
      </c>
      <c r="L150" s="8">
        <v>7819.4050632911394</v>
      </c>
      <c r="M150" s="8">
        <v>4944.0886075949365</v>
      </c>
      <c r="N150" s="8">
        <v>2873.9113924050635</v>
      </c>
      <c r="O150" s="8">
        <v>1031.4050632911392</v>
      </c>
      <c r="P150" s="9">
        <v>0</v>
      </c>
      <c r="Q150" s="8">
        <v>0</v>
      </c>
      <c r="R150" s="8">
        <v>0</v>
      </c>
      <c r="S150" s="8">
        <v>0</v>
      </c>
      <c r="T150" s="8">
        <v>0</v>
      </c>
      <c r="U150" s="8">
        <v>0</v>
      </c>
      <c r="V150" s="8">
        <v>20</v>
      </c>
      <c r="W150" s="8">
        <v>116</v>
      </c>
      <c r="X150" s="8">
        <v>292</v>
      </c>
      <c r="Y150" s="8">
        <v>348</v>
      </c>
      <c r="Z150" s="10">
        <f t="shared" si="4"/>
        <v>776</v>
      </c>
      <c r="AA150" s="33">
        <v>0</v>
      </c>
      <c r="AB150" s="24">
        <v>0</v>
      </c>
      <c r="AC150" s="24">
        <v>0</v>
      </c>
      <c r="AD150" s="24">
        <v>0</v>
      </c>
      <c r="AE150" s="24">
        <v>0</v>
      </c>
      <c r="AF150" s="24">
        <v>0</v>
      </c>
      <c r="AG150" s="24">
        <v>2.5577393469346787E-3</v>
      </c>
      <c r="AH150" s="24">
        <v>2.3462362673234628E-2</v>
      </c>
      <c r="AI150" s="24">
        <v>0.10160368923400825</v>
      </c>
      <c r="AJ150" s="25">
        <v>0.337403811931616</v>
      </c>
      <c r="AK150" s="34">
        <f t="shared" si="5"/>
        <v>1.2065170499453659E-2</v>
      </c>
    </row>
    <row r="151" spans="1:37">
      <c r="A151" s="14" t="s">
        <v>53</v>
      </c>
      <c r="B151" s="15">
        <v>2010</v>
      </c>
      <c r="C151" s="9">
        <v>67529.722222222219</v>
      </c>
      <c r="D151" s="8">
        <v>32764.847222222223</v>
      </c>
      <c r="E151" s="8">
        <v>34764.875</v>
      </c>
      <c r="F151" s="8">
        <v>4339.9444444444443</v>
      </c>
      <c r="G151" s="8">
        <v>9007.8055555555547</v>
      </c>
      <c r="H151" s="8">
        <v>9632.5972222222226</v>
      </c>
      <c r="I151" s="8">
        <v>8582.7638888888887</v>
      </c>
      <c r="J151" s="8">
        <v>9082.6388888888887</v>
      </c>
      <c r="K151" s="8">
        <v>9814.2777777777774</v>
      </c>
      <c r="L151" s="8">
        <v>7986.125</v>
      </c>
      <c r="M151" s="8">
        <v>5087.75</v>
      </c>
      <c r="N151" s="8">
        <v>2984.6944444444443</v>
      </c>
      <c r="O151" s="8">
        <v>1067.75</v>
      </c>
      <c r="P151" s="9">
        <v>0</v>
      </c>
      <c r="Q151" s="8">
        <v>0</v>
      </c>
      <c r="R151" s="8">
        <v>0</v>
      </c>
      <c r="S151" s="8">
        <v>0</v>
      </c>
      <c r="T151" s="8">
        <v>0</v>
      </c>
      <c r="U151" s="8">
        <v>10</v>
      </c>
      <c r="V151" s="8">
        <v>45</v>
      </c>
      <c r="W151" s="8">
        <v>143</v>
      </c>
      <c r="X151" s="8">
        <v>263</v>
      </c>
      <c r="Y151" s="8">
        <v>348</v>
      </c>
      <c r="Z151" s="10">
        <f t="shared" si="4"/>
        <v>809</v>
      </c>
      <c r="AA151" s="33">
        <v>0</v>
      </c>
      <c r="AB151" s="24">
        <v>0</v>
      </c>
      <c r="AC151" s="24">
        <v>0</v>
      </c>
      <c r="AD151" s="24">
        <v>0</v>
      </c>
      <c r="AE151" s="24">
        <v>0</v>
      </c>
      <c r="AF151" s="24">
        <v>1.018923676955909E-3</v>
      </c>
      <c r="AG151" s="24">
        <v>5.6347728090907672E-3</v>
      </c>
      <c r="AH151" s="24">
        <v>2.8106726942165004E-2</v>
      </c>
      <c r="AI151" s="24">
        <v>8.8116222580014711E-2</v>
      </c>
      <c r="AJ151" s="25">
        <v>0.32591898852727696</v>
      </c>
      <c r="AK151" s="34">
        <f t="shared" si="5"/>
        <v>1.1979910080746338E-2</v>
      </c>
    </row>
    <row r="152" spans="1:37">
      <c r="A152" s="14" t="s">
        <v>54</v>
      </c>
      <c r="B152" s="15">
        <v>2009</v>
      </c>
      <c r="C152" s="9">
        <v>122346.86585365854</v>
      </c>
      <c r="D152" s="8">
        <v>60177.963414634149</v>
      </c>
      <c r="E152" s="8">
        <v>62168.902439024387</v>
      </c>
      <c r="F152" s="8">
        <v>7713.5243902439024</v>
      </c>
      <c r="G152" s="8">
        <v>16519.304878048781</v>
      </c>
      <c r="H152" s="8">
        <v>17539.09756097561</v>
      </c>
      <c r="I152" s="8">
        <v>14990.195121951219</v>
      </c>
      <c r="J152" s="8">
        <v>17299.926829268294</v>
      </c>
      <c r="K152" s="8">
        <v>18682.231707317074</v>
      </c>
      <c r="L152" s="8">
        <v>13885.329268292682</v>
      </c>
      <c r="M152" s="8">
        <v>8132.3292682926831</v>
      </c>
      <c r="N152" s="8">
        <v>5432.9634146341459</v>
      </c>
      <c r="O152" s="8">
        <v>2124.5365853658536</v>
      </c>
      <c r="P152" s="9">
        <v>0</v>
      </c>
      <c r="Q152" s="8">
        <v>0</v>
      </c>
      <c r="R152" s="8">
        <v>0</v>
      </c>
      <c r="S152" s="8">
        <v>0</v>
      </c>
      <c r="T152" s="8">
        <v>10</v>
      </c>
      <c r="U152" s="8">
        <v>31</v>
      </c>
      <c r="V152" s="8">
        <v>126</v>
      </c>
      <c r="W152" s="8">
        <v>191</v>
      </c>
      <c r="X152" s="8">
        <v>417</v>
      </c>
      <c r="Y152" s="8">
        <v>685</v>
      </c>
      <c r="Z152" s="10">
        <f t="shared" si="4"/>
        <v>1460</v>
      </c>
      <c r="AA152" s="33">
        <v>0</v>
      </c>
      <c r="AB152" s="24">
        <v>0</v>
      </c>
      <c r="AC152" s="24">
        <v>0</v>
      </c>
      <c r="AD152" s="24">
        <v>0</v>
      </c>
      <c r="AE152" s="24">
        <v>5.7803712690170691E-4</v>
      </c>
      <c r="AF152" s="24">
        <v>1.6593306670026234E-3</v>
      </c>
      <c r="AG152" s="24">
        <v>9.0743256832751182E-3</v>
      </c>
      <c r="AH152" s="24">
        <v>2.3486505981096226E-2</v>
      </c>
      <c r="AI152" s="24">
        <v>7.6753691894330678E-2</v>
      </c>
      <c r="AJ152" s="25">
        <v>0.32242325442564235</v>
      </c>
      <c r="AK152" s="34">
        <f t="shared" si="5"/>
        <v>1.1933284843980672E-2</v>
      </c>
    </row>
    <row r="153" spans="1:37">
      <c r="A153" s="14" t="s">
        <v>49</v>
      </c>
      <c r="B153" s="15">
        <v>2011</v>
      </c>
      <c r="C153" s="9">
        <v>36865.888888888891</v>
      </c>
      <c r="D153" s="8">
        <v>17931.074074074073</v>
      </c>
      <c r="E153" s="8">
        <v>18934.814814814814</v>
      </c>
      <c r="F153" s="8">
        <v>2581.0617283950619</v>
      </c>
      <c r="G153" s="8">
        <v>5160.8024691358023</v>
      </c>
      <c r="H153" s="8">
        <v>5427.9629629629626</v>
      </c>
      <c r="I153" s="8">
        <v>4727.9753086419751</v>
      </c>
      <c r="J153" s="8">
        <v>4778.7283950617284</v>
      </c>
      <c r="K153" s="8">
        <v>5195.7407407407409</v>
      </c>
      <c r="L153" s="8">
        <v>4273.333333333333</v>
      </c>
      <c r="M153" s="8">
        <v>2654.2469135802471</v>
      </c>
      <c r="N153" s="8">
        <v>1517.679012345679</v>
      </c>
      <c r="O153" s="8">
        <v>547.17283950617286</v>
      </c>
      <c r="P153" s="9">
        <v>0</v>
      </c>
      <c r="Q153" s="8">
        <v>0</v>
      </c>
      <c r="R153" s="8">
        <v>0</v>
      </c>
      <c r="S153" s="8">
        <v>0</v>
      </c>
      <c r="T153" s="8">
        <v>0</v>
      </c>
      <c r="U153" s="8">
        <v>0</v>
      </c>
      <c r="V153" s="8">
        <v>0</v>
      </c>
      <c r="W153" s="8">
        <v>21</v>
      </c>
      <c r="X153" s="8">
        <v>201</v>
      </c>
      <c r="Y153" s="8">
        <v>217</v>
      </c>
      <c r="Z153" s="10">
        <f t="shared" si="4"/>
        <v>439</v>
      </c>
      <c r="AA153" s="33">
        <v>0</v>
      </c>
      <c r="AB153" s="24">
        <v>0</v>
      </c>
      <c r="AC153" s="24">
        <v>0</v>
      </c>
      <c r="AD153" s="24">
        <v>0</v>
      </c>
      <c r="AE153" s="24">
        <v>0</v>
      </c>
      <c r="AF153" s="24">
        <v>0</v>
      </c>
      <c r="AG153" s="24">
        <v>0</v>
      </c>
      <c r="AH153" s="24">
        <v>7.9118487027544943E-3</v>
      </c>
      <c r="AI153" s="24">
        <v>0.13243907200728858</v>
      </c>
      <c r="AJ153" s="25">
        <v>0.39658401209358995</v>
      </c>
      <c r="AK153" s="34">
        <f t="shared" si="5"/>
        <v>1.190802699273342E-2</v>
      </c>
    </row>
    <row r="154" spans="1:37">
      <c r="A154" s="14" t="s">
        <v>53</v>
      </c>
      <c r="B154" s="15">
        <v>2014</v>
      </c>
      <c r="C154" s="9">
        <v>74555.274193548394</v>
      </c>
      <c r="D154" s="8">
        <v>36149.983870967742</v>
      </c>
      <c r="E154" s="8">
        <v>38405.290322580644</v>
      </c>
      <c r="F154" s="8">
        <v>4642.9838709677415</v>
      </c>
      <c r="G154" s="8">
        <v>9681.6935483870966</v>
      </c>
      <c r="H154" s="8">
        <v>10481.709677419354</v>
      </c>
      <c r="I154" s="8">
        <v>9629.967741935483</v>
      </c>
      <c r="J154" s="8">
        <v>9477.6935483870966</v>
      </c>
      <c r="K154" s="8">
        <v>10444.41935483871</v>
      </c>
      <c r="L154" s="8">
        <v>9470.032258064517</v>
      </c>
      <c r="M154" s="8">
        <v>6142.8548387096771</v>
      </c>
      <c r="N154" s="8">
        <v>3333.8225806451615</v>
      </c>
      <c r="O154" s="8">
        <v>1242.8870967741937</v>
      </c>
      <c r="P154" s="9">
        <v>0</v>
      </c>
      <c r="Q154" s="8">
        <v>0</v>
      </c>
      <c r="R154" s="8">
        <v>0</v>
      </c>
      <c r="S154" s="8">
        <v>0</v>
      </c>
      <c r="T154" s="8">
        <v>15</v>
      </c>
      <c r="U154" s="8">
        <v>41</v>
      </c>
      <c r="V154" s="8">
        <v>58</v>
      </c>
      <c r="W154" s="8">
        <v>167</v>
      </c>
      <c r="X154" s="8">
        <v>261</v>
      </c>
      <c r="Y154" s="8">
        <v>345</v>
      </c>
      <c r="Z154" s="10">
        <f t="shared" si="4"/>
        <v>887</v>
      </c>
      <c r="AA154" s="33">
        <v>0</v>
      </c>
      <c r="AB154" s="24">
        <v>0</v>
      </c>
      <c r="AC154" s="24">
        <v>0</v>
      </c>
      <c r="AD154" s="24">
        <v>0</v>
      </c>
      <c r="AE154" s="24">
        <v>1.5826635376444181E-3</v>
      </c>
      <c r="AF154" s="24">
        <v>3.9255413448144863E-3</v>
      </c>
      <c r="AG154" s="24">
        <v>6.1245831502430414E-3</v>
      </c>
      <c r="AH154" s="24">
        <v>2.7186056708948504E-2</v>
      </c>
      <c r="AI154" s="24">
        <v>7.8288509267188194E-2</v>
      </c>
      <c r="AJ154" s="25">
        <v>0.2775795169934725</v>
      </c>
      <c r="AK154" s="34">
        <f t="shared" si="5"/>
        <v>1.1897213303747142E-2</v>
      </c>
    </row>
    <row r="155" spans="1:37">
      <c r="A155" s="14" t="s">
        <v>56</v>
      </c>
      <c r="B155" s="15">
        <v>2015</v>
      </c>
      <c r="C155" s="9">
        <v>72660.011111111118</v>
      </c>
      <c r="D155" s="8">
        <v>35750.922222222223</v>
      </c>
      <c r="E155" s="8">
        <v>36909.088888888888</v>
      </c>
      <c r="F155" s="8">
        <v>4637.2888888888892</v>
      </c>
      <c r="G155" s="8">
        <v>9855.5666666666675</v>
      </c>
      <c r="H155" s="8">
        <v>10364.31111111111</v>
      </c>
      <c r="I155" s="8">
        <v>9336.5555555555547</v>
      </c>
      <c r="J155" s="8">
        <v>9171.7999999999993</v>
      </c>
      <c r="K155" s="8">
        <v>10001.866666666667</v>
      </c>
      <c r="L155" s="8">
        <v>9179.677777777777</v>
      </c>
      <c r="M155" s="8">
        <v>5718.666666666667</v>
      </c>
      <c r="N155" s="8">
        <v>3068.3</v>
      </c>
      <c r="O155" s="8">
        <v>1344.8111111111111</v>
      </c>
      <c r="P155" s="9">
        <v>0</v>
      </c>
      <c r="Q155" s="8">
        <v>0</v>
      </c>
      <c r="R155" s="8">
        <v>0</v>
      </c>
      <c r="S155" s="8">
        <v>0</v>
      </c>
      <c r="T155" s="8">
        <v>0</v>
      </c>
      <c r="U155" s="8">
        <v>0</v>
      </c>
      <c r="V155" s="8">
        <v>13</v>
      </c>
      <c r="W155" s="8">
        <v>97</v>
      </c>
      <c r="X155" s="8">
        <v>273</v>
      </c>
      <c r="Y155" s="8">
        <v>480</v>
      </c>
      <c r="Z155" s="10">
        <f t="shared" si="4"/>
        <v>863</v>
      </c>
      <c r="AA155" s="33">
        <v>0</v>
      </c>
      <c r="AB155" s="24">
        <v>0</v>
      </c>
      <c r="AC155" s="24">
        <v>0</v>
      </c>
      <c r="AD155" s="24">
        <v>0</v>
      </c>
      <c r="AE155" s="24">
        <v>0</v>
      </c>
      <c r="AF155" s="24">
        <v>0</v>
      </c>
      <c r="AG155" s="24">
        <v>1.416171712635762E-3</v>
      </c>
      <c r="AH155" s="24">
        <v>1.6961995803217531E-2</v>
      </c>
      <c r="AI155" s="24">
        <v>8.8974350617605835E-2</v>
      </c>
      <c r="AJ155" s="25">
        <v>0.3569274495385556</v>
      </c>
      <c r="AK155" s="34">
        <f t="shared" si="5"/>
        <v>1.187723462745288E-2</v>
      </c>
    </row>
    <row r="156" spans="1:37">
      <c r="A156" s="14" t="s">
        <v>57</v>
      </c>
      <c r="B156" s="15">
        <v>2013</v>
      </c>
      <c r="C156" s="9">
        <v>46690.049382716046</v>
      </c>
      <c r="D156" s="8">
        <v>23081.629629629631</v>
      </c>
      <c r="E156" s="8">
        <v>23608.419753086418</v>
      </c>
      <c r="F156" s="8">
        <v>3243.0123456790125</v>
      </c>
      <c r="G156" s="8">
        <v>6394.5308641975307</v>
      </c>
      <c r="H156" s="8">
        <v>6630.8888888888887</v>
      </c>
      <c r="I156" s="8">
        <v>6279.4444444444443</v>
      </c>
      <c r="J156" s="8">
        <v>5720.358024691358</v>
      </c>
      <c r="K156" s="8">
        <v>6355.1604938271603</v>
      </c>
      <c r="L156" s="8">
        <v>5605.333333333333</v>
      </c>
      <c r="M156" s="8">
        <v>3621.9382716049381</v>
      </c>
      <c r="N156" s="8">
        <v>2074.4320987654319</v>
      </c>
      <c r="O156" s="8">
        <v>793.91358024691363</v>
      </c>
      <c r="P156" s="9">
        <v>0</v>
      </c>
      <c r="Q156" s="8">
        <v>0</v>
      </c>
      <c r="R156" s="8">
        <v>0</v>
      </c>
      <c r="S156" s="8">
        <v>0</v>
      </c>
      <c r="T156" s="8">
        <v>0</v>
      </c>
      <c r="U156" s="8">
        <v>0</v>
      </c>
      <c r="V156" s="8">
        <v>47</v>
      </c>
      <c r="W156" s="8">
        <v>66</v>
      </c>
      <c r="X156" s="8">
        <v>135</v>
      </c>
      <c r="Y156" s="8">
        <v>305</v>
      </c>
      <c r="Z156" s="10">
        <f t="shared" si="4"/>
        <v>553</v>
      </c>
      <c r="AA156" s="33">
        <v>0</v>
      </c>
      <c r="AB156" s="24">
        <v>0</v>
      </c>
      <c r="AC156" s="24">
        <v>0</v>
      </c>
      <c r="AD156" s="24">
        <v>0</v>
      </c>
      <c r="AE156" s="24">
        <v>0</v>
      </c>
      <c r="AF156" s="24">
        <v>0</v>
      </c>
      <c r="AG156" s="24">
        <v>8.384871550903901E-3</v>
      </c>
      <c r="AH156" s="24">
        <v>1.8222287364040128E-2</v>
      </c>
      <c r="AI156" s="24">
        <v>6.5078052002928072E-2</v>
      </c>
      <c r="AJ156" s="25">
        <v>0.38417279611861849</v>
      </c>
      <c r="AK156" s="34">
        <f t="shared" si="5"/>
        <v>1.1844065433880484E-2</v>
      </c>
    </row>
    <row r="157" spans="1:37">
      <c r="A157" s="14" t="s">
        <v>51</v>
      </c>
      <c r="B157" s="15">
        <v>2016</v>
      </c>
      <c r="C157" s="9">
        <v>41651.891891891893</v>
      </c>
      <c r="D157" s="8">
        <v>20476.743243243243</v>
      </c>
      <c r="E157" s="8">
        <v>21175.14864864865</v>
      </c>
      <c r="F157" s="8">
        <v>2662.6216216216217</v>
      </c>
      <c r="G157" s="8">
        <v>5558.6756756756758</v>
      </c>
      <c r="H157" s="8">
        <v>5759.3783783783783</v>
      </c>
      <c r="I157" s="8">
        <v>5415.5135135135133</v>
      </c>
      <c r="J157" s="8">
        <v>5138.8243243243242</v>
      </c>
      <c r="K157" s="8">
        <v>5423.5810810810808</v>
      </c>
      <c r="L157" s="8">
        <v>5206.72972972973</v>
      </c>
      <c r="M157" s="8">
        <v>3746.135135135135</v>
      </c>
      <c r="N157" s="8">
        <v>1971.4864864864865</v>
      </c>
      <c r="O157" s="8">
        <v>774.89189189189187</v>
      </c>
      <c r="P157" s="9">
        <v>0</v>
      </c>
      <c r="Q157" s="8">
        <v>0</v>
      </c>
      <c r="R157" s="8">
        <v>0</v>
      </c>
      <c r="S157" s="8">
        <v>0</v>
      </c>
      <c r="T157" s="8">
        <v>0</v>
      </c>
      <c r="U157" s="8">
        <v>0</v>
      </c>
      <c r="V157" s="8">
        <v>0</v>
      </c>
      <c r="W157" s="8">
        <v>88</v>
      </c>
      <c r="X157" s="8">
        <v>164</v>
      </c>
      <c r="Y157" s="8">
        <v>239</v>
      </c>
      <c r="Z157" s="10">
        <f t="shared" si="4"/>
        <v>491</v>
      </c>
      <c r="AA157" s="33">
        <v>0</v>
      </c>
      <c r="AB157" s="24">
        <v>0</v>
      </c>
      <c r="AC157" s="24">
        <v>0</v>
      </c>
      <c r="AD157" s="24">
        <v>0</v>
      </c>
      <c r="AE157" s="24">
        <v>0</v>
      </c>
      <c r="AF157" s="24">
        <v>0</v>
      </c>
      <c r="AG157" s="24">
        <v>0</v>
      </c>
      <c r="AH157" s="24">
        <v>2.349087708412995E-2</v>
      </c>
      <c r="AI157" s="24">
        <v>8.3185962026184113E-2</v>
      </c>
      <c r="AJ157" s="25">
        <v>0.30843012102821665</v>
      </c>
      <c r="AK157" s="34">
        <f t="shared" si="5"/>
        <v>1.1788180024916942E-2</v>
      </c>
    </row>
    <row r="158" spans="1:37">
      <c r="A158" s="14" t="s">
        <v>58</v>
      </c>
      <c r="B158" s="15">
        <v>2013</v>
      </c>
      <c r="C158" s="9">
        <v>82311.529411764699</v>
      </c>
      <c r="D158" s="8">
        <v>40854.882352941175</v>
      </c>
      <c r="E158" s="8">
        <v>41456.647058823532</v>
      </c>
      <c r="F158" s="8">
        <v>5081.2941176470586</v>
      </c>
      <c r="G158" s="8">
        <v>10709.367647058823</v>
      </c>
      <c r="H158" s="8">
        <v>11430.367647058823</v>
      </c>
      <c r="I158" s="8">
        <v>10518.867647058823</v>
      </c>
      <c r="J158" s="8">
        <v>10335.60294117647</v>
      </c>
      <c r="K158" s="8">
        <v>12384.235294117647</v>
      </c>
      <c r="L158" s="8">
        <v>10437.691176470587</v>
      </c>
      <c r="M158" s="8">
        <v>6011.9705882352937</v>
      </c>
      <c r="N158" s="8">
        <v>3710.2794117647059</v>
      </c>
      <c r="O158" s="8">
        <v>1725.1323529411766</v>
      </c>
      <c r="P158" s="9">
        <v>0</v>
      </c>
      <c r="Q158" s="8">
        <v>0</v>
      </c>
      <c r="R158" s="8">
        <v>0</v>
      </c>
      <c r="S158" s="8">
        <v>0</v>
      </c>
      <c r="T158" s="8">
        <v>0</v>
      </c>
      <c r="U158" s="8">
        <v>0</v>
      </c>
      <c r="V158" s="8">
        <v>24</v>
      </c>
      <c r="W158" s="8">
        <v>70</v>
      </c>
      <c r="X158" s="8">
        <v>228</v>
      </c>
      <c r="Y158" s="8">
        <v>642</v>
      </c>
      <c r="Z158" s="10">
        <f t="shared" si="4"/>
        <v>964</v>
      </c>
      <c r="AA158" s="33">
        <v>0</v>
      </c>
      <c r="AB158" s="24">
        <v>0</v>
      </c>
      <c r="AC158" s="24">
        <v>0</v>
      </c>
      <c r="AD158" s="24">
        <v>0</v>
      </c>
      <c r="AE158" s="24">
        <v>0</v>
      </c>
      <c r="AF158" s="24">
        <v>0</v>
      </c>
      <c r="AG158" s="24">
        <v>2.2993590818343591E-3</v>
      </c>
      <c r="AH158" s="24">
        <v>1.1643436868600391E-2</v>
      </c>
      <c r="AI158" s="24">
        <v>6.1450897546165464E-2</v>
      </c>
      <c r="AJ158" s="25">
        <v>0.37214535969107226</v>
      </c>
      <c r="AK158" s="34">
        <f t="shared" si="5"/>
        <v>1.171160354921332E-2</v>
      </c>
    </row>
    <row r="159" spans="1:37">
      <c r="A159" s="14" t="s">
        <v>56</v>
      </c>
      <c r="B159" s="15">
        <v>2016</v>
      </c>
      <c r="C159" s="9">
        <v>70377.578947368427</v>
      </c>
      <c r="D159" s="8">
        <v>34649.610526315788</v>
      </c>
      <c r="E159" s="8">
        <v>35727.968421052632</v>
      </c>
      <c r="F159" s="8">
        <v>4522.273684210526</v>
      </c>
      <c r="G159" s="8">
        <v>9530.1263157894737</v>
      </c>
      <c r="H159" s="8">
        <v>10038.368421052632</v>
      </c>
      <c r="I159" s="8">
        <v>9066.2315789473687</v>
      </c>
      <c r="J159" s="8">
        <v>8734.3894736842103</v>
      </c>
      <c r="K159" s="8">
        <v>9451.5578947368413</v>
      </c>
      <c r="L159" s="8">
        <v>8962.0842105263164</v>
      </c>
      <c r="M159" s="8">
        <v>5737.0631578947368</v>
      </c>
      <c r="N159" s="8">
        <v>3015.9684210526316</v>
      </c>
      <c r="O159" s="8">
        <v>1324</v>
      </c>
      <c r="P159" s="9">
        <v>0</v>
      </c>
      <c r="Q159" s="8">
        <v>0</v>
      </c>
      <c r="R159" s="8">
        <v>0</v>
      </c>
      <c r="S159" s="8">
        <v>0</v>
      </c>
      <c r="T159" s="8">
        <v>0</v>
      </c>
      <c r="U159" s="8">
        <v>14</v>
      </c>
      <c r="V159" s="8">
        <v>49</v>
      </c>
      <c r="W159" s="8">
        <v>133</v>
      </c>
      <c r="X159" s="8">
        <v>229</v>
      </c>
      <c r="Y159" s="8">
        <v>387</v>
      </c>
      <c r="Z159" s="10">
        <f t="shared" si="4"/>
        <v>812</v>
      </c>
      <c r="AA159" s="33">
        <v>0</v>
      </c>
      <c r="AB159" s="24">
        <v>0</v>
      </c>
      <c r="AC159" s="24">
        <v>0</v>
      </c>
      <c r="AD159" s="24">
        <v>0</v>
      </c>
      <c r="AE159" s="24">
        <v>0</v>
      </c>
      <c r="AF159" s="24">
        <v>1.4812372897589706E-3</v>
      </c>
      <c r="AG159" s="24">
        <v>5.4674781946868556E-3</v>
      </c>
      <c r="AH159" s="24">
        <v>2.3182592964307799E-2</v>
      </c>
      <c r="AI159" s="24">
        <v>7.5929176977282326E-2</v>
      </c>
      <c r="AJ159" s="25">
        <v>0.29229607250755285</v>
      </c>
      <c r="AK159" s="34">
        <f t="shared" si="5"/>
        <v>1.1537765466573533E-2</v>
      </c>
    </row>
    <row r="160" spans="1:37">
      <c r="A160" s="14" t="s">
        <v>54</v>
      </c>
      <c r="B160" s="15">
        <v>2012</v>
      </c>
      <c r="C160" s="9">
        <v>124555.96249999999</v>
      </c>
      <c r="D160" s="8">
        <v>61111.212500000001</v>
      </c>
      <c r="E160" s="8">
        <v>63444.75</v>
      </c>
      <c r="F160" s="8">
        <v>7499.3625000000002</v>
      </c>
      <c r="G160" s="8">
        <v>16494.25</v>
      </c>
      <c r="H160" s="8">
        <v>17837.2</v>
      </c>
      <c r="I160" s="8">
        <v>14828.7</v>
      </c>
      <c r="J160" s="8">
        <v>16122.875</v>
      </c>
      <c r="K160" s="8">
        <v>18809.762500000001</v>
      </c>
      <c r="L160" s="8">
        <v>15768.8</v>
      </c>
      <c r="M160" s="8">
        <v>9186.3250000000007</v>
      </c>
      <c r="N160" s="8">
        <v>5630.4125000000004</v>
      </c>
      <c r="O160" s="8">
        <v>2401.4875000000002</v>
      </c>
      <c r="P160" s="9">
        <v>0</v>
      </c>
      <c r="Q160" s="8">
        <v>0</v>
      </c>
      <c r="R160" s="8">
        <v>0</v>
      </c>
      <c r="S160" s="8">
        <v>0</v>
      </c>
      <c r="T160" s="8">
        <v>0</v>
      </c>
      <c r="U160" s="8">
        <v>13</v>
      </c>
      <c r="V160" s="8">
        <v>84</v>
      </c>
      <c r="W160" s="8">
        <v>178</v>
      </c>
      <c r="X160" s="8">
        <v>435</v>
      </c>
      <c r="Y160" s="8">
        <v>717</v>
      </c>
      <c r="Z160" s="10">
        <f t="shared" si="4"/>
        <v>1427</v>
      </c>
      <c r="AA160" s="33">
        <v>0</v>
      </c>
      <c r="AB160" s="24">
        <v>0</v>
      </c>
      <c r="AC160" s="24">
        <v>0</v>
      </c>
      <c r="AD160" s="24">
        <v>0</v>
      </c>
      <c r="AE160" s="24">
        <v>0</v>
      </c>
      <c r="AF160" s="24">
        <v>6.9113047014814782E-4</v>
      </c>
      <c r="AG160" s="24">
        <v>5.3269747856526817E-3</v>
      </c>
      <c r="AH160" s="24">
        <v>1.9376627759196411E-2</v>
      </c>
      <c r="AI160" s="24">
        <v>7.7258993013389329E-2</v>
      </c>
      <c r="AJ160" s="25">
        <v>0.29856495193083449</v>
      </c>
      <c r="AK160" s="34">
        <f t="shared" si="5"/>
        <v>1.1456697626980322E-2</v>
      </c>
    </row>
    <row r="161" spans="1:37">
      <c r="A161" s="14" t="s">
        <v>53</v>
      </c>
      <c r="B161" s="15">
        <v>2012</v>
      </c>
      <c r="C161" s="9">
        <v>66664.082191780821</v>
      </c>
      <c r="D161" s="8">
        <v>32376.219178082192</v>
      </c>
      <c r="E161" s="8">
        <v>34287.863013698632</v>
      </c>
      <c r="F161" s="8">
        <v>4238.3972602739723</v>
      </c>
      <c r="G161" s="8">
        <v>8733.3287671232883</v>
      </c>
      <c r="H161" s="8">
        <v>9414.8493150684935</v>
      </c>
      <c r="I161" s="8">
        <v>8424.534246575342</v>
      </c>
      <c r="J161" s="8">
        <v>8620.5068493150684</v>
      </c>
      <c r="K161" s="8">
        <v>9626.9041095890407</v>
      </c>
      <c r="L161" s="8">
        <v>8279.301369863013</v>
      </c>
      <c r="M161" s="8">
        <v>5270.3561643835619</v>
      </c>
      <c r="N161" s="8">
        <v>2972.6164383561645</v>
      </c>
      <c r="O161" s="8">
        <v>1090.5342465753424</v>
      </c>
      <c r="P161" s="9">
        <v>0</v>
      </c>
      <c r="Q161" s="8">
        <v>0</v>
      </c>
      <c r="R161" s="8">
        <v>0</v>
      </c>
      <c r="S161" s="8">
        <v>0</v>
      </c>
      <c r="T161" s="8">
        <v>0</v>
      </c>
      <c r="U161" s="8">
        <v>0</v>
      </c>
      <c r="V161" s="8">
        <v>25</v>
      </c>
      <c r="W161" s="8">
        <v>108</v>
      </c>
      <c r="X161" s="8">
        <v>270</v>
      </c>
      <c r="Y161" s="8">
        <v>358</v>
      </c>
      <c r="Z161" s="10">
        <f t="shared" si="4"/>
        <v>761</v>
      </c>
      <c r="AA161" s="33">
        <v>0</v>
      </c>
      <c r="AB161" s="24">
        <v>0</v>
      </c>
      <c r="AC161" s="24">
        <v>0</v>
      </c>
      <c r="AD161" s="24">
        <v>0</v>
      </c>
      <c r="AE161" s="24">
        <v>0</v>
      </c>
      <c r="AF161" s="24">
        <v>0</v>
      </c>
      <c r="AG161" s="24">
        <v>3.0195784503027029E-3</v>
      </c>
      <c r="AH161" s="24">
        <v>2.0491973717042335E-2</v>
      </c>
      <c r="AI161" s="24">
        <v>9.0829074520393918E-2</v>
      </c>
      <c r="AJ161" s="25">
        <v>0.3282794658895351</v>
      </c>
      <c r="AK161" s="34">
        <f t="shared" si="5"/>
        <v>1.1415442543868481E-2</v>
      </c>
    </row>
    <row r="162" spans="1:37">
      <c r="A162" s="14" t="s">
        <v>59</v>
      </c>
      <c r="B162" s="15">
        <v>2017</v>
      </c>
      <c r="C162" s="9">
        <v>21361.697674418603</v>
      </c>
      <c r="D162" s="8">
        <v>10625.930232558139</v>
      </c>
      <c r="E162" s="8">
        <v>10735.767441860466</v>
      </c>
      <c r="F162" s="8">
        <v>1481.2558139534883</v>
      </c>
      <c r="G162" s="8">
        <v>2978.3255813953488</v>
      </c>
      <c r="H162" s="8">
        <v>2997.8953488372094</v>
      </c>
      <c r="I162" s="8">
        <v>2885.7209302325582</v>
      </c>
      <c r="J162" s="8">
        <v>2600.453488372093</v>
      </c>
      <c r="K162" s="8">
        <v>2637.8488372093025</v>
      </c>
      <c r="L162" s="8">
        <v>2672.9883720930234</v>
      </c>
      <c r="M162" s="8">
        <v>1734.1627906976744</v>
      </c>
      <c r="N162" s="8">
        <v>933.96511627906978</v>
      </c>
      <c r="O162" s="8">
        <v>439.08139534883719</v>
      </c>
      <c r="P162" s="9">
        <v>0</v>
      </c>
      <c r="Q162" s="8">
        <v>0</v>
      </c>
      <c r="R162" s="8">
        <v>0</v>
      </c>
      <c r="S162" s="8">
        <v>0</v>
      </c>
      <c r="T162" s="8">
        <v>0</v>
      </c>
      <c r="U162" s="8">
        <v>0</v>
      </c>
      <c r="V162" s="8">
        <v>0</v>
      </c>
      <c r="W162" s="8">
        <v>0</v>
      </c>
      <c r="X162" s="8">
        <v>33</v>
      </c>
      <c r="Y162" s="8">
        <v>210</v>
      </c>
      <c r="Z162" s="10">
        <f t="shared" si="4"/>
        <v>243</v>
      </c>
      <c r="AA162" s="33">
        <v>0</v>
      </c>
      <c r="AB162" s="24">
        <v>0</v>
      </c>
      <c r="AC162" s="24">
        <v>0</v>
      </c>
      <c r="AD162" s="24">
        <v>0</v>
      </c>
      <c r="AE162" s="24">
        <v>0</v>
      </c>
      <c r="AF162" s="24">
        <v>0</v>
      </c>
      <c r="AG162" s="24">
        <v>0</v>
      </c>
      <c r="AH162" s="24">
        <v>0</v>
      </c>
      <c r="AI162" s="24">
        <v>3.533322543295029E-2</v>
      </c>
      <c r="AJ162" s="25">
        <v>0.47827123222372292</v>
      </c>
      <c r="AK162" s="34">
        <f t="shared" si="5"/>
        <v>1.137550037940108E-2</v>
      </c>
    </row>
    <row r="163" spans="1:37">
      <c r="A163" s="14" t="s">
        <v>49</v>
      </c>
      <c r="B163" s="15">
        <v>2009</v>
      </c>
      <c r="C163" s="9">
        <v>35568.702380952382</v>
      </c>
      <c r="D163" s="8">
        <v>17248.130952380954</v>
      </c>
      <c r="E163" s="8">
        <v>18320.571428571428</v>
      </c>
      <c r="F163" s="8">
        <v>2611.8452380952381</v>
      </c>
      <c r="G163" s="8">
        <v>5064.6309523809523</v>
      </c>
      <c r="H163" s="8">
        <v>5424.1547619047615</v>
      </c>
      <c r="I163" s="8">
        <v>4633.9285714285716</v>
      </c>
      <c r="J163" s="8">
        <v>4675.583333333333</v>
      </c>
      <c r="K163" s="8">
        <v>4918.8095238095239</v>
      </c>
      <c r="L163" s="8">
        <v>3797.3095238095239</v>
      </c>
      <c r="M163" s="8">
        <v>2378.2261904761904</v>
      </c>
      <c r="N163" s="8">
        <v>1521.0952380952381</v>
      </c>
      <c r="O163" s="8">
        <v>566.92857142857144</v>
      </c>
      <c r="P163" s="9">
        <v>0</v>
      </c>
      <c r="Q163" s="8">
        <v>0</v>
      </c>
      <c r="R163" s="8">
        <v>0</v>
      </c>
      <c r="S163" s="8">
        <v>0</v>
      </c>
      <c r="T163" s="8">
        <v>0</v>
      </c>
      <c r="U163" s="8">
        <v>0</v>
      </c>
      <c r="V163" s="8">
        <v>0</v>
      </c>
      <c r="W163" s="8">
        <v>26</v>
      </c>
      <c r="X163" s="8">
        <v>159</v>
      </c>
      <c r="Y163" s="8">
        <v>219</v>
      </c>
      <c r="Z163" s="10">
        <f t="shared" si="4"/>
        <v>404</v>
      </c>
      <c r="AA163" s="33">
        <v>0</v>
      </c>
      <c r="AB163" s="24">
        <v>0</v>
      </c>
      <c r="AC163" s="24">
        <v>0</v>
      </c>
      <c r="AD163" s="24">
        <v>0</v>
      </c>
      <c r="AE163" s="24">
        <v>0</v>
      </c>
      <c r="AF163" s="24">
        <v>0</v>
      </c>
      <c r="AG163" s="24">
        <v>0</v>
      </c>
      <c r="AH163" s="24">
        <v>1.0932517732804061E-2</v>
      </c>
      <c r="AI163" s="24">
        <v>0.10452994396268353</v>
      </c>
      <c r="AJ163" s="25">
        <v>0.38629204989290661</v>
      </c>
      <c r="AK163" s="34">
        <f t="shared" si="5"/>
        <v>1.1358300217787776E-2</v>
      </c>
    </row>
    <row r="164" spans="1:37">
      <c r="A164" s="14" t="s">
        <v>55</v>
      </c>
      <c r="B164" s="15">
        <v>2012</v>
      </c>
      <c r="C164" s="9">
        <v>194441.93846153846</v>
      </c>
      <c r="D164" s="8">
        <v>94748.353846153841</v>
      </c>
      <c r="E164" s="8">
        <v>99693.584615384621</v>
      </c>
      <c r="F164" s="8">
        <v>11129.923076923076</v>
      </c>
      <c r="G164" s="8">
        <v>23629.56923076923</v>
      </c>
      <c r="H164" s="8">
        <v>27133.107692307691</v>
      </c>
      <c r="I164" s="8">
        <v>23311.523076923077</v>
      </c>
      <c r="J164" s="8">
        <v>24747.56923076923</v>
      </c>
      <c r="K164" s="8">
        <v>29453.276923076923</v>
      </c>
      <c r="L164" s="8">
        <v>24880.907692307694</v>
      </c>
      <c r="M164" s="8">
        <v>15188.430769230768</v>
      </c>
      <c r="N164" s="8">
        <v>10337.907692307692</v>
      </c>
      <c r="O164" s="8">
        <v>4676.8461538461543</v>
      </c>
      <c r="P164" s="9">
        <v>0</v>
      </c>
      <c r="Q164" s="8">
        <v>0</v>
      </c>
      <c r="R164" s="8">
        <v>0</v>
      </c>
      <c r="S164" s="8">
        <v>0</v>
      </c>
      <c r="T164" s="8">
        <v>0</v>
      </c>
      <c r="U164" s="8">
        <v>0</v>
      </c>
      <c r="V164" s="8">
        <v>78</v>
      </c>
      <c r="W164" s="8">
        <v>258</v>
      </c>
      <c r="X164" s="8">
        <v>646</v>
      </c>
      <c r="Y164" s="8">
        <v>1208</v>
      </c>
      <c r="Z164" s="10">
        <f t="shared" si="4"/>
        <v>2190</v>
      </c>
      <c r="AA164" s="33">
        <v>0</v>
      </c>
      <c r="AB164" s="24">
        <v>0</v>
      </c>
      <c r="AC164" s="24">
        <v>0</v>
      </c>
      <c r="AD164" s="24">
        <v>0</v>
      </c>
      <c r="AE164" s="24">
        <v>0</v>
      </c>
      <c r="AF164" s="24">
        <v>0</v>
      </c>
      <c r="AG164" s="24">
        <v>3.1349338603155088E-3</v>
      </c>
      <c r="AH164" s="24">
        <v>1.6986613292708622E-2</v>
      </c>
      <c r="AI164" s="24">
        <v>6.2488466644046413E-2</v>
      </c>
      <c r="AJ164" s="25">
        <v>0.25829372193621603</v>
      </c>
      <c r="AK164" s="34">
        <f t="shared" si="5"/>
        <v>1.1263002299440624E-2</v>
      </c>
    </row>
    <row r="165" spans="1:37">
      <c r="A165" s="14" t="s">
        <v>55</v>
      </c>
      <c r="B165" s="15">
        <v>2010</v>
      </c>
      <c r="C165" s="9">
        <v>193151.26153846155</v>
      </c>
      <c r="D165" s="8">
        <v>94010.230769230766</v>
      </c>
      <c r="E165" s="8">
        <v>99141.030769230769</v>
      </c>
      <c r="F165" s="8">
        <v>11161.615384615385</v>
      </c>
      <c r="G165" s="8">
        <v>23913.630769230771</v>
      </c>
      <c r="H165" s="8">
        <v>26975.676923076924</v>
      </c>
      <c r="I165" s="8">
        <v>22750.261538461538</v>
      </c>
      <c r="J165" s="8">
        <v>25900.953846153847</v>
      </c>
      <c r="K165" s="8">
        <v>29595.261538461538</v>
      </c>
      <c r="L165" s="8">
        <v>23342.015384615384</v>
      </c>
      <c r="M165" s="8">
        <v>14417.23076923077</v>
      </c>
      <c r="N165" s="8">
        <v>10712.507692307692</v>
      </c>
      <c r="O165" s="8">
        <v>4407.9538461538459</v>
      </c>
      <c r="P165" s="9">
        <v>0</v>
      </c>
      <c r="Q165" s="8">
        <v>0</v>
      </c>
      <c r="R165" s="8">
        <v>0</v>
      </c>
      <c r="S165" s="8">
        <v>0</v>
      </c>
      <c r="T165" s="8">
        <v>0</v>
      </c>
      <c r="U165" s="8">
        <v>12</v>
      </c>
      <c r="V165" s="8">
        <v>115</v>
      </c>
      <c r="W165" s="8">
        <v>256</v>
      </c>
      <c r="X165" s="8">
        <v>615</v>
      </c>
      <c r="Y165" s="8">
        <v>1176</v>
      </c>
      <c r="Z165" s="10">
        <f t="shared" si="4"/>
        <v>2174</v>
      </c>
      <c r="AA165" s="33">
        <v>0</v>
      </c>
      <c r="AB165" s="24">
        <v>0</v>
      </c>
      <c r="AC165" s="24">
        <v>0</v>
      </c>
      <c r="AD165" s="24">
        <v>0</v>
      </c>
      <c r="AE165" s="24">
        <v>0</v>
      </c>
      <c r="AF165" s="24">
        <v>4.054703143746504E-4</v>
      </c>
      <c r="AG165" s="24">
        <v>4.9267382488230203E-3</v>
      </c>
      <c r="AH165" s="24">
        <v>1.7756530647088951E-2</v>
      </c>
      <c r="AI165" s="24">
        <v>5.7409527037409903E-2</v>
      </c>
      <c r="AJ165" s="25">
        <v>0.26679045222447534</v>
      </c>
      <c r="AK165" s="34">
        <f t="shared" si="5"/>
        <v>1.1255427392417517E-2</v>
      </c>
    </row>
    <row r="166" spans="1:37">
      <c r="A166" s="14" t="s">
        <v>56</v>
      </c>
      <c r="B166" s="15">
        <v>2011</v>
      </c>
      <c r="C166" s="9">
        <v>71113.681818181823</v>
      </c>
      <c r="D166" s="8">
        <v>34971.965909090912</v>
      </c>
      <c r="E166" s="8">
        <v>36141.715909090912</v>
      </c>
      <c r="F166" s="8">
        <v>4795.420454545455</v>
      </c>
      <c r="G166" s="8">
        <v>9832.988636363636</v>
      </c>
      <c r="H166" s="8">
        <v>10274.136363636364</v>
      </c>
      <c r="I166" s="8">
        <v>9128.75</v>
      </c>
      <c r="J166" s="8">
        <v>9414.875</v>
      </c>
      <c r="K166" s="8">
        <v>10348.09090909091</v>
      </c>
      <c r="L166" s="8">
        <v>8242.7159090909099</v>
      </c>
      <c r="M166" s="8">
        <v>4839.545454545455</v>
      </c>
      <c r="N166" s="8">
        <v>3057.6136363636365</v>
      </c>
      <c r="O166" s="8">
        <v>1210.7386363636363</v>
      </c>
      <c r="P166" s="9">
        <v>0</v>
      </c>
      <c r="Q166" s="8">
        <v>0</v>
      </c>
      <c r="R166" s="8">
        <v>0</v>
      </c>
      <c r="S166" s="8">
        <v>0</v>
      </c>
      <c r="T166" s="8">
        <v>0</v>
      </c>
      <c r="U166" s="8">
        <v>0</v>
      </c>
      <c r="V166" s="8">
        <v>12</v>
      </c>
      <c r="W166" s="8">
        <v>77</v>
      </c>
      <c r="X166" s="8">
        <v>250</v>
      </c>
      <c r="Y166" s="8">
        <v>458</v>
      </c>
      <c r="Z166" s="10">
        <f t="shared" si="4"/>
        <v>797</v>
      </c>
      <c r="AA166" s="33">
        <v>0</v>
      </c>
      <c r="AB166" s="24">
        <v>0</v>
      </c>
      <c r="AC166" s="24">
        <v>0</v>
      </c>
      <c r="AD166" s="24">
        <v>0</v>
      </c>
      <c r="AE166" s="24">
        <v>0</v>
      </c>
      <c r="AF166" s="24">
        <v>0</v>
      </c>
      <c r="AG166" s="24">
        <v>1.4558308368683643E-3</v>
      </c>
      <c r="AH166" s="24">
        <v>1.5910585141354371E-2</v>
      </c>
      <c r="AI166" s="24">
        <v>8.1763109971382905E-2</v>
      </c>
      <c r="AJ166" s="25">
        <v>0.37828147731005679</v>
      </c>
      <c r="AK166" s="34">
        <f t="shared" si="5"/>
        <v>1.1207407345856601E-2</v>
      </c>
    </row>
    <row r="167" spans="1:37">
      <c r="A167" s="14" t="s">
        <v>49</v>
      </c>
      <c r="B167" s="15">
        <v>2012</v>
      </c>
      <c r="C167" s="9">
        <v>34427.034482758623</v>
      </c>
      <c r="D167" s="8">
        <v>16732.183908045976</v>
      </c>
      <c r="E167" s="8">
        <v>17694.850574712644</v>
      </c>
      <c r="F167" s="8">
        <v>2403.6666666666665</v>
      </c>
      <c r="G167" s="8">
        <v>4811.1379310344828</v>
      </c>
      <c r="H167" s="8">
        <v>5060.2873563218391</v>
      </c>
      <c r="I167" s="8">
        <v>4430.0919540229888</v>
      </c>
      <c r="J167" s="8">
        <v>4359.954022988506</v>
      </c>
      <c r="K167" s="8">
        <v>4806.1954022988502</v>
      </c>
      <c r="L167" s="8">
        <v>4081.4942528735633</v>
      </c>
      <c r="M167" s="8">
        <v>2542.8275862068967</v>
      </c>
      <c r="N167" s="8">
        <v>1417.9310344827586</v>
      </c>
      <c r="O167" s="8">
        <v>524.26436781609198</v>
      </c>
      <c r="P167" s="9">
        <v>0</v>
      </c>
      <c r="Q167" s="8">
        <v>0</v>
      </c>
      <c r="R167" s="8">
        <v>0</v>
      </c>
      <c r="S167" s="8">
        <v>0</v>
      </c>
      <c r="T167" s="8">
        <v>0</v>
      </c>
      <c r="U167" s="8">
        <v>0</v>
      </c>
      <c r="V167" s="8">
        <v>0</v>
      </c>
      <c r="W167" s="8">
        <v>46</v>
      </c>
      <c r="X167" s="8">
        <v>102</v>
      </c>
      <c r="Y167" s="8">
        <v>237</v>
      </c>
      <c r="Z167" s="10">
        <f t="shared" si="4"/>
        <v>385</v>
      </c>
      <c r="AA167" s="33">
        <v>0</v>
      </c>
      <c r="AB167" s="24">
        <v>0</v>
      </c>
      <c r="AC167" s="24">
        <v>0</v>
      </c>
      <c r="AD167" s="24">
        <v>0</v>
      </c>
      <c r="AE167" s="24">
        <v>0</v>
      </c>
      <c r="AF167" s="24">
        <v>0</v>
      </c>
      <c r="AG167" s="24">
        <v>0</v>
      </c>
      <c r="AH167" s="24">
        <v>1.8090097908925712E-2</v>
      </c>
      <c r="AI167" s="24">
        <v>7.1935797665369644E-2</v>
      </c>
      <c r="AJ167" s="25">
        <v>0.45206200258709522</v>
      </c>
      <c r="AK167" s="34">
        <f t="shared" si="5"/>
        <v>1.1183071844100065E-2</v>
      </c>
    </row>
    <row r="168" spans="1:37">
      <c r="A168" s="14" t="s">
        <v>54</v>
      </c>
      <c r="B168" s="15">
        <v>2010</v>
      </c>
      <c r="C168" s="9">
        <v>119485.94047619047</v>
      </c>
      <c r="D168" s="8">
        <v>58675.047619047618</v>
      </c>
      <c r="E168" s="8">
        <v>60810.892857142855</v>
      </c>
      <c r="F168" s="8">
        <v>7397.9761904761908</v>
      </c>
      <c r="G168" s="8">
        <v>16241.380952380952</v>
      </c>
      <c r="H168" s="8">
        <v>17173.690476190477</v>
      </c>
      <c r="I168" s="8">
        <v>14287.571428571429</v>
      </c>
      <c r="J168" s="8">
        <v>16273.5</v>
      </c>
      <c r="K168" s="8">
        <v>18203.595238095237</v>
      </c>
      <c r="L168" s="8">
        <v>14156.833333333334</v>
      </c>
      <c r="M168" s="8">
        <v>8212.8452380952385</v>
      </c>
      <c r="N168" s="8">
        <v>5425.75</v>
      </c>
      <c r="O168" s="8">
        <v>2145.8214285714284</v>
      </c>
      <c r="P168" s="9">
        <v>0</v>
      </c>
      <c r="Q168" s="8">
        <v>0</v>
      </c>
      <c r="R168" s="8">
        <v>0</v>
      </c>
      <c r="S168" s="8">
        <v>0</v>
      </c>
      <c r="T168" s="8">
        <v>0</v>
      </c>
      <c r="U168" s="8">
        <v>0</v>
      </c>
      <c r="V168" s="8">
        <v>62</v>
      </c>
      <c r="W168" s="8">
        <v>193</v>
      </c>
      <c r="X168" s="8">
        <v>433</v>
      </c>
      <c r="Y168" s="8">
        <v>643</v>
      </c>
      <c r="Z168" s="10">
        <f t="shared" si="4"/>
        <v>1331</v>
      </c>
      <c r="AA168" s="33">
        <v>0</v>
      </c>
      <c r="AB168" s="24">
        <v>0</v>
      </c>
      <c r="AC168" s="24">
        <v>0</v>
      </c>
      <c r="AD168" s="24">
        <v>0</v>
      </c>
      <c r="AE168" s="24">
        <v>0</v>
      </c>
      <c r="AF168" s="24">
        <v>0</v>
      </c>
      <c r="AG168" s="24">
        <v>4.3795104837475425E-3</v>
      </c>
      <c r="AH168" s="24">
        <v>2.3499773148624614E-2</v>
      </c>
      <c r="AI168" s="24">
        <v>7.9804635303875035E-2</v>
      </c>
      <c r="AJ168" s="25">
        <v>0.29965214786212407</v>
      </c>
      <c r="AK168" s="34">
        <f t="shared" si="5"/>
        <v>1.1139385895072931E-2</v>
      </c>
    </row>
    <row r="169" spans="1:37">
      <c r="A169" s="14" t="s">
        <v>58</v>
      </c>
      <c r="B169" s="15">
        <v>2017</v>
      </c>
      <c r="C169" s="9">
        <v>74771.474358974359</v>
      </c>
      <c r="D169" s="8">
        <v>37161.410256410258</v>
      </c>
      <c r="E169" s="8">
        <v>37610.064102564102</v>
      </c>
      <c r="F169" s="8">
        <v>4375.1410256410254</v>
      </c>
      <c r="G169" s="8">
        <v>9489.0128205128203</v>
      </c>
      <c r="H169" s="8">
        <v>10157.448717948719</v>
      </c>
      <c r="I169" s="8">
        <v>9469.2820512820508</v>
      </c>
      <c r="J169" s="8">
        <v>9011.4487179487187</v>
      </c>
      <c r="K169" s="8">
        <v>10333.948717948719</v>
      </c>
      <c r="L169" s="8">
        <v>10284.435897435897</v>
      </c>
      <c r="M169" s="8">
        <v>6579.8974358974356</v>
      </c>
      <c r="N169" s="8">
        <v>3451.9487179487178</v>
      </c>
      <c r="O169" s="8">
        <v>1618.9102564102564</v>
      </c>
      <c r="P169" s="9">
        <v>0</v>
      </c>
      <c r="Q169" s="8">
        <v>0</v>
      </c>
      <c r="R169" s="8">
        <v>0</v>
      </c>
      <c r="S169" s="8">
        <v>0</v>
      </c>
      <c r="T169" s="8">
        <v>0</v>
      </c>
      <c r="U169" s="8">
        <v>0</v>
      </c>
      <c r="V169" s="8">
        <v>23</v>
      </c>
      <c r="W169" s="8">
        <v>105</v>
      </c>
      <c r="X169" s="8">
        <v>180</v>
      </c>
      <c r="Y169" s="8">
        <v>521</v>
      </c>
      <c r="Z169" s="10">
        <f t="shared" si="4"/>
        <v>829</v>
      </c>
      <c r="AA169" s="33">
        <v>0</v>
      </c>
      <c r="AB169" s="24">
        <v>0</v>
      </c>
      <c r="AC169" s="24">
        <v>0</v>
      </c>
      <c r="AD169" s="24">
        <v>0</v>
      </c>
      <c r="AE169" s="24">
        <v>0</v>
      </c>
      <c r="AF169" s="24">
        <v>0</v>
      </c>
      <c r="AG169" s="24">
        <v>2.2363890668747649E-3</v>
      </c>
      <c r="AH169" s="24">
        <v>1.5957695545094616E-2</v>
      </c>
      <c r="AI169" s="24">
        <v>5.214445946548215E-2</v>
      </c>
      <c r="AJ169" s="25">
        <v>0.32182142150069293</v>
      </c>
      <c r="AK169" s="34">
        <f t="shared" si="5"/>
        <v>1.1087115870151359E-2</v>
      </c>
    </row>
    <row r="170" spans="1:37">
      <c r="A170" s="14" t="s">
        <v>56</v>
      </c>
      <c r="B170" s="15">
        <v>2012</v>
      </c>
      <c r="C170" s="9">
        <v>68677.831578947371</v>
      </c>
      <c r="D170" s="8">
        <v>33802.189473684208</v>
      </c>
      <c r="E170" s="8">
        <v>34875.642105263156</v>
      </c>
      <c r="F170" s="8">
        <v>4562.242105263158</v>
      </c>
      <c r="G170" s="8">
        <v>9431.031578947368</v>
      </c>
      <c r="H170" s="8">
        <v>9867.0842105263164</v>
      </c>
      <c r="I170" s="8">
        <v>8770.9368421052623</v>
      </c>
      <c r="J170" s="8">
        <v>8910.1473684210523</v>
      </c>
      <c r="K170" s="8">
        <v>9911.621052631579</v>
      </c>
      <c r="L170" s="8">
        <v>8184.2315789473687</v>
      </c>
      <c r="M170" s="8">
        <v>4868.0315789473689</v>
      </c>
      <c r="N170" s="8">
        <v>2965.4526315789471</v>
      </c>
      <c r="O170" s="8">
        <v>1199.6315789473683</v>
      </c>
      <c r="P170" s="9">
        <v>0</v>
      </c>
      <c r="Q170" s="8">
        <v>0</v>
      </c>
      <c r="R170" s="8">
        <v>0</v>
      </c>
      <c r="S170" s="8">
        <v>0</v>
      </c>
      <c r="T170" s="8">
        <v>0</v>
      </c>
      <c r="U170" s="8">
        <v>0</v>
      </c>
      <c r="V170" s="8">
        <v>0</v>
      </c>
      <c r="W170" s="8">
        <v>35</v>
      </c>
      <c r="X170" s="8">
        <v>244</v>
      </c>
      <c r="Y170" s="8">
        <v>472</v>
      </c>
      <c r="Z170" s="10">
        <f t="shared" si="4"/>
        <v>751</v>
      </c>
      <c r="AA170" s="33">
        <v>0</v>
      </c>
      <c r="AB170" s="24">
        <v>0</v>
      </c>
      <c r="AC170" s="24">
        <v>0</v>
      </c>
      <c r="AD170" s="24">
        <v>0</v>
      </c>
      <c r="AE170" s="24">
        <v>0</v>
      </c>
      <c r="AF170" s="24">
        <v>0</v>
      </c>
      <c r="AG170" s="24">
        <v>0</v>
      </c>
      <c r="AH170" s="24">
        <v>7.1897643703388156E-3</v>
      </c>
      <c r="AI170" s="24">
        <v>8.2280862422706394E-2</v>
      </c>
      <c r="AJ170" s="25">
        <v>0.39345413065414825</v>
      </c>
      <c r="AK170" s="34">
        <f t="shared" si="5"/>
        <v>1.0935115199971063E-2</v>
      </c>
    </row>
    <row r="171" spans="1:37">
      <c r="A171" s="14" t="s">
        <v>53</v>
      </c>
      <c r="B171" s="15">
        <v>2009</v>
      </c>
      <c r="C171" s="9">
        <v>69316.911764705888</v>
      </c>
      <c r="D171" s="8">
        <v>33578.617647058825</v>
      </c>
      <c r="E171" s="8">
        <v>35738.294117647056</v>
      </c>
      <c r="F171" s="8">
        <v>4610.2352941176468</v>
      </c>
      <c r="G171" s="8">
        <v>9269.4411764705874</v>
      </c>
      <c r="H171" s="8">
        <v>9800.8382352941171</v>
      </c>
      <c r="I171" s="8">
        <v>9012.2205882352937</v>
      </c>
      <c r="J171" s="8">
        <v>9447.573529411764</v>
      </c>
      <c r="K171" s="8">
        <v>9969.0147058823532</v>
      </c>
      <c r="L171" s="8">
        <v>7866.8823529411766</v>
      </c>
      <c r="M171" s="8">
        <v>5025.1764705882351</v>
      </c>
      <c r="N171" s="8">
        <v>3193.7794117647059</v>
      </c>
      <c r="O171" s="8">
        <v>1144.6617647058824</v>
      </c>
      <c r="P171" s="9">
        <v>0</v>
      </c>
      <c r="Q171" s="8">
        <v>0</v>
      </c>
      <c r="R171" s="8">
        <v>0</v>
      </c>
      <c r="S171" s="8">
        <v>0</v>
      </c>
      <c r="T171" s="8">
        <v>0</v>
      </c>
      <c r="U171" s="8">
        <v>23</v>
      </c>
      <c r="V171" s="8">
        <v>32</v>
      </c>
      <c r="W171" s="8">
        <v>83</v>
      </c>
      <c r="X171" s="8">
        <v>261</v>
      </c>
      <c r="Y171" s="8">
        <v>356</v>
      </c>
      <c r="Z171" s="10">
        <f t="shared" si="4"/>
        <v>755</v>
      </c>
      <c r="AA171" s="33">
        <v>0</v>
      </c>
      <c r="AB171" s="24">
        <v>0</v>
      </c>
      <c r="AC171" s="24">
        <v>0</v>
      </c>
      <c r="AD171" s="24">
        <v>0</v>
      </c>
      <c r="AE171" s="24">
        <v>0</v>
      </c>
      <c r="AF171" s="24">
        <v>2.3071487683159436E-3</v>
      </c>
      <c r="AG171" s="24">
        <v>4.0676850834099765E-3</v>
      </c>
      <c r="AH171" s="24">
        <v>1.6516832888514306E-2</v>
      </c>
      <c r="AI171" s="24">
        <v>8.1721360917592564E-2</v>
      </c>
      <c r="AJ171" s="25">
        <v>0.31100890322083324</v>
      </c>
      <c r="AK171" s="34">
        <f t="shared" si="5"/>
        <v>1.0892002842867902E-2</v>
      </c>
    </row>
    <row r="172" spans="1:37">
      <c r="A172" s="14" t="s">
        <v>60</v>
      </c>
      <c r="B172" s="15">
        <v>2010</v>
      </c>
      <c r="C172" s="9">
        <v>66042.220588235301</v>
      </c>
      <c r="D172" s="8">
        <v>32286.485294117647</v>
      </c>
      <c r="E172" s="8">
        <v>33755.73529411765</v>
      </c>
      <c r="F172" s="8">
        <v>4535.9852941176468</v>
      </c>
      <c r="G172" s="8">
        <v>9032.7647058823532</v>
      </c>
      <c r="H172" s="8">
        <v>9831.323529411764</v>
      </c>
      <c r="I172" s="8">
        <v>8769.6617647058829</v>
      </c>
      <c r="J172" s="8">
        <v>8675.5147058823532</v>
      </c>
      <c r="K172" s="8">
        <v>9659.0147058823532</v>
      </c>
      <c r="L172" s="8">
        <v>7503.5735294117649</v>
      </c>
      <c r="M172" s="8">
        <v>4442.9264705882351</v>
      </c>
      <c r="N172" s="8">
        <v>2658.2647058823532</v>
      </c>
      <c r="O172" s="8">
        <v>952.48529411764707</v>
      </c>
      <c r="P172" s="9">
        <v>0</v>
      </c>
      <c r="Q172" s="8">
        <v>0</v>
      </c>
      <c r="R172" s="8">
        <v>0</v>
      </c>
      <c r="S172" s="8">
        <v>0</v>
      </c>
      <c r="T172" s="8">
        <v>0</v>
      </c>
      <c r="U172" s="8">
        <v>0</v>
      </c>
      <c r="V172" s="8">
        <v>11</v>
      </c>
      <c r="W172" s="8">
        <v>122</v>
      </c>
      <c r="X172" s="8">
        <v>247</v>
      </c>
      <c r="Y172" s="8">
        <v>338</v>
      </c>
      <c r="Z172" s="10">
        <f t="shared" si="4"/>
        <v>718</v>
      </c>
      <c r="AA172" s="33">
        <v>0</v>
      </c>
      <c r="AB172" s="24">
        <v>0</v>
      </c>
      <c r="AC172" s="24">
        <v>0</v>
      </c>
      <c r="AD172" s="24">
        <v>0</v>
      </c>
      <c r="AE172" s="24">
        <v>0</v>
      </c>
      <c r="AF172" s="24">
        <v>0</v>
      </c>
      <c r="AG172" s="24">
        <v>1.4659681759475387E-3</v>
      </c>
      <c r="AH172" s="24">
        <v>2.7459378589231396E-2</v>
      </c>
      <c r="AI172" s="24">
        <v>9.2917759263562022E-2</v>
      </c>
      <c r="AJ172" s="25">
        <v>0.35486112183297563</v>
      </c>
      <c r="AK172" s="34">
        <f t="shared" si="5"/>
        <v>1.0871833103199802E-2</v>
      </c>
    </row>
    <row r="173" spans="1:37">
      <c r="A173" s="14" t="s">
        <v>58</v>
      </c>
      <c r="B173" s="15">
        <v>2015</v>
      </c>
      <c r="C173" s="9">
        <v>81458.78571428571</v>
      </c>
      <c r="D173" s="8">
        <v>40445.1</v>
      </c>
      <c r="E173" s="8">
        <v>41013.685714285712</v>
      </c>
      <c r="F173" s="8">
        <v>4886.3285714285712</v>
      </c>
      <c r="G173" s="8">
        <v>10448.328571428572</v>
      </c>
      <c r="H173" s="8">
        <v>11243.971428571429</v>
      </c>
      <c r="I173" s="8">
        <v>10417.771428571428</v>
      </c>
      <c r="J173" s="8">
        <v>9940.471428571429</v>
      </c>
      <c r="K173" s="8">
        <v>11752.385714285714</v>
      </c>
      <c r="L173" s="8">
        <v>10818.057142857142</v>
      </c>
      <c r="M173" s="8">
        <v>6539</v>
      </c>
      <c r="N173" s="8">
        <v>3713.3142857142857</v>
      </c>
      <c r="O173" s="8">
        <v>1742.4714285714285</v>
      </c>
      <c r="P173" s="9">
        <v>0</v>
      </c>
      <c r="Q173" s="8">
        <v>0</v>
      </c>
      <c r="R173" s="8">
        <v>0</v>
      </c>
      <c r="S173" s="8">
        <v>0</v>
      </c>
      <c r="T173" s="8">
        <v>0</v>
      </c>
      <c r="U173" s="8">
        <v>0</v>
      </c>
      <c r="V173" s="8">
        <v>0</v>
      </c>
      <c r="W173" s="8">
        <v>52</v>
      </c>
      <c r="X173" s="8">
        <v>238</v>
      </c>
      <c r="Y173" s="8">
        <v>595</v>
      </c>
      <c r="Z173" s="10">
        <f t="shared" si="4"/>
        <v>885</v>
      </c>
      <c r="AA173" s="33">
        <v>0</v>
      </c>
      <c r="AB173" s="24">
        <v>0</v>
      </c>
      <c r="AC173" s="24">
        <v>0</v>
      </c>
      <c r="AD173" s="24">
        <v>0</v>
      </c>
      <c r="AE173" s="24">
        <v>0</v>
      </c>
      <c r="AF173" s="24">
        <v>0</v>
      </c>
      <c r="AG173" s="24">
        <v>0</v>
      </c>
      <c r="AH173" s="24">
        <v>7.9522862823061622E-3</v>
      </c>
      <c r="AI173" s="24">
        <v>6.4093686040964562E-2</v>
      </c>
      <c r="AJ173" s="25">
        <v>0.34146901363416493</v>
      </c>
      <c r="AK173" s="34">
        <f t="shared" si="5"/>
        <v>1.0864389792208681E-2</v>
      </c>
    </row>
    <row r="174" spans="1:37">
      <c r="A174" s="14" t="s">
        <v>58</v>
      </c>
      <c r="B174" s="15">
        <v>2014</v>
      </c>
      <c r="C174" s="9">
        <v>76739.648648648654</v>
      </c>
      <c r="D174" s="8">
        <v>38101.216216216213</v>
      </c>
      <c r="E174" s="8">
        <v>38638.432432432433</v>
      </c>
      <c r="F174" s="8">
        <v>4651.3783783783783</v>
      </c>
      <c r="G174" s="8">
        <v>9928.9459459459467</v>
      </c>
      <c r="H174" s="8">
        <v>10582.094594594595</v>
      </c>
      <c r="I174" s="8">
        <v>9788.4324324324316</v>
      </c>
      <c r="J174" s="8">
        <v>9444.0135135135133</v>
      </c>
      <c r="K174" s="8">
        <v>11353.202702702703</v>
      </c>
      <c r="L174" s="8">
        <v>10016.878378378378</v>
      </c>
      <c r="M174" s="8">
        <v>5884.77027027027</v>
      </c>
      <c r="N174" s="8">
        <v>3490.7837837837837</v>
      </c>
      <c r="O174" s="8">
        <v>1630.8918918918919</v>
      </c>
      <c r="P174" s="9">
        <v>0</v>
      </c>
      <c r="Q174" s="8">
        <v>0</v>
      </c>
      <c r="R174" s="8">
        <v>0</v>
      </c>
      <c r="S174" s="8">
        <v>0</v>
      </c>
      <c r="T174" s="8">
        <v>0</v>
      </c>
      <c r="U174" s="8">
        <v>14</v>
      </c>
      <c r="V174" s="8">
        <v>21</v>
      </c>
      <c r="W174" s="8">
        <v>44</v>
      </c>
      <c r="X174" s="8">
        <v>193</v>
      </c>
      <c r="Y174" s="8">
        <v>560</v>
      </c>
      <c r="Z174" s="10">
        <f t="shared" si="4"/>
        <v>832</v>
      </c>
      <c r="AA174" s="33">
        <v>0</v>
      </c>
      <c r="AB174" s="24">
        <v>0</v>
      </c>
      <c r="AC174" s="24">
        <v>0</v>
      </c>
      <c r="AD174" s="24">
        <v>0</v>
      </c>
      <c r="AE174" s="24">
        <v>0</v>
      </c>
      <c r="AF174" s="24">
        <v>1.2331322153410693E-3</v>
      </c>
      <c r="AG174" s="24">
        <v>2.096461512932901E-3</v>
      </c>
      <c r="AH174" s="24">
        <v>7.4769273870021798E-3</v>
      </c>
      <c r="AI174" s="24">
        <v>5.5288442926935022E-2</v>
      </c>
      <c r="AJ174" s="25">
        <v>0.34337039921780488</v>
      </c>
      <c r="AK174" s="34">
        <f t="shared" si="5"/>
        <v>1.0841853131349347E-2</v>
      </c>
    </row>
    <row r="175" spans="1:37">
      <c r="A175" s="14" t="s">
        <v>58</v>
      </c>
      <c r="B175" s="15">
        <v>2012</v>
      </c>
      <c r="C175" s="9">
        <v>77560.194805194798</v>
      </c>
      <c r="D175" s="8">
        <v>38448.493506493505</v>
      </c>
      <c r="E175" s="8">
        <v>39111.7012987013</v>
      </c>
      <c r="F175" s="8">
        <v>4841.2207792207791</v>
      </c>
      <c r="G175" s="8">
        <v>10128.363636363636</v>
      </c>
      <c r="H175" s="8">
        <v>10732.35064935065</v>
      </c>
      <c r="I175" s="8">
        <v>9786.7922077922085</v>
      </c>
      <c r="J175" s="8">
        <v>9917.1168831168834</v>
      </c>
      <c r="K175" s="8">
        <v>11809.597402597403</v>
      </c>
      <c r="L175" s="8">
        <v>9654.0389610389611</v>
      </c>
      <c r="M175" s="8">
        <v>5555.2467532467535</v>
      </c>
      <c r="N175" s="8">
        <v>3551.1298701298701</v>
      </c>
      <c r="O175" s="8">
        <v>1574.090909090909</v>
      </c>
      <c r="P175" s="9">
        <v>0</v>
      </c>
      <c r="Q175" s="8">
        <v>0</v>
      </c>
      <c r="R175" s="8">
        <v>0</v>
      </c>
      <c r="S175" s="8">
        <v>0</v>
      </c>
      <c r="T175" s="8">
        <v>0</v>
      </c>
      <c r="U175" s="8">
        <v>0</v>
      </c>
      <c r="V175" s="8">
        <v>0</v>
      </c>
      <c r="W175" s="8">
        <v>37</v>
      </c>
      <c r="X175" s="8">
        <v>257</v>
      </c>
      <c r="Y175" s="8">
        <v>546</v>
      </c>
      <c r="Z175" s="10">
        <f t="shared" si="4"/>
        <v>840</v>
      </c>
      <c r="AA175" s="33">
        <v>0</v>
      </c>
      <c r="AB175" s="24">
        <v>0</v>
      </c>
      <c r="AC175" s="24">
        <v>0</v>
      </c>
      <c r="AD175" s="24">
        <v>0</v>
      </c>
      <c r="AE175" s="24">
        <v>0</v>
      </c>
      <c r="AF175" s="24">
        <v>0</v>
      </c>
      <c r="AG175" s="24">
        <v>0</v>
      </c>
      <c r="AH175" s="24">
        <v>6.6603702127858528E-3</v>
      </c>
      <c r="AI175" s="24">
        <v>7.2371332336150562E-2</v>
      </c>
      <c r="AJ175" s="25">
        <v>0.34686687842910774</v>
      </c>
      <c r="AK175" s="34">
        <f t="shared" si="5"/>
        <v>1.083029770760373E-2</v>
      </c>
    </row>
    <row r="176" spans="1:37">
      <c r="A176" s="14" t="s">
        <v>59</v>
      </c>
      <c r="B176" s="15">
        <v>2013</v>
      </c>
      <c r="C176" s="9">
        <v>19258.542553191488</v>
      </c>
      <c r="D176" s="8">
        <v>9582.6595744680853</v>
      </c>
      <c r="E176" s="8">
        <v>9675.8829787234044</v>
      </c>
      <c r="F176" s="8">
        <v>1364.872340425532</v>
      </c>
      <c r="G176" s="8">
        <v>2666.6382978723404</v>
      </c>
      <c r="H176" s="8">
        <v>2727.0319148936169</v>
      </c>
      <c r="I176" s="8">
        <v>2612.627659574468</v>
      </c>
      <c r="J176" s="8">
        <v>2338.0744680851062</v>
      </c>
      <c r="K176" s="8">
        <v>2645.6808510638298</v>
      </c>
      <c r="L176" s="8">
        <v>2304.6382978723404</v>
      </c>
      <c r="M176" s="8">
        <v>1347.2234042553191</v>
      </c>
      <c r="N176" s="8">
        <v>862.52127659574467</v>
      </c>
      <c r="O176" s="8">
        <v>399.74468085106383</v>
      </c>
      <c r="P176" s="9">
        <v>0</v>
      </c>
      <c r="Q176" s="8">
        <v>0</v>
      </c>
      <c r="R176" s="8">
        <v>0</v>
      </c>
      <c r="S176" s="8">
        <v>0</v>
      </c>
      <c r="T176" s="8">
        <v>0</v>
      </c>
      <c r="U176" s="8">
        <v>0</v>
      </c>
      <c r="V176" s="8">
        <v>0</v>
      </c>
      <c r="W176" s="8">
        <v>0</v>
      </c>
      <c r="X176" s="8">
        <v>11</v>
      </c>
      <c r="Y176" s="8">
        <v>197</v>
      </c>
      <c r="Z176" s="10">
        <f t="shared" si="4"/>
        <v>208</v>
      </c>
      <c r="AA176" s="33">
        <v>0</v>
      </c>
      <c r="AB176" s="24">
        <v>0</v>
      </c>
      <c r="AC176" s="24">
        <v>0</v>
      </c>
      <c r="AD176" s="24">
        <v>0</v>
      </c>
      <c r="AE176" s="24">
        <v>0</v>
      </c>
      <c r="AF176" s="24">
        <v>0</v>
      </c>
      <c r="AG176" s="24">
        <v>0</v>
      </c>
      <c r="AH176" s="24">
        <v>0</v>
      </c>
      <c r="AI176" s="24">
        <v>1.2753308583198689E-2</v>
      </c>
      <c r="AJ176" s="25">
        <v>0.49281456248669364</v>
      </c>
      <c r="AK176" s="34">
        <f t="shared" si="5"/>
        <v>1.0800401921667258E-2</v>
      </c>
    </row>
    <row r="177" spans="1:37">
      <c r="A177" s="14" t="s">
        <v>47</v>
      </c>
      <c r="B177" s="15">
        <v>2016</v>
      </c>
      <c r="C177" s="9">
        <v>34006.608695652176</v>
      </c>
      <c r="D177" s="8">
        <v>16906.608695652172</v>
      </c>
      <c r="E177" s="8">
        <v>17100</v>
      </c>
      <c r="F177" s="8">
        <v>2156.413043478261</v>
      </c>
      <c r="G177" s="8">
        <v>4458.641304347826</v>
      </c>
      <c r="H177" s="8">
        <v>4871.445652173913</v>
      </c>
      <c r="I177" s="8">
        <v>4336.010869565217</v>
      </c>
      <c r="J177" s="8">
        <v>4042.804347826087</v>
      </c>
      <c r="K177" s="8">
        <v>4466.010869565217</v>
      </c>
      <c r="L177" s="8">
        <v>4398.380434782609</v>
      </c>
      <c r="M177" s="8">
        <v>2875.7934782608695</v>
      </c>
      <c r="N177" s="8">
        <v>1621.7173913043478</v>
      </c>
      <c r="O177" s="8">
        <v>791.75</v>
      </c>
      <c r="P177" s="9">
        <v>0</v>
      </c>
      <c r="Q177" s="8">
        <v>0</v>
      </c>
      <c r="R177" s="8">
        <v>0</v>
      </c>
      <c r="S177" s="8">
        <v>0</v>
      </c>
      <c r="T177" s="8">
        <v>0</v>
      </c>
      <c r="U177" s="8">
        <v>0</v>
      </c>
      <c r="V177" s="8">
        <v>0</v>
      </c>
      <c r="W177" s="8">
        <v>0</v>
      </c>
      <c r="X177" s="8">
        <v>68</v>
      </c>
      <c r="Y177" s="8">
        <v>294</v>
      </c>
      <c r="Z177" s="10">
        <f t="shared" si="4"/>
        <v>362</v>
      </c>
      <c r="AA177" s="33">
        <v>0</v>
      </c>
      <c r="AB177" s="24">
        <v>0</v>
      </c>
      <c r="AC177" s="24">
        <v>0</v>
      </c>
      <c r="AD177" s="24">
        <v>0</v>
      </c>
      <c r="AE177" s="24">
        <v>0</v>
      </c>
      <c r="AF177" s="24">
        <v>0</v>
      </c>
      <c r="AG177" s="24">
        <v>0</v>
      </c>
      <c r="AH177" s="24">
        <v>0</v>
      </c>
      <c r="AI177" s="24">
        <v>4.1930856981997076E-2</v>
      </c>
      <c r="AJ177" s="25">
        <v>0.37132933375434163</v>
      </c>
      <c r="AK177" s="34">
        <f t="shared" si="5"/>
        <v>1.0644989720668106E-2</v>
      </c>
    </row>
    <row r="178" spans="1:37">
      <c r="A178" s="14" t="s">
        <v>60</v>
      </c>
      <c r="B178" s="15">
        <v>2013</v>
      </c>
      <c r="C178" s="9">
        <v>70984.619047619053</v>
      </c>
      <c r="D178" s="8">
        <v>34704.666666666664</v>
      </c>
      <c r="E178" s="8">
        <v>36279.952380952382</v>
      </c>
      <c r="F178" s="8">
        <v>4839.4761904761908</v>
      </c>
      <c r="G178" s="8">
        <v>9561.6190476190477</v>
      </c>
      <c r="H178" s="8">
        <v>10267.301587301587</v>
      </c>
      <c r="I178" s="8">
        <v>9926.730158730159</v>
      </c>
      <c r="J178" s="8">
        <v>8782.7142857142862</v>
      </c>
      <c r="K178" s="8">
        <v>9968.7619047619046</v>
      </c>
      <c r="L178" s="8">
        <v>8627.2222222222226</v>
      </c>
      <c r="M178" s="8">
        <v>5110.5396825396829</v>
      </c>
      <c r="N178" s="8">
        <v>2854.7142857142858</v>
      </c>
      <c r="O178" s="8">
        <v>1072.7301587301588</v>
      </c>
      <c r="P178" s="9">
        <v>0</v>
      </c>
      <c r="Q178" s="8">
        <v>0</v>
      </c>
      <c r="R178" s="8">
        <v>0</v>
      </c>
      <c r="S178" s="8">
        <v>0</v>
      </c>
      <c r="T178" s="8">
        <v>0</v>
      </c>
      <c r="U178" s="8">
        <v>14</v>
      </c>
      <c r="V178" s="8">
        <v>80</v>
      </c>
      <c r="W178" s="8">
        <v>107</v>
      </c>
      <c r="X178" s="8">
        <v>185</v>
      </c>
      <c r="Y178" s="8">
        <v>344</v>
      </c>
      <c r="Z178" s="10">
        <f t="shared" si="4"/>
        <v>730</v>
      </c>
      <c r="AA178" s="33">
        <v>0</v>
      </c>
      <c r="AB178" s="24">
        <v>0</v>
      </c>
      <c r="AC178" s="24">
        <v>0</v>
      </c>
      <c r="AD178" s="24">
        <v>0</v>
      </c>
      <c r="AE178" s="24">
        <v>0</v>
      </c>
      <c r="AF178" s="24">
        <v>1.4043870376031795E-3</v>
      </c>
      <c r="AG178" s="24">
        <v>9.2729731470152614E-3</v>
      </c>
      <c r="AH178" s="24">
        <v>2.0937123405101191E-2</v>
      </c>
      <c r="AI178" s="24">
        <v>6.4805084321673423E-2</v>
      </c>
      <c r="AJ178" s="25">
        <v>0.32067710337071997</v>
      </c>
      <c r="AK178" s="34">
        <f t="shared" si="5"/>
        <v>1.0283917978207217E-2</v>
      </c>
    </row>
    <row r="179" spans="1:37">
      <c r="A179" s="14" t="s">
        <v>49</v>
      </c>
      <c r="B179" s="15">
        <v>2010</v>
      </c>
      <c r="C179" s="9">
        <v>37238.25</v>
      </c>
      <c r="D179" s="8">
        <v>18082.302631578947</v>
      </c>
      <c r="E179" s="8">
        <v>19155.947368421053</v>
      </c>
      <c r="F179" s="8">
        <v>2638.2236842105262</v>
      </c>
      <c r="G179" s="8">
        <v>5253.7105263157891</v>
      </c>
      <c r="H179" s="8">
        <v>5603.3157894736842</v>
      </c>
      <c r="I179" s="8">
        <v>4807.4605263157891</v>
      </c>
      <c r="J179" s="8">
        <v>4879.6184210526317</v>
      </c>
      <c r="K179" s="8">
        <v>5242.6184210526317</v>
      </c>
      <c r="L179" s="8">
        <v>4172.7105263157891</v>
      </c>
      <c r="M179" s="8">
        <v>2586.9342105263158</v>
      </c>
      <c r="N179" s="8">
        <v>1503.7368421052631</v>
      </c>
      <c r="O179" s="8">
        <v>546.73684210526312</v>
      </c>
      <c r="P179" s="9">
        <v>0</v>
      </c>
      <c r="Q179" s="8">
        <v>0</v>
      </c>
      <c r="R179" s="8">
        <v>0</v>
      </c>
      <c r="S179" s="8">
        <v>0</v>
      </c>
      <c r="T179" s="8">
        <v>0</v>
      </c>
      <c r="U179" s="8">
        <v>0</v>
      </c>
      <c r="V179" s="8">
        <v>10</v>
      </c>
      <c r="W179" s="8">
        <v>31</v>
      </c>
      <c r="X179" s="8">
        <v>123</v>
      </c>
      <c r="Y179" s="8">
        <v>217</v>
      </c>
      <c r="Z179" s="10">
        <f t="shared" si="4"/>
        <v>381</v>
      </c>
      <c r="AA179" s="33">
        <v>0</v>
      </c>
      <c r="AB179" s="24">
        <v>0</v>
      </c>
      <c r="AC179" s="24">
        <v>0</v>
      </c>
      <c r="AD179" s="24">
        <v>0</v>
      </c>
      <c r="AE179" s="24">
        <v>0</v>
      </c>
      <c r="AF179" s="24">
        <v>0</v>
      </c>
      <c r="AG179" s="24">
        <v>2.3965237791918671E-3</v>
      </c>
      <c r="AH179" s="24">
        <v>1.1983296627281837E-2</v>
      </c>
      <c r="AI179" s="24">
        <v>8.1796226943404146E-2</v>
      </c>
      <c r="AJ179" s="25">
        <v>0.39690026954177898</v>
      </c>
      <c r="AK179" s="34">
        <f t="shared" si="5"/>
        <v>1.0231415278644941E-2</v>
      </c>
    </row>
    <row r="180" spans="1:37">
      <c r="A180" s="14" t="s">
        <v>58</v>
      </c>
      <c r="B180" s="15">
        <v>2009</v>
      </c>
      <c r="C180" s="9">
        <v>77769.722222222219</v>
      </c>
      <c r="D180" s="8">
        <v>38611.25</v>
      </c>
      <c r="E180" s="8">
        <v>39158.472222222219</v>
      </c>
      <c r="F180" s="8">
        <v>4953.416666666667</v>
      </c>
      <c r="G180" s="8">
        <v>10044.180555555555</v>
      </c>
      <c r="H180" s="8">
        <v>11482.875</v>
      </c>
      <c r="I180" s="8">
        <v>9548.4027777777774</v>
      </c>
      <c r="J180" s="8">
        <v>10921.180555555555</v>
      </c>
      <c r="K180" s="8">
        <v>11958.125</v>
      </c>
      <c r="L180" s="8">
        <v>8620.8472222222226</v>
      </c>
      <c r="M180" s="8">
        <v>5128.3888888888887</v>
      </c>
      <c r="N180" s="8">
        <v>3632.7916666666665</v>
      </c>
      <c r="O180" s="8">
        <v>1512.9027777777778</v>
      </c>
      <c r="P180" s="9">
        <v>0</v>
      </c>
      <c r="Q180" s="8">
        <v>0</v>
      </c>
      <c r="R180" s="8">
        <v>0</v>
      </c>
      <c r="S180" s="8">
        <v>0</v>
      </c>
      <c r="T180" s="8">
        <v>0</v>
      </c>
      <c r="U180" s="8">
        <v>22</v>
      </c>
      <c r="V180" s="8">
        <v>0</v>
      </c>
      <c r="W180" s="8">
        <v>25</v>
      </c>
      <c r="X180" s="8">
        <v>234</v>
      </c>
      <c r="Y180" s="8">
        <v>514</v>
      </c>
      <c r="Z180" s="10">
        <f t="shared" si="4"/>
        <v>795</v>
      </c>
      <c r="AA180" s="33">
        <v>0</v>
      </c>
      <c r="AB180" s="24">
        <v>0</v>
      </c>
      <c r="AC180" s="24">
        <v>0</v>
      </c>
      <c r="AD180" s="24">
        <v>0</v>
      </c>
      <c r="AE180" s="24">
        <v>0</v>
      </c>
      <c r="AF180" s="24">
        <v>1.8397533058067213E-3</v>
      </c>
      <c r="AG180" s="24">
        <v>0</v>
      </c>
      <c r="AH180" s="24">
        <v>4.8748253187594114E-3</v>
      </c>
      <c r="AI180" s="24">
        <v>6.4413272620918255E-2</v>
      </c>
      <c r="AJ180" s="25">
        <v>0.33974423707185414</v>
      </c>
      <c r="AK180" s="34">
        <f t="shared" si="5"/>
        <v>1.0222487329044794E-2</v>
      </c>
    </row>
    <row r="181" spans="1:37">
      <c r="A181" s="14" t="s">
        <v>59</v>
      </c>
      <c r="B181" s="15">
        <v>2016</v>
      </c>
      <c r="C181" s="9">
        <v>18298.481132075471</v>
      </c>
      <c r="D181" s="8">
        <v>9130.7169811320746</v>
      </c>
      <c r="E181" s="8">
        <v>9167.7641509433961</v>
      </c>
      <c r="F181" s="8">
        <v>1260.8207547169811</v>
      </c>
      <c r="G181" s="8">
        <v>2537.0188679245284</v>
      </c>
      <c r="H181" s="8">
        <v>2552.5943396226417</v>
      </c>
      <c r="I181" s="8">
        <v>2452.5566037735848</v>
      </c>
      <c r="J181" s="8">
        <v>2207.6981132075471</v>
      </c>
      <c r="K181" s="8">
        <v>2328.7452830188681</v>
      </c>
      <c r="L181" s="8">
        <v>2291.8207547169814</v>
      </c>
      <c r="M181" s="8">
        <v>1456.3490566037735</v>
      </c>
      <c r="N181" s="8">
        <v>828.2641509433962</v>
      </c>
      <c r="O181" s="8">
        <v>392.02830188679246</v>
      </c>
      <c r="P181" s="9">
        <v>0</v>
      </c>
      <c r="Q181" s="8">
        <v>0</v>
      </c>
      <c r="R181" s="8">
        <v>0</v>
      </c>
      <c r="S181" s="8">
        <v>0</v>
      </c>
      <c r="T181" s="8">
        <v>0</v>
      </c>
      <c r="U181" s="8">
        <v>0</v>
      </c>
      <c r="V181" s="8">
        <v>0</v>
      </c>
      <c r="W181" s="8">
        <v>0</v>
      </c>
      <c r="X181" s="8">
        <v>14</v>
      </c>
      <c r="Y181" s="8">
        <v>173</v>
      </c>
      <c r="Z181" s="10">
        <f t="shared" si="4"/>
        <v>187</v>
      </c>
      <c r="AA181" s="33">
        <v>0</v>
      </c>
      <c r="AB181" s="24">
        <v>0</v>
      </c>
      <c r="AC181" s="24">
        <v>0</v>
      </c>
      <c r="AD181" s="24">
        <v>0</v>
      </c>
      <c r="AE181" s="24">
        <v>0</v>
      </c>
      <c r="AF181" s="24">
        <v>0</v>
      </c>
      <c r="AG181" s="24">
        <v>0</v>
      </c>
      <c r="AH181" s="24">
        <v>0</v>
      </c>
      <c r="AI181" s="24">
        <v>1.690282017403982E-2</v>
      </c>
      <c r="AJ181" s="25">
        <v>0.44129466971483577</v>
      </c>
      <c r="AK181" s="34">
        <f t="shared" si="5"/>
        <v>1.0219427429537147E-2</v>
      </c>
    </row>
    <row r="182" spans="1:37">
      <c r="A182" s="14" t="s">
        <v>61</v>
      </c>
      <c r="B182" s="15">
        <v>2009</v>
      </c>
      <c r="C182" s="9">
        <v>615747.06779661018</v>
      </c>
      <c r="D182" s="8">
        <v>307948.72881355934</v>
      </c>
      <c r="E182" s="8">
        <v>307798.33898305084</v>
      </c>
      <c r="F182" s="8">
        <v>45878.762711864409</v>
      </c>
      <c r="G182" s="8">
        <v>86831.898305084746</v>
      </c>
      <c r="H182" s="8">
        <v>89527.779661016946</v>
      </c>
      <c r="I182" s="8">
        <v>89683.508474576272</v>
      </c>
      <c r="J182" s="8">
        <v>90737.762711864401</v>
      </c>
      <c r="K182" s="8">
        <v>85895.830508474581</v>
      </c>
      <c r="L182" s="8">
        <v>60429.813559322036</v>
      </c>
      <c r="M182" s="8">
        <v>34827.169491525427</v>
      </c>
      <c r="N182" s="8">
        <v>23339.372881355932</v>
      </c>
      <c r="O182" s="8">
        <v>9220.1525423728817</v>
      </c>
      <c r="P182" s="9">
        <v>0</v>
      </c>
      <c r="Q182" s="8">
        <v>10</v>
      </c>
      <c r="R182" s="8">
        <v>11</v>
      </c>
      <c r="S182" s="8">
        <v>93</v>
      </c>
      <c r="T182" s="8">
        <v>168</v>
      </c>
      <c r="U182" s="8">
        <v>346</v>
      </c>
      <c r="V182" s="8">
        <v>436</v>
      </c>
      <c r="W182" s="8">
        <v>708</v>
      </c>
      <c r="X182" s="8">
        <v>1633</v>
      </c>
      <c r="Y182" s="8">
        <v>2856</v>
      </c>
      <c r="Z182" s="10">
        <f t="shared" si="4"/>
        <v>6261</v>
      </c>
      <c r="AA182" s="33">
        <v>0</v>
      </c>
      <c r="AB182" s="24">
        <v>1.1516505103763712E-4</v>
      </c>
      <c r="AC182" s="24">
        <v>1.2286689161341647E-4</v>
      </c>
      <c r="AD182" s="24">
        <v>1.0369799485081908E-3</v>
      </c>
      <c r="AE182" s="24">
        <v>1.8514893356306346E-3</v>
      </c>
      <c r="AF182" s="24">
        <v>4.0281349857355792E-3</v>
      </c>
      <c r="AG182" s="24">
        <v>7.2149817171286252E-3</v>
      </c>
      <c r="AH182" s="24">
        <v>2.0328956109174453E-2</v>
      </c>
      <c r="AI182" s="24">
        <v>6.9967604026947988E-2</v>
      </c>
      <c r="AJ182" s="25">
        <v>0.3097562634538566</v>
      </c>
      <c r="AK182" s="34">
        <f t="shared" si="5"/>
        <v>1.0168136118624759E-2</v>
      </c>
    </row>
    <row r="183" spans="1:37">
      <c r="A183" s="14" t="s">
        <v>60</v>
      </c>
      <c r="B183" s="15">
        <v>2014</v>
      </c>
      <c r="C183" s="9">
        <v>66401.281690140851</v>
      </c>
      <c r="D183" s="8">
        <v>32407.140845070422</v>
      </c>
      <c r="E183" s="8">
        <v>33994.140845070426</v>
      </c>
      <c r="F183" s="8">
        <v>4431.422535211268</v>
      </c>
      <c r="G183" s="8">
        <v>8889.2253521126768</v>
      </c>
      <c r="H183" s="8">
        <v>9459.8309859154924</v>
      </c>
      <c r="I183" s="8">
        <v>9263.2112676056331</v>
      </c>
      <c r="J183" s="8">
        <v>8158.422535211268</v>
      </c>
      <c r="K183" s="8">
        <v>9162.3661971830988</v>
      </c>
      <c r="L183" s="8">
        <v>8261.7887323943669</v>
      </c>
      <c r="M183" s="8">
        <v>5017.2253521126759</v>
      </c>
      <c r="N183" s="8">
        <v>2726.8873239436621</v>
      </c>
      <c r="O183" s="8">
        <v>1050</v>
      </c>
      <c r="P183" s="9">
        <v>0</v>
      </c>
      <c r="Q183" s="8">
        <v>0</v>
      </c>
      <c r="R183" s="8">
        <v>0</v>
      </c>
      <c r="S183" s="8">
        <v>0</v>
      </c>
      <c r="T183" s="8">
        <v>0</v>
      </c>
      <c r="U183" s="8">
        <v>37</v>
      </c>
      <c r="V183" s="8">
        <v>60</v>
      </c>
      <c r="W183" s="8">
        <v>114</v>
      </c>
      <c r="X183" s="8">
        <v>162</v>
      </c>
      <c r="Y183" s="8">
        <v>292</v>
      </c>
      <c r="Z183" s="10">
        <f t="shared" si="4"/>
        <v>665</v>
      </c>
      <c r="AA183" s="33">
        <v>0</v>
      </c>
      <c r="AB183" s="24">
        <v>0</v>
      </c>
      <c r="AC183" s="24">
        <v>0</v>
      </c>
      <c r="AD183" s="24">
        <v>0</v>
      </c>
      <c r="AE183" s="24">
        <v>0</v>
      </c>
      <c r="AF183" s="24">
        <v>4.0382581533769495E-3</v>
      </c>
      <c r="AG183" s="24">
        <v>7.2623498304599313E-3</v>
      </c>
      <c r="AH183" s="24">
        <v>2.2721722067356686E-2</v>
      </c>
      <c r="AI183" s="24">
        <v>5.9408395270881001E-2</v>
      </c>
      <c r="AJ183" s="25">
        <v>0.27809523809523812</v>
      </c>
      <c r="AK183" s="34">
        <f t="shared" si="5"/>
        <v>1.0014866928370421E-2</v>
      </c>
    </row>
    <row r="184" spans="1:37">
      <c r="A184" s="14" t="s">
        <v>61</v>
      </c>
      <c r="B184" s="15">
        <v>2015</v>
      </c>
      <c r="C184" s="9">
        <v>604577.40625</v>
      </c>
      <c r="D184" s="8">
        <v>300330.796875</v>
      </c>
      <c r="E184" s="8">
        <v>304246.609375</v>
      </c>
      <c r="F184" s="8">
        <v>39548.421875</v>
      </c>
      <c r="G184" s="8">
        <v>79770.140625</v>
      </c>
      <c r="H184" s="8">
        <v>87642.4375</v>
      </c>
      <c r="I184" s="8">
        <v>88302.5625</v>
      </c>
      <c r="J184" s="8">
        <v>81393.21875</v>
      </c>
      <c r="K184" s="8">
        <v>82536.375</v>
      </c>
      <c r="L184" s="8">
        <v>69578.15625</v>
      </c>
      <c r="M184" s="8">
        <v>42259.71875</v>
      </c>
      <c r="N184" s="8">
        <v>22735.3125</v>
      </c>
      <c r="O184" s="8">
        <v>10405.875</v>
      </c>
      <c r="P184" s="9">
        <v>0</v>
      </c>
      <c r="Q184" s="8">
        <v>0</v>
      </c>
      <c r="R184" s="8">
        <v>0</v>
      </c>
      <c r="S184" s="8">
        <v>0</v>
      </c>
      <c r="T184" s="8">
        <v>14</v>
      </c>
      <c r="U184" s="8">
        <v>165</v>
      </c>
      <c r="V184" s="8">
        <v>441</v>
      </c>
      <c r="W184" s="8">
        <v>869</v>
      </c>
      <c r="X184" s="8">
        <v>1537</v>
      </c>
      <c r="Y184" s="8">
        <v>3017</v>
      </c>
      <c r="Z184" s="10">
        <f t="shared" si="4"/>
        <v>6043</v>
      </c>
      <c r="AA184" s="33">
        <v>0</v>
      </c>
      <c r="AB184" s="24">
        <v>0</v>
      </c>
      <c r="AC184" s="24">
        <v>0</v>
      </c>
      <c r="AD184" s="24">
        <v>0</v>
      </c>
      <c r="AE184" s="24">
        <v>1.7200450129636874E-4</v>
      </c>
      <c r="AF184" s="24">
        <v>1.9991185704484843E-3</v>
      </c>
      <c r="AG184" s="24">
        <v>6.3381961202802067E-3</v>
      </c>
      <c r="AH184" s="24">
        <v>2.0563317165947774E-2</v>
      </c>
      <c r="AI184" s="24">
        <v>6.7604085054911819E-2</v>
      </c>
      <c r="AJ184" s="25">
        <v>0.2899323699352529</v>
      </c>
      <c r="AK184" s="34">
        <f t="shared" si="5"/>
        <v>9.9954115676978289E-3</v>
      </c>
    </row>
    <row r="185" spans="1:37">
      <c r="A185" s="14" t="s">
        <v>62</v>
      </c>
      <c r="B185" s="15">
        <v>2017</v>
      </c>
      <c r="C185" s="9">
        <v>291981.88571428572</v>
      </c>
      <c r="D185" s="8">
        <v>142718.97142857141</v>
      </c>
      <c r="E185" s="8">
        <v>149262.91428571427</v>
      </c>
      <c r="F185" s="8">
        <v>15929.742857142857</v>
      </c>
      <c r="G185" s="8">
        <v>32976.542857142857</v>
      </c>
      <c r="H185" s="8">
        <v>35928.800000000003</v>
      </c>
      <c r="I185" s="8">
        <v>37399.528571428571</v>
      </c>
      <c r="J185" s="8">
        <v>35463.014285714286</v>
      </c>
      <c r="K185" s="8">
        <v>39654.014285714286</v>
      </c>
      <c r="L185" s="8">
        <v>38169.014285714286</v>
      </c>
      <c r="M185" s="8">
        <v>31202.814285714285</v>
      </c>
      <c r="N185" s="8">
        <v>17739.228571428572</v>
      </c>
      <c r="O185" s="8">
        <v>7519.1857142857143</v>
      </c>
      <c r="P185" s="9">
        <v>0</v>
      </c>
      <c r="Q185" s="8">
        <v>0</v>
      </c>
      <c r="R185" s="8">
        <v>0</v>
      </c>
      <c r="S185" s="8">
        <v>0</v>
      </c>
      <c r="T185" s="8">
        <v>0</v>
      </c>
      <c r="U185" s="8">
        <v>51</v>
      </c>
      <c r="V185" s="8">
        <v>300</v>
      </c>
      <c r="W185" s="8">
        <v>516</v>
      </c>
      <c r="X185" s="8">
        <v>744</v>
      </c>
      <c r="Y185" s="8">
        <v>1294</v>
      </c>
      <c r="Z185" s="10">
        <f t="shared" si="4"/>
        <v>2905</v>
      </c>
      <c r="AA185" s="33">
        <v>0</v>
      </c>
      <c r="AB185" s="24">
        <v>0</v>
      </c>
      <c r="AC185" s="24">
        <v>0</v>
      </c>
      <c r="AD185" s="24">
        <v>0</v>
      </c>
      <c r="AE185" s="24">
        <v>0</v>
      </c>
      <c r="AF185" s="24">
        <v>1.2861245177483382E-3</v>
      </c>
      <c r="AG185" s="24">
        <v>7.8597785563533015E-3</v>
      </c>
      <c r="AH185" s="24">
        <v>1.6536969879548412E-2</v>
      </c>
      <c r="AI185" s="24">
        <v>4.1940944444354963E-2</v>
      </c>
      <c r="AJ185" s="25">
        <v>0.17209310278658593</v>
      </c>
      <c r="AK185" s="34">
        <f t="shared" si="5"/>
        <v>9.949247340784154E-3</v>
      </c>
    </row>
    <row r="186" spans="1:37">
      <c r="A186" s="14" t="s">
        <v>59</v>
      </c>
      <c r="B186" s="15">
        <v>2011</v>
      </c>
      <c r="C186" s="9">
        <v>19135</v>
      </c>
      <c r="D186" s="8">
        <v>9491.6631578947363</v>
      </c>
      <c r="E186" s="8">
        <v>9643.3368421052637</v>
      </c>
      <c r="F186" s="8">
        <v>1369.9263157894736</v>
      </c>
      <c r="G186" s="8">
        <v>2610.6</v>
      </c>
      <c r="H186" s="8">
        <v>2744.4526315789471</v>
      </c>
      <c r="I186" s="8">
        <v>2525.8421052631579</v>
      </c>
      <c r="J186" s="8">
        <v>2384.5052631578947</v>
      </c>
      <c r="K186" s="8">
        <v>2736.9157894736841</v>
      </c>
      <c r="L186" s="8">
        <v>2205.9052631578948</v>
      </c>
      <c r="M186" s="8">
        <v>1288.2315789473685</v>
      </c>
      <c r="N186" s="8">
        <v>897.57894736842104</v>
      </c>
      <c r="O186" s="8">
        <v>397.82105263157894</v>
      </c>
      <c r="P186" s="9">
        <v>0</v>
      </c>
      <c r="Q186" s="8">
        <v>0</v>
      </c>
      <c r="R186" s="8">
        <v>0</v>
      </c>
      <c r="S186" s="8">
        <v>0</v>
      </c>
      <c r="T186" s="8">
        <v>0</v>
      </c>
      <c r="U186" s="8">
        <v>0</v>
      </c>
      <c r="V186" s="8">
        <v>0</v>
      </c>
      <c r="W186" s="8">
        <v>0</v>
      </c>
      <c r="X186" s="8">
        <v>0</v>
      </c>
      <c r="Y186" s="8">
        <v>189</v>
      </c>
      <c r="Z186" s="10">
        <f t="shared" si="4"/>
        <v>189</v>
      </c>
      <c r="AA186" s="33">
        <v>0</v>
      </c>
      <c r="AB186" s="24">
        <v>0</v>
      </c>
      <c r="AC186" s="24">
        <v>0</v>
      </c>
      <c r="AD186" s="24">
        <v>0</v>
      </c>
      <c r="AE186" s="24">
        <v>0</v>
      </c>
      <c r="AF186" s="24">
        <v>0</v>
      </c>
      <c r="AG186" s="24">
        <v>0</v>
      </c>
      <c r="AH186" s="24">
        <v>0</v>
      </c>
      <c r="AI186" s="24">
        <v>0</v>
      </c>
      <c r="AJ186" s="25">
        <v>0.47508797925541768</v>
      </c>
      <c r="AK186" s="34">
        <f t="shared" si="5"/>
        <v>9.8771883982231509E-3</v>
      </c>
    </row>
    <row r="187" spans="1:37">
      <c r="A187" s="14" t="s">
        <v>61</v>
      </c>
      <c r="B187" s="15">
        <v>2013</v>
      </c>
      <c r="C187" s="9">
        <v>648395.46551724139</v>
      </c>
      <c r="D187" s="8">
        <v>322418</v>
      </c>
      <c r="E187" s="8">
        <v>325977.46551724139</v>
      </c>
      <c r="F187" s="8">
        <v>43484.84482758621</v>
      </c>
      <c r="G187" s="8">
        <v>87551.706896551725</v>
      </c>
      <c r="H187" s="8">
        <v>96509.275862068971</v>
      </c>
      <c r="I187" s="8">
        <v>93402.017241379304</v>
      </c>
      <c r="J187" s="8">
        <v>89100.775862068971</v>
      </c>
      <c r="K187" s="8">
        <v>90196.672413793101</v>
      </c>
      <c r="L187" s="8">
        <v>72021.413793103449</v>
      </c>
      <c r="M187" s="8">
        <v>41775.672413793101</v>
      </c>
      <c r="N187" s="8">
        <v>24016.568965517243</v>
      </c>
      <c r="O187" s="8">
        <v>10819.448275862069</v>
      </c>
      <c r="P187" s="9">
        <v>0</v>
      </c>
      <c r="Q187" s="8">
        <v>0</v>
      </c>
      <c r="R187" s="8">
        <v>0</v>
      </c>
      <c r="S187" s="8">
        <v>11</v>
      </c>
      <c r="T187" s="8">
        <v>22</v>
      </c>
      <c r="U187" s="8">
        <v>159</v>
      </c>
      <c r="V187" s="8">
        <v>501</v>
      </c>
      <c r="W187" s="8">
        <v>828</v>
      </c>
      <c r="X187" s="8">
        <v>1602</v>
      </c>
      <c r="Y187" s="8">
        <v>3264</v>
      </c>
      <c r="Z187" s="10">
        <f t="shared" si="4"/>
        <v>6387</v>
      </c>
      <c r="AA187" s="33">
        <v>0</v>
      </c>
      <c r="AB187" s="24">
        <v>0</v>
      </c>
      <c r="AC187" s="24">
        <v>0</v>
      </c>
      <c r="AD187" s="24">
        <v>1.1777047568011989E-4</v>
      </c>
      <c r="AE187" s="24">
        <v>2.4691143019962863E-4</v>
      </c>
      <c r="AF187" s="24">
        <v>1.7628144780170996E-3</v>
      </c>
      <c r="AG187" s="24">
        <v>6.9562644443391117E-3</v>
      </c>
      <c r="AH187" s="24">
        <v>1.9820147759647279E-2</v>
      </c>
      <c r="AI187" s="24">
        <v>6.6703949356801795E-2</v>
      </c>
      <c r="AJ187" s="25">
        <v>0.3016789689065667</v>
      </c>
      <c r="AK187" s="34">
        <f t="shared" si="5"/>
        <v>9.8504698747467791E-3</v>
      </c>
    </row>
    <row r="188" spans="1:37">
      <c r="A188" s="14" t="s">
        <v>60</v>
      </c>
      <c r="B188" s="15">
        <v>2009</v>
      </c>
      <c r="C188" s="9">
        <v>68262.676923076928</v>
      </c>
      <c r="D188" s="8">
        <v>33202.523076923077</v>
      </c>
      <c r="E188" s="8">
        <v>35060.153846153844</v>
      </c>
      <c r="F188" s="8">
        <v>4797.2153846153842</v>
      </c>
      <c r="G188" s="8">
        <v>9425.8307692307699</v>
      </c>
      <c r="H188" s="8">
        <v>10477.123076923077</v>
      </c>
      <c r="I188" s="8">
        <v>9039.0615384615376</v>
      </c>
      <c r="J188" s="8">
        <v>9096.8461538461543</v>
      </c>
      <c r="K188" s="8">
        <v>9817.8461538461543</v>
      </c>
      <c r="L188" s="8">
        <v>7349.4461538461537</v>
      </c>
      <c r="M188" s="8">
        <v>4432.4307692307693</v>
      </c>
      <c r="N188" s="8">
        <v>2835.7692307692309</v>
      </c>
      <c r="O188" s="8">
        <v>1016.8461538461538</v>
      </c>
      <c r="P188" s="9">
        <v>0</v>
      </c>
      <c r="Q188" s="8">
        <v>0</v>
      </c>
      <c r="R188" s="8">
        <v>0</v>
      </c>
      <c r="S188" s="8">
        <v>0</v>
      </c>
      <c r="T188" s="8">
        <v>0</v>
      </c>
      <c r="U188" s="8">
        <v>0</v>
      </c>
      <c r="V188" s="8">
        <v>0</v>
      </c>
      <c r="W188" s="8">
        <v>73</v>
      </c>
      <c r="X188" s="8">
        <v>243</v>
      </c>
      <c r="Y188" s="8">
        <v>345</v>
      </c>
      <c r="Z188" s="10">
        <f t="shared" si="4"/>
        <v>661</v>
      </c>
      <c r="AA188" s="33">
        <v>0</v>
      </c>
      <c r="AB188" s="24">
        <v>0</v>
      </c>
      <c r="AC188" s="24">
        <v>0</v>
      </c>
      <c r="AD188" s="24">
        <v>0</v>
      </c>
      <c r="AE188" s="24">
        <v>0</v>
      </c>
      <c r="AF188" s="24">
        <v>0</v>
      </c>
      <c r="AG188" s="24">
        <v>0</v>
      </c>
      <c r="AH188" s="24">
        <v>1.6469518375053799E-2</v>
      </c>
      <c r="AI188" s="24">
        <v>8.5691034856910347E-2</v>
      </c>
      <c r="AJ188" s="25">
        <v>0.33928436341629475</v>
      </c>
      <c r="AK188" s="34">
        <f t="shared" si="5"/>
        <v>9.6831831067050039E-3</v>
      </c>
    </row>
    <row r="189" spans="1:37">
      <c r="A189" s="14" t="s">
        <v>61</v>
      </c>
      <c r="B189" s="15">
        <v>2011</v>
      </c>
      <c r="C189" s="9">
        <v>626894</v>
      </c>
      <c r="D189" s="8">
        <v>311795.6101694915</v>
      </c>
      <c r="E189" s="8">
        <v>315098.3898305085</v>
      </c>
      <c r="F189" s="8">
        <v>43236.745762711864</v>
      </c>
      <c r="G189" s="8">
        <v>86140.593220338982</v>
      </c>
      <c r="H189" s="8">
        <v>94219.322033898308</v>
      </c>
      <c r="I189" s="8">
        <v>89627.593220338982</v>
      </c>
      <c r="J189" s="8">
        <v>88846.525423728817</v>
      </c>
      <c r="K189" s="8">
        <v>88188.796610169491</v>
      </c>
      <c r="L189" s="8">
        <v>66332.559322033892</v>
      </c>
      <c r="M189" s="8">
        <v>37653.423728813563</v>
      </c>
      <c r="N189" s="8">
        <v>23414.067796610168</v>
      </c>
      <c r="O189" s="8">
        <v>9870.0677966101703</v>
      </c>
      <c r="P189" s="9">
        <v>0</v>
      </c>
      <c r="Q189" s="8">
        <v>0</v>
      </c>
      <c r="R189" s="8">
        <v>0</v>
      </c>
      <c r="S189" s="8">
        <v>13</v>
      </c>
      <c r="T189" s="8">
        <v>40</v>
      </c>
      <c r="U189" s="8">
        <v>211</v>
      </c>
      <c r="V189" s="8">
        <v>444</v>
      </c>
      <c r="W189" s="8">
        <v>671</v>
      </c>
      <c r="X189" s="8">
        <v>1617</v>
      </c>
      <c r="Y189" s="8">
        <v>3050</v>
      </c>
      <c r="Z189" s="10">
        <f t="shared" si="4"/>
        <v>6046</v>
      </c>
      <c r="AA189" s="33">
        <v>0</v>
      </c>
      <c r="AB189" s="24">
        <v>0</v>
      </c>
      <c r="AC189" s="24">
        <v>0</v>
      </c>
      <c r="AD189" s="24">
        <v>1.450446177667743E-4</v>
      </c>
      <c r="AE189" s="24">
        <v>4.5021456730278547E-4</v>
      </c>
      <c r="AF189" s="24">
        <v>2.3925941628697598E-3</v>
      </c>
      <c r="AG189" s="24">
        <v>6.6935454403990579E-3</v>
      </c>
      <c r="AH189" s="24">
        <v>1.7820424640071445E-2</v>
      </c>
      <c r="AI189" s="24">
        <v>6.9061045438422508E-2</v>
      </c>
      <c r="AJ189" s="25">
        <v>0.30901510129925436</v>
      </c>
      <c r="AK189" s="34">
        <f t="shared" si="5"/>
        <v>9.6443736899699158E-3</v>
      </c>
    </row>
    <row r="190" spans="1:37">
      <c r="A190" s="14" t="s">
        <v>61</v>
      </c>
      <c r="B190" s="15">
        <v>2017</v>
      </c>
      <c r="C190" s="9">
        <v>646001.98333333328</v>
      </c>
      <c r="D190" s="8">
        <v>320915.76666666666</v>
      </c>
      <c r="E190" s="8">
        <v>325086.21666666667</v>
      </c>
      <c r="F190" s="8">
        <v>41351.76666666667</v>
      </c>
      <c r="G190" s="8">
        <v>84153.5</v>
      </c>
      <c r="H190" s="8">
        <v>90186.75</v>
      </c>
      <c r="I190" s="8">
        <v>96547.75</v>
      </c>
      <c r="J190" s="8">
        <v>85958.7</v>
      </c>
      <c r="K190" s="8">
        <v>86321.366666666669</v>
      </c>
      <c r="L190" s="8">
        <v>76231</v>
      </c>
      <c r="M190" s="8">
        <v>48849.716666666667</v>
      </c>
      <c r="N190" s="8">
        <v>24975.233333333334</v>
      </c>
      <c r="O190" s="8">
        <v>11426.2</v>
      </c>
      <c r="P190" s="9">
        <v>0</v>
      </c>
      <c r="Q190" s="8">
        <v>0</v>
      </c>
      <c r="R190" s="8">
        <v>0</v>
      </c>
      <c r="S190" s="8">
        <v>0</v>
      </c>
      <c r="T190" s="8">
        <v>26</v>
      </c>
      <c r="U190" s="8">
        <v>158</v>
      </c>
      <c r="V190" s="8">
        <v>503</v>
      </c>
      <c r="W190" s="8">
        <v>930</v>
      </c>
      <c r="X190" s="8">
        <v>1595</v>
      </c>
      <c r="Y190" s="8">
        <v>2985</v>
      </c>
      <c r="Z190" s="10">
        <f t="shared" si="4"/>
        <v>6197</v>
      </c>
      <c r="AA190" s="33">
        <v>0</v>
      </c>
      <c r="AB190" s="24">
        <v>0</v>
      </c>
      <c r="AC190" s="24">
        <v>0</v>
      </c>
      <c r="AD190" s="24">
        <v>0</v>
      </c>
      <c r="AE190" s="24">
        <v>3.0247083773951908E-4</v>
      </c>
      <c r="AF190" s="24">
        <v>1.8303695377081225E-3</v>
      </c>
      <c r="AG190" s="24">
        <v>6.5983654943526909E-3</v>
      </c>
      <c r="AH190" s="24">
        <v>1.9037981455368388E-2</v>
      </c>
      <c r="AI190" s="24">
        <v>6.3863267210049424E-2</v>
      </c>
      <c r="AJ190" s="25">
        <v>0.26124170765433824</v>
      </c>
      <c r="AK190" s="34">
        <f t="shared" si="5"/>
        <v>9.5928498052340865E-3</v>
      </c>
    </row>
    <row r="191" spans="1:37">
      <c r="A191" s="14" t="s">
        <v>59</v>
      </c>
      <c r="B191" s="15">
        <v>2015</v>
      </c>
      <c r="C191" s="9">
        <v>21687.91011235955</v>
      </c>
      <c r="D191" s="8">
        <v>10787.325842696629</v>
      </c>
      <c r="E191" s="8">
        <v>10900.584269662921</v>
      </c>
      <c r="F191" s="8">
        <v>1470.8651685393259</v>
      </c>
      <c r="G191" s="8">
        <v>2964.3483146067415</v>
      </c>
      <c r="H191" s="8">
        <v>3066.4606741573034</v>
      </c>
      <c r="I191" s="8">
        <v>2898.4157303370785</v>
      </c>
      <c r="J191" s="8">
        <v>2631.9213483146068</v>
      </c>
      <c r="K191" s="8">
        <v>2841.2022471910113</v>
      </c>
      <c r="L191" s="8">
        <v>2697</v>
      </c>
      <c r="M191" s="8">
        <v>1694.9775280898875</v>
      </c>
      <c r="N191" s="8">
        <v>968.42696629213481</v>
      </c>
      <c r="O191" s="8">
        <v>451.34831460674155</v>
      </c>
      <c r="P191" s="9">
        <v>0</v>
      </c>
      <c r="Q191" s="8">
        <v>0</v>
      </c>
      <c r="R191" s="8">
        <v>0</v>
      </c>
      <c r="S191" s="8">
        <v>0</v>
      </c>
      <c r="T191" s="8">
        <v>0</v>
      </c>
      <c r="U191" s="8">
        <v>0</v>
      </c>
      <c r="V191" s="8">
        <v>0</v>
      </c>
      <c r="W191" s="8">
        <v>0</v>
      </c>
      <c r="X191" s="8">
        <v>25</v>
      </c>
      <c r="Y191" s="8">
        <v>183</v>
      </c>
      <c r="Z191" s="10">
        <f t="shared" si="4"/>
        <v>208</v>
      </c>
      <c r="AA191" s="33">
        <v>0</v>
      </c>
      <c r="AB191" s="24">
        <v>0</v>
      </c>
      <c r="AC191" s="24">
        <v>0</v>
      </c>
      <c r="AD191" s="24">
        <v>0</v>
      </c>
      <c r="AE191" s="24">
        <v>0</v>
      </c>
      <c r="AF191" s="24">
        <v>0</v>
      </c>
      <c r="AG191" s="24">
        <v>0</v>
      </c>
      <c r="AH191" s="24">
        <v>0</v>
      </c>
      <c r="AI191" s="24">
        <v>2.5815059751711337E-2</v>
      </c>
      <c r="AJ191" s="25">
        <v>0.40545182972367438</v>
      </c>
      <c r="AK191" s="34">
        <f t="shared" si="5"/>
        <v>9.5905967390313256E-3</v>
      </c>
    </row>
    <row r="192" spans="1:37">
      <c r="A192" s="14" t="s">
        <v>60</v>
      </c>
      <c r="B192" s="15">
        <v>2011</v>
      </c>
      <c r="C192" s="9">
        <v>68779.560606060608</v>
      </c>
      <c r="D192" s="8">
        <v>33628.5</v>
      </c>
      <c r="E192" s="8">
        <v>35151.060606060608</v>
      </c>
      <c r="F192" s="8">
        <v>4766.090909090909</v>
      </c>
      <c r="G192" s="8">
        <v>9357.2727272727279</v>
      </c>
      <c r="H192" s="8">
        <v>10187.166666666666</v>
      </c>
      <c r="I192" s="8">
        <v>9288.045454545454</v>
      </c>
      <c r="J192" s="8">
        <v>8773.636363636364</v>
      </c>
      <c r="K192" s="8">
        <v>9963.3939393939399</v>
      </c>
      <c r="L192" s="8">
        <v>7989</v>
      </c>
      <c r="M192" s="8">
        <v>4694.984848484848</v>
      </c>
      <c r="N192" s="8">
        <v>2758.2272727272725</v>
      </c>
      <c r="O192" s="8">
        <v>1017.1818181818181</v>
      </c>
      <c r="P192" s="9">
        <v>0</v>
      </c>
      <c r="Q192" s="8">
        <v>0</v>
      </c>
      <c r="R192" s="8">
        <v>0</v>
      </c>
      <c r="S192" s="8">
        <v>0</v>
      </c>
      <c r="T192" s="8">
        <v>0</v>
      </c>
      <c r="U192" s="8">
        <v>0</v>
      </c>
      <c r="V192" s="8">
        <v>38</v>
      </c>
      <c r="W192" s="8">
        <v>35</v>
      </c>
      <c r="X192" s="8">
        <v>242</v>
      </c>
      <c r="Y192" s="8">
        <v>341</v>
      </c>
      <c r="Z192" s="10">
        <f t="shared" si="4"/>
        <v>656</v>
      </c>
      <c r="AA192" s="33">
        <v>0</v>
      </c>
      <c r="AB192" s="24">
        <v>0</v>
      </c>
      <c r="AC192" s="24">
        <v>0</v>
      </c>
      <c r="AD192" s="24">
        <v>0</v>
      </c>
      <c r="AE192" s="24">
        <v>0</v>
      </c>
      <c r="AF192" s="24">
        <v>0</v>
      </c>
      <c r="AG192" s="24">
        <v>4.7565402428338963E-3</v>
      </c>
      <c r="AH192" s="24">
        <v>7.4547631418438124E-3</v>
      </c>
      <c r="AI192" s="24">
        <v>8.7737512565712508E-2</v>
      </c>
      <c r="AJ192" s="25">
        <v>0.33523996782554294</v>
      </c>
      <c r="AK192" s="34">
        <f t="shared" si="5"/>
        <v>9.537717226157965E-3</v>
      </c>
    </row>
    <row r="193" spans="1:37">
      <c r="A193" s="14" t="s">
        <v>62</v>
      </c>
      <c r="B193" s="15">
        <v>2016</v>
      </c>
      <c r="C193" s="9">
        <v>282135.43661971833</v>
      </c>
      <c r="D193" s="8">
        <v>137779.80281690141</v>
      </c>
      <c r="E193" s="8">
        <v>144355.63380281691</v>
      </c>
      <c r="F193" s="8">
        <v>15496.74647887324</v>
      </c>
      <c r="G193" s="8">
        <v>32080.704225352114</v>
      </c>
      <c r="H193" s="8">
        <v>35166.112676056335</v>
      </c>
      <c r="I193" s="8">
        <v>35775.042253521126</v>
      </c>
      <c r="J193" s="8">
        <v>34427.957746478874</v>
      </c>
      <c r="K193" s="8">
        <v>38872.42253521127</v>
      </c>
      <c r="L193" s="8">
        <v>36562.25352112676</v>
      </c>
      <c r="M193" s="8">
        <v>29502.408450704224</v>
      </c>
      <c r="N193" s="8">
        <v>16953.042253521126</v>
      </c>
      <c r="O193" s="8">
        <v>7288.7323943661968</v>
      </c>
      <c r="P193" s="9">
        <v>0</v>
      </c>
      <c r="Q193" s="8">
        <v>0</v>
      </c>
      <c r="R193" s="8">
        <v>0</v>
      </c>
      <c r="S193" s="8">
        <v>0</v>
      </c>
      <c r="T193" s="8">
        <v>30</v>
      </c>
      <c r="U193" s="8">
        <v>108</v>
      </c>
      <c r="V193" s="8">
        <v>274</v>
      </c>
      <c r="W193" s="8">
        <v>471</v>
      </c>
      <c r="X193" s="8">
        <v>701</v>
      </c>
      <c r="Y193" s="8">
        <v>1088</v>
      </c>
      <c r="Z193" s="10">
        <f t="shared" si="4"/>
        <v>2672</v>
      </c>
      <c r="AA193" s="33">
        <v>0</v>
      </c>
      <c r="AB193" s="24">
        <v>0</v>
      </c>
      <c r="AC193" s="24">
        <v>0</v>
      </c>
      <c r="AD193" s="24">
        <v>0</v>
      </c>
      <c r="AE193" s="24">
        <v>8.7138482685828952E-4</v>
      </c>
      <c r="AF193" s="24">
        <v>2.7783192545350588E-3</v>
      </c>
      <c r="AG193" s="24">
        <v>7.4940676137939533E-3</v>
      </c>
      <c r="AH193" s="24">
        <v>1.5964798290519132E-2</v>
      </c>
      <c r="AI193" s="24">
        <v>4.134951057851597E-2</v>
      </c>
      <c r="AJ193" s="25">
        <v>0.14927149758454106</v>
      </c>
      <c r="AK193" s="34">
        <f t="shared" si="5"/>
        <v>9.4706288299456209E-3</v>
      </c>
    </row>
    <row r="194" spans="1:37">
      <c r="A194" s="14" t="s">
        <v>58</v>
      </c>
      <c r="B194" s="15">
        <v>2011</v>
      </c>
      <c r="C194" s="9">
        <v>85155.3125</v>
      </c>
      <c r="D194" s="8">
        <v>42220.90625</v>
      </c>
      <c r="E194" s="8">
        <v>42934.40625</v>
      </c>
      <c r="F194" s="8">
        <v>5358.859375</v>
      </c>
      <c r="G194" s="8">
        <v>11195.109375</v>
      </c>
      <c r="H194" s="8">
        <v>12030.375</v>
      </c>
      <c r="I194" s="8">
        <v>10734.59375</v>
      </c>
      <c r="J194" s="8">
        <v>11207.984375</v>
      </c>
      <c r="K194" s="8">
        <v>13004.28125</v>
      </c>
      <c r="L194" s="8">
        <v>10172.78125</v>
      </c>
      <c r="M194" s="8">
        <v>5825.46875</v>
      </c>
      <c r="N194" s="8">
        <v>3929.640625</v>
      </c>
      <c r="O194" s="8">
        <v>1713.609375</v>
      </c>
      <c r="P194" s="9">
        <v>0</v>
      </c>
      <c r="Q194" s="8">
        <v>0</v>
      </c>
      <c r="R194" s="8">
        <v>0</v>
      </c>
      <c r="S194" s="8">
        <v>0</v>
      </c>
      <c r="T194" s="8">
        <v>0</v>
      </c>
      <c r="U194" s="8">
        <v>0</v>
      </c>
      <c r="V194" s="8">
        <v>0</v>
      </c>
      <c r="W194" s="8">
        <v>33</v>
      </c>
      <c r="X194" s="8">
        <v>241</v>
      </c>
      <c r="Y194" s="8">
        <v>532</v>
      </c>
      <c r="Z194" s="10">
        <f t="shared" si="4"/>
        <v>806</v>
      </c>
      <c r="AA194" s="33">
        <v>0</v>
      </c>
      <c r="AB194" s="24">
        <v>0</v>
      </c>
      <c r="AC194" s="24">
        <v>0</v>
      </c>
      <c r="AD194" s="24">
        <v>0</v>
      </c>
      <c r="AE194" s="24">
        <v>0</v>
      </c>
      <c r="AF194" s="24">
        <v>0</v>
      </c>
      <c r="AG194" s="24">
        <v>0</v>
      </c>
      <c r="AH194" s="24">
        <v>5.6647801947268192E-3</v>
      </c>
      <c r="AI194" s="24">
        <v>6.1328763364970555E-2</v>
      </c>
      <c r="AJ194" s="25">
        <v>0.31045581785522153</v>
      </c>
      <c r="AK194" s="34">
        <f t="shared" si="5"/>
        <v>9.4650583309174047E-3</v>
      </c>
    </row>
    <row r="195" spans="1:37">
      <c r="A195" s="14" t="s">
        <v>62</v>
      </c>
      <c r="B195" s="15">
        <v>2013</v>
      </c>
      <c r="C195" s="9">
        <v>268971.61428571428</v>
      </c>
      <c r="D195" s="8">
        <v>131526.38571428572</v>
      </c>
      <c r="E195" s="8">
        <v>137445.22857142857</v>
      </c>
      <c r="F195" s="8">
        <v>15187.071428571429</v>
      </c>
      <c r="G195" s="8">
        <v>31311.1</v>
      </c>
      <c r="H195" s="8">
        <v>35015.685714285712</v>
      </c>
      <c r="I195" s="8">
        <v>33177.214285714283</v>
      </c>
      <c r="J195" s="8">
        <v>34157.971428571429</v>
      </c>
      <c r="K195" s="8">
        <v>38620.314285714288</v>
      </c>
      <c r="L195" s="8">
        <v>33870.800000000003</v>
      </c>
      <c r="M195" s="8">
        <v>25434.942857142858</v>
      </c>
      <c r="N195" s="8">
        <v>15629.371428571429</v>
      </c>
      <c r="O195" s="8">
        <v>6550.9571428571426</v>
      </c>
      <c r="P195" s="9">
        <v>0</v>
      </c>
      <c r="Q195" s="8">
        <v>0</v>
      </c>
      <c r="R195" s="8">
        <v>0</v>
      </c>
      <c r="S195" s="8">
        <v>0</v>
      </c>
      <c r="T195" s="8">
        <v>13</v>
      </c>
      <c r="U195" s="8">
        <v>115</v>
      </c>
      <c r="V195" s="8">
        <v>278</v>
      </c>
      <c r="W195" s="8">
        <v>374</v>
      </c>
      <c r="X195" s="8">
        <v>609</v>
      </c>
      <c r="Y195" s="8">
        <v>1153</v>
      </c>
      <c r="Z195" s="10">
        <f t="shared" si="4"/>
        <v>2542</v>
      </c>
      <c r="AA195" s="33">
        <v>0</v>
      </c>
      <c r="AB195" s="24">
        <v>0</v>
      </c>
      <c r="AC195" s="24">
        <v>0</v>
      </c>
      <c r="AD195" s="24">
        <v>0</v>
      </c>
      <c r="AE195" s="24">
        <v>3.8058466168532925E-4</v>
      </c>
      <c r="AF195" s="24">
        <v>2.9777075129225105E-3</v>
      </c>
      <c r="AG195" s="24">
        <v>8.2076596950765839E-3</v>
      </c>
      <c r="AH195" s="24">
        <v>1.4704180862547923E-2</v>
      </c>
      <c r="AI195" s="24">
        <v>3.8965098678678242E-2</v>
      </c>
      <c r="AJ195" s="25">
        <v>0.17600481499977103</v>
      </c>
      <c r="AK195" s="34">
        <f t="shared" si="5"/>
        <v>9.4508114053246089E-3</v>
      </c>
    </row>
    <row r="196" spans="1:37">
      <c r="A196" s="14" t="s">
        <v>59</v>
      </c>
      <c r="B196" s="15">
        <v>2014</v>
      </c>
      <c r="C196" s="9">
        <v>19944.806451612902</v>
      </c>
      <c r="D196" s="8">
        <v>9934.5053763440865</v>
      </c>
      <c r="E196" s="8">
        <v>10010.301075268817</v>
      </c>
      <c r="F196" s="8">
        <v>1387.9032258064517</v>
      </c>
      <c r="G196" s="8">
        <v>2751.7849462365593</v>
      </c>
      <c r="H196" s="8">
        <v>2761.5268817204301</v>
      </c>
      <c r="I196" s="8">
        <v>2676.3118279569894</v>
      </c>
      <c r="J196" s="8">
        <v>2403.2150537634407</v>
      </c>
      <c r="K196" s="8">
        <v>2708.6559139784945</v>
      </c>
      <c r="L196" s="8">
        <v>2476.6666666666665</v>
      </c>
      <c r="M196" s="8">
        <v>1474.4623655913979</v>
      </c>
      <c r="N196" s="8">
        <v>916.49462365591398</v>
      </c>
      <c r="O196" s="8">
        <v>421.74193548387098</v>
      </c>
      <c r="P196" s="9">
        <v>0</v>
      </c>
      <c r="Q196" s="8">
        <v>0</v>
      </c>
      <c r="R196" s="8">
        <v>0</v>
      </c>
      <c r="S196" s="8">
        <v>0</v>
      </c>
      <c r="T196" s="8">
        <v>0</v>
      </c>
      <c r="U196" s="8">
        <v>0</v>
      </c>
      <c r="V196" s="8">
        <v>0</v>
      </c>
      <c r="W196" s="8">
        <v>0</v>
      </c>
      <c r="X196" s="8">
        <v>36</v>
      </c>
      <c r="Y196" s="8">
        <v>151</v>
      </c>
      <c r="Z196" s="10">
        <f t="shared" ref="Z196:Z259" si="6">SUM(P196:Y196)</f>
        <v>187</v>
      </c>
      <c r="AA196" s="33">
        <v>0</v>
      </c>
      <c r="AB196" s="24">
        <v>0</v>
      </c>
      <c r="AC196" s="24">
        <v>0</v>
      </c>
      <c r="AD196" s="24">
        <v>0</v>
      </c>
      <c r="AE196" s="24">
        <v>0</v>
      </c>
      <c r="AF196" s="24">
        <v>0</v>
      </c>
      <c r="AG196" s="24">
        <v>0</v>
      </c>
      <c r="AH196" s="24">
        <v>0</v>
      </c>
      <c r="AI196" s="24">
        <v>3.9280099490813528E-2</v>
      </c>
      <c r="AJ196" s="25">
        <v>0.35803885574422517</v>
      </c>
      <c r="AK196" s="34">
        <f t="shared" ref="AK196:AK259" si="7">Z196/C196</f>
        <v>9.375874388837583E-3</v>
      </c>
    </row>
    <row r="197" spans="1:37">
      <c r="A197" s="14" t="s">
        <v>63</v>
      </c>
      <c r="B197" s="15">
        <v>2013</v>
      </c>
      <c r="C197" s="9">
        <v>34578.907407407409</v>
      </c>
      <c r="D197" s="8">
        <v>17093.574074074073</v>
      </c>
      <c r="E197" s="8">
        <v>17485.333333333332</v>
      </c>
      <c r="F197" s="8">
        <v>1926.5555555555557</v>
      </c>
      <c r="G197" s="8">
        <v>4014.1851851851852</v>
      </c>
      <c r="H197" s="8">
        <v>4441.2407407407409</v>
      </c>
      <c r="I197" s="8">
        <v>4096.8703703703704</v>
      </c>
      <c r="J197" s="8">
        <v>4391.4629629629626</v>
      </c>
      <c r="K197" s="8">
        <v>5065.9629629629626</v>
      </c>
      <c r="L197" s="8">
        <v>4995.9629629629626</v>
      </c>
      <c r="M197" s="8">
        <v>3135.8888888888887</v>
      </c>
      <c r="N197" s="8">
        <v>1816.5185185185185</v>
      </c>
      <c r="O197" s="8">
        <v>685.88888888888891</v>
      </c>
      <c r="P197" s="9">
        <v>0</v>
      </c>
      <c r="Q197" s="8">
        <v>0</v>
      </c>
      <c r="R197" s="8">
        <v>0</v>
      </c>
      <c r="S197" s="8">
        <v>0</v>
      </c>
      <c r="T197" s="8">
        <v>0</v>
      </c>
      <c r="U197" s="8">
        <v>0</v>
      </c>
      <c r="V197" s="8">
        <v>0</v>
      </c>
      <c r="W197" s="8">
        <v>37</v>
      </c>
      <c r="X197" s="8">
        <v>98</v>
      </c>
      <c r="Y197" s="8">
        <v>189</v>
      </c>
      <c r="Z197" s="10">
        <f t="shared" si="6"/>
        <v>324</v>
      </c>
      <c r="AA197" s="33">
        <v>0</v>
      </c>
      <c r="AB197" s="24">
        <v>0</v>
      </c>
      <c r="AC197" s="24">
        <v>0</v>
      </c>
      <c r="AD197" s="24">
        <v>0</v>
      </c>
      <c r="AE197" s="24">
        <v>0</v>
      </c>
      <c r="AF197" s="24">
        <v>0</v>
      </c>
      <c r="AG197" s="24">
        <v>0</v>
      </c>
      <c r="AH197" s="24">
        <v>1.1798887432236119E-2</v>
      </c>
      <c r="AI197" s="24">
        <v>5.3949353667985159E-2</v>
      </c>
      <c r="AJ197" s="25">
        <v>0.27555483557427507</v>
      </c>
      <c r="AK197" s="34">
        <f t="shared" si="7"/>
        <v>9.3698738419535355E-3</v>
      </c>
    </row>
    <row r="198" spans="1:37">
      <c r="A198" s="14" t="s">
        <v>61</v>
      </c>
      <c r="B198" s="15">
        <v>2012</v>
      </c>
      <c r="C198" s="9">
        <v>612161.55737704923</v>
      </c>
      <c r="D198" s="8">
        <v>304448.81967213115</v>
      </c>
      <c r="E198" s="8">
        <v>307712.73770491802</v>
      </c>
      <c r="F198" s="8">
        <v>41650.180327868853</v>
      </c>
      <c r="G198" s="8">
        <v>83371.721311475412</v>
      </c>
      <c r="H198" s="8">
        <v>91700.672131147541</v>
      </c>
      <c r="I198" s="8">
        <v>87605</v>
      </c>
      <c r="J198" s="8">
        <v>85273.344262295082</v>
      </c>
      <c r="K198" s="8">
        <v>85612.081967213118</v>
      </c>
      <c r="L198" s="8">
        <v>66398.688524590165</v>
      </c>
      <c r="M198" s="8">
        <v>37823.37704918033</v>
      </c>
      <c r="N198" s="8">
        <v>22843.803278688523</v>
      </c>
      <c r="O198" s="8">
        <v>10075.836065573771</v>
      </c>
      <c r="P198" s="9">
        <v>0</v>
      </c>
      <c r="Q198" s="8">
        <v>0</v>
      </c>
      <c r="R198" s="8">
        <v>0</v>
      </c>
      <c r="S198" s="8">
        <v>0</v>
      </c>
      <c r="T198" s="8">
        <v>0</v>
      </c>
      <c r="U198" s="8">
        <v>151</v>
      </c>
      <c r="V198" s="8">
        <v>412</v>
      </c>
      <c r="W198" s="8">
        <v>738</v>
      </c>
      <c r="X198" s="8">
        <v>1443</v>
      </c>
      <c r="Y198" s="8">
        <v>2938</v>
      </c>
      <c r="Z198" s="10">
        <f t="shared" si="6"/>
        <v>5682</v>
      </c>
      <c r="AA198" s="33">
        <v>0</v>
      </c>
      <c r="AB198" s="24">
        <v>0</v>
      </c>
      <c r="AC198" s="24">
        <v>0</v>
      </c>
      <c r="AD198" s="24">
        <v>0</v>
      </c>
      <c r="AE198" s="24">
        <v>0</v>
      </c>
      <c r="AF198" s="24">
        <v>1.7637697452309185E-3</v>
      </c>
      <c r="AG198" s="24">
        <v>6.2049418317565034E-3</v>
      </c>
      <c r="AH198" s="24">
        <v>1.951174267280275E-2</v>
      </c>
      <c r="AI198" s="24">
        <v>6.3168115326321592E-2</v>
      </c>
      <c r="AJ198" s="25">
        <v>0.29158870597729353</v>
      </c>
      <c r="AK198" s="34">
        <f t="shared" si="7"/>
        <v>9.281863474645274E-3</v>
      </c>
    </row>
    <row r="199" spans="1:37">
      <c r="A199" s="14" t="s">
        <v>63</v>
      </c>
      <c r="B199" s="15">
        <v>2017</v>
      </c>
      <c r="C199" s="9">
        <v>31743.196428571428</v>
      </c>
      <c r="D199" s="8">
        <v>15731.767857142857</v>
      </c>
      <c r="E199" s="8">
        <v>16011.428571428571</v>
      </c>
      <c r="F199" s="8">
        <v>1748.5535714285713</v>
      </c>
      <c r="G199" s="8">
        <v>3710.125</v>
      </c>
      <c r="H199" s="8">
        <v>4011.0357142857142</v>
      </c>
      <c r="I199" s="8">
        <v>3812</v>
      </c>
      <c r="J199" s="8">
        <v>3835.5357142857142</v>
      </c>
      <c r="K199" s="8">
        <v>4247.5535714285716</v>
      </c>
      <c r="L199" s="8">
        <v>4601.6428571428569</v>
      </c>
      <c r="M199" s="8">
        <v>3356.8928571428573</v>
      </c>
      <c r="N199" s="8">
        <v>1748.625</v>
      </c>
      <c r="O199" s="8">
        <v>671.23214285714289</v>
      </c>
      <c r="P199" s="9">
        <v>0</v>
      </c>
      <c r="Q199" s="8">
        <v>0</v>
      </c>
      <c r="R199" s="8">
        <v>0</v>
      </c>
      <c r="S199" s="8">
        <v>0</v>
      </c>
      <c r="T199" s="8">
        <v>0</v>
      </c>
      <c r="U199" s="8">
        <v>0</v>
      </c>
      <c r="V199" s="8">
        <v>0</v>
      </c>
      <c r="W199" s="8">
        <v>33</v>
      </c>
      <c r="X199" s="8">
        <v>101</v>
      </c>
      <c r="Y199" s="8">
        <v>160</v>
      </c>
      <c r="Z199" s="10">
        <f t="shared" si="6"/>
        <v>294</v>
      </c>
      <c r="AA199" s="33">
        <v>0</v>
      </c>
      <c r="AB199" s="24">
        <v>0</v>
      </c>
      <c r="AC199" s="24">
        <v>0</v>
      </c>
      <c r="AD199" s="24">
        <v>0</v>
      </c>
      <c r="AE199" s="24">
        <v>0</v>
      </c>
      <c r="AF199" s="24">
        <v>0</v>
      </c>
      <c r="AG199" s="24">
        <v>0</v>
      </c>
      <c r="AH199" s="24">
        <v>9.8305192939899776E-3</v>
      </c>
      <c r="AI199" s="24">
        <v>5.7759668310815644E-2</v>
      </c>
      <c r="AJ199" s="25">
        <v>0.23836760754476041</v>
      </c>
      <c r="AK199" s="34">
        <f t="shared" si="7"/>
        <v>9.2618271969415276E-3</v>
      </c>
    </row>
    <row r="200" spans="1:37">
      <c r="A200" s="14" t="s">
        <v>63</v>
      </c>
      <c r="B200" s="15">
        <v>2015</v>
      </c>
      <c r="C200" s="9">
        <v>37254.400000000001</v>
      </c>
      <c r="D200" s="8">
        <v>18403.711111111112</v>
      </c>
      <c r="E200" s="8">
        <v>18850.68888888889</v>
      </c>
      <c r="F200" s="8">
        <v>2111.1777777777779</v>
      </c>
      <c r="G200" s="8">
        <v>4352.5333333333338</v>
      </c>
      <c r="H200" s="8">
        <v>4908.9777777777781</v>
      </c>
      <c r="I200" s="8">
        <v>4455.8888888888887</v>
      </c>
      <c r="J200" s="8">
        <v>4615.666666666667</v>
      </c>
      <c r="K200" s="8">
        <v>5147.4222222222224</v>
      </c>
      <c r="L200" s="8">
        <v>5347.3777777777777</v>
      </c>
      <c r="M200" s="8">
        <v>3585.7333333333331</v>
      </c>
      <c r="N200" s="8">
        <v>1941.1333333333334</v>
      </c>
      <c r="O200" s="8">
        <v>807.95555555555552</v>
      </c>
      <c r="P200" s="9">
        <v>0</v>
      </c>
      <c r="Q200" s="8">
        <v>0</v>
      </c>
      <c r="R200" s="8">
        <v>0</v>
      </c>
      <c r="S200" s="8">
        <v>0</v>
      </c>
      <c r="T200" s="8">
        <v>0</v>
      </c>
      <c r="U200" s="8">
        <v>0</v>
      </c>
      <c r="V200" s="8">
        <v>0</v>
      </c>
      <c r="W200" s="8">
        <v>45</v>
      </c>
      <c r="X200" s="8">
        <v>93</v>
      </c>
      <c r="Y200" s="8">
        <v>207</v>
      </c>
      <c r="Z200" s="10">
        <f t="shared" si="6"/>
        <v>345</v>
      </c>
      <c r="AA200" s="33">
        <v>0</v>
      </c>
      <c r="AB200" s="24">
        <v>0</v>
      </c>
      <c r="AC200" s="24">
        <v>0</v>
      </c>
      <c r="AD200" s="24">
        <v>0</v>
      </c>
      <c r="AE200" s="24">
        <v>0</v>
      </c>
      <c r="AF200" s="24">
        <v>0</v>
      </c>
      <c r="AG200" s="24">
        <v>0</v>
      </c>
      <c r="AH200" s="24">
        <v>1.2549734131558399E-2</v>
      </c>
      <c r="AI200" s="24">
        <v>4.7910155579214887E-2</v>
      </c>
      <c r="AJ200" s="25">
        <v>0.25620221134275811</v>
      </c>
      <c r="AK200" s="34">
        <f t="shared" si="7"/>
        <v>9.2606510908778555E-3</v>
      </c>
    </row>
    <row r="201" spans="1:37">
      <c r="A201" s="14" t="s">
        <v>61</v>
      </c>
      <c r="B201" s="15">
        <v>2014</v>
      </c>
      <c r="C201" s="9">
        <v>645884.01694915257</v>
      </c>
      <c r="D201" s="8">
        <v>320841.88135593222</v>
      </c>
      <c r="E201" s="8">
        <v>325042.13559322036</v>
      </c>
      <c r="F201" s="8">
        <v>42894.830508474573</v>
      </c>
      <c r="G201" s="8">
        <v>86170.203389830509</v>
      </c>
      <c r="H201" s="8">
        <v>94994.016949152545</v>
      </c>
      <c r="I201" s="8">
        <v>93582.576271186437</v>
      </c>
      <c r="J201" s="8">
        <v>87733.220338983054</v>
      </c>
      <c r="K201" s="8">
        <v>88956.254237288129</v>
      </c>
      <c r="L201" s="8">
        <v>73132.322033898308</v>
      </c>
      <c r="M201" s="8">
        <v>43252.728813559319</v>
      </c>
      <c r="N201" s="8">
        <v>24018.016949152541</v>
      </c>
      <c r="O201" s="8">
        <v>11063.016949152543</v>
      </c>
      <c r="P201" s="9">
        <v>0</v>
      </c>
      <c r="Q201" s="8">
        <v>0</v>
      </c>
      <c r="R201" s="8">
        <v>0</v>
      </c>
      <c r="S201" s="8">
        <v>27</v>
      </c>
      <c r="T201" s="8">
        <v>84</v>
      </c>
      <c r="U201" s="8">
        <v>248</v>
      </c>
      <c r="V201" s="8">
        <v>589</v>
      </c>
      <c r="W201" s="8">
        <v>800</v>
      </c>
      <c r="X201" s="8">
        <v>1450</v>
      </c>
      <c r="Y201" s="8">
        <v>2638</v>
      </c>
      <c r="Z201" s="10">
        <f t="shared" si="6"/>
        <v>5836</v>
      </c>
      <c r="AA201" s="33">
        <v>0</v>
      </c>
      <c r="AB201" s="24">
        <v>0</v>
      </c>
      <c r="AC201" s="24">
        <v>0</v>
      </c>
      <c r="AD201" s="24">
        <v>2.8851524584831451E-4</v>
      </c>
      <c r="AE201" s="24">
        <v>9.5744804163623923E-4</v>
      </c>
      <c r="AF201" s="24">
        <v>2.7878871713557934E-3</v>
      </c>
      <c r="AG201" s="24">
        <v>8.0538944152079104E-3</v>
      </c>
      <c r="AH201" s="24">
        <v>1.8495942844401706E-2</v>
      </c>
      <c r="AI201" s="24">
        <v>6.0371345522393857E-2</v>
      </c>
      <c r="AJ201" s="25">
        <v>0.23845213399967519</v>
      </c>
      <c r="AK201" s="34">
        <f t="shared" si="7"/>
        <v>9.0356779961307532E-3</v>
      </c>
    </row>
    <row r="202" spans="1:37">
      <c r="A202" s="14" t="s">
        <v>61</v>
      </c>
      <c r="B202" s="15">
        <v>2010</v>
      </c>
      <c r="C202" s="9">
        <v>638398.05263157899</v>
      </c>
      <c r="D202" s="8">
        <v>317554.80701754388</v>
      </c>
      <c r="E202" s="8">
        <v>320843.24561403511</v>
      </c>
      <c r="F202" s="8">
        <v>44485.315789473687</v>
      </c>
      <c r="G202" s="8">
        <v>88937.508771929832</v>
      </c>
      <c r="H202" s="8">
        <v>96119.140350877191</v>
      </c>
      <c r="I202" s="8">
        <v>91478.15789473684</v>
      </c>
      <c r="J202" s="8">
        <v>92050.052631578947</v>
      </c>
      <c r="K202" s="8">
        <v>89550.421052631573</v>
      </c>
      <c r="L202" s="8">
        <v>65451.052631578947</v>
      </c>
      <c r="M202" s="8">
        <v>37075.508771929824</v>
      </c>
      <c r="N202" s="8">
        <v>23719.228070175439</v>
      </c>
      <c r="O202" s="8">
        <v>9747.0350877192977</v>
      </c>
      <c r="P202" s="9">
        <v>0</v>
      </c>
      <c r="Q202" s="8">
        <v>0</v>
      </c>
      <c r="R202" s="8">
        <v>0</v>
      </c>
      <c r="S202" s="8">
        <v>0</v>
      </c>
      <c r="T202" s="8">
        <v>27</v>
      </c>
      <c r="U202" s="8">
        <v>125</v>
      </c>
      <c r="V202" s="8">
        <v>351</v>
      </c>
      <c r="W202" s="8">
        <v>695</v>
      </c>
      <c r="X202" s="8">
        <v>1579</v>
      </c>
      <c r="Y202" s="8">
        <v>2955</v>
      </c>
      <c r="Z202" s="10">
        <f t="shared" si="6"/>
        <v>5732</v>
      </c>
      <c r="AA202" s="33">
        <v>0</v>
      </c>
      <c r="AB202" s="24">
        <v>0</v>
      </c>
      <c r="AC202" s="24">
        <v>0</v>
      </c>
      <c r="AD202" s="24">
        <v>0</v>
      </c>
      <c r="AE202" s="24">
        <v>2.9331868074062683E-4</v>
      </c>
      <c r="AF202" s="24">
        <v>1.3958616668762909E-3</v>
      </c>
      <c r="AG202" s="24">
        <v>5.3627861720691233E-3</v>
      </c>
      <c r="AH202" s="24">
        <v>1.8745528329099835E-2</v>
      </c>
      <c r="AI202" s="24">
        <v>6.6570463226222565E-2</v>
      </c>
      <c r="AJ202" s="25">
        <v>0.30316911485453968</v>
      </c>
      <c r="AK202" s="34">
        <f t="shared" si="7"/>
        <v>8.9787241304571316E-3</v>
      </c>
    </row>
    <row r="203" spans="1:37">
      <c r="A203" s="14" t="s">
        <v>64</v>
      </c>
      <c r="B203" s="15">
        <v>2015</v>
      </c>
      <c r="C203" s="9">
        <v>63417.802325581397</v>
      </c>
      <c r="D203" s="8">
        <v>31484.593023255813</v>
      </c>
      <c r="E203" s="8">
        <v>31933.20930232558</v>
      </c>
      <c r="F203" s="8">
        <v>4083.7441860465115</v>
      </c>
      <c r="G203" s="8">
        <v>8384.5465116279065</v>
      </c>
      <c r="H203" s="8">
        <v>8384.8255813953492</v>
      </c>
      <c r="I203" s="8">
        <v>8687.6395348837214</v>
      </c>
      <c r="J203" s="8">
        <v>7890.1744186046508</v>
      </c>
      <c r="K203" s="8">
        <v>9058.1279069767443</v>
      </c>
      <c r="L203" s="8">
        <v>8136.1395348837214</v>
      </c>
      <c r="M203" s="8">
        <v>4818.0697674418607</v>
      </c>
      <c r="N203" s="8">
        <v>2687.453488372093</v>
      </c>
      <c r="O203" s="8">
        <v>1275.046511627907</v>
      </c>
      <c r="P203" s="9">
        <v>0</v>
      </c>
      <c r="Q203" s="8">
        <v>0</v>
      </c>
      <c r="R203" s="8">
        <v>0</v>
      </c>
      <c r="S203" s="8">
        <v>0</v>
      </c>
      <c r="T203" s="8">
        <v>0</v>
      </c>
      <c r="U203" s="8">
        <v>0</v>
      </c>
      <c r="V203" s="8">
        <v>0</v>
      </c>
      <c r="W203" s="8">
        <v>31</v>
      </c>
      <c r="X203" s="8">
        <v>116</v>
      </c>
      <c r="Y203" s="8">
        <v>415</v>
      </c>
      <c r="Z203" s="10">
        <f t="shared" si="6"/>
        <v>562</v>
      </c>
      <c r="AA203" s="33">
        <v>0</v>
      </c>
      <c r="AB203" s="24">
        <v>0</v>
      </c>
      <c r="AC203" s="24">
        <v>0</v>
      </c>
      <c r="AD203" s="24">
        <v>0</v>
      </c>
      <c r="AE203" s="24">
        <v>0</v>
      </c>
      <c r="AF203" s="24">
        <v>0</v>
      </c>
      <c r="AG203" s="24">
        <v>0</v>
      </c>
      <c r="AH203" s="24">
        <v>6.4341118946601213E-3</v>
      </c>
      <c r="AI203" s="24">
        <v>4.3163537714011276E-2</v>
      </c>
      <c r="AJ203" s="25">
        <v>0.32547832272420524</v>
      </c>
      <c r="AK203" s="34">
        <f t="shared" si="7"/>
        <v>8.8618649557539314E-3</v>
      </c>
    </row>
    <row r="204" spans="1:37">
      <c r="A204" s="14" t="s">
        <v>58</v>
      </c>
      <c r="B204" s="15">
        <v>2010</v>
      </c>
      <c r="C204" s="9">
        <v>82342.911764705888</v>
      </c>
      <c r="D204" s="8">
        <v>40823.48529411765</v>
      </c>
      <c r="E204" s="8">
        <v>41519.426470588238</v>
      </c>
      <c r="F204" s="8">
        <v>5188.7352941176468</v>
      </c>
      <c r="G204" s="8">
        <v>10901.911764705883</v>
      </c>
      <c r="H204" s="8">
        <v>11702.558823529413</v>
      </c>
      <c r="I204" s="8">
        <v>10252.411764705883</v>
      </c>
      <c r="J204" s="8">
        <v>11157.029411764706</v>
      </c>
      <c r="K204" s="8">
        <v>12676.514705882353</v>
      </c>
      <c r="L204" s="8">
        <v>9518.3529411764703</v>
      </c>
      <c r="M204" s="8">
        <v>5514.0294117647063</v>
      </c>
      <c r="N204" s="8">
        <v>3823.2205882352941</v>
      </c>
      <c r="O204" s="8">
        <v>1627.7352941176471</v>
      </c>
      <c r="P204" s="9">
        <v>0</v>
      </c>
      <c r="Q204" s="8">
        <v>0</v>
      </c>
      <c r="R204" s="8">
        <v>0</v>
      </c>
      <c r="S204" s="8">
        <v>0</v>
      </c>
      <c r="T204" s="8">
        <v>0</v>
      </c>
      <c r="U204" s="8">
        <v>0</v>
      </c>
      <c r="V204" s="8">
        <v>0</v>
      </c>
      <c r="W204" s="8">
        <v>0</v>
      </c>
      <c r="X204" s="8">
        <v>225</v>
      </c>
      <c r="Y204" s="8">
        <v>501</v>
      </c>
      <c r="Z204" s="10">
        <f t="shared" si="6"/>
        <v>726</v>
      </c>
      <c r="AA204" s="33">
        <v>0</v>
      </c>
      <c r="AB204" s="24">
        <v>0</v>
      </c>
      <c r="AC204" s="24">
        <v>0</v>
      </c>
      <c r="AD204" s="24">
        <v>0</v>
      </c>
      <c r="AE204" s="24">
        <v>0</v>
      </c>
      <c r="AF204" s="24">
        <v>0</v>
      </c>
      <c r="AG204" s="24">
        <v>0</v>
      </c>
      <c r="AH204" s="24">
        <v>0</v>
      </c>
      <c r="AI204" s="24">
        <v>5.8850907188657542E-2</v>
      </c>
      <c r="AJ204" s="25">
        <v>0.30778960302115893</v>
      </c>
      <c r="AK204" s="34">
        <f t="shared" si="7"/>
        <v>8.816788044543996E-3</v>
      </c>
    </row>
    <row r="205" spans="1:37">
      <c r="A205" s="14" t="s">
        <v>64</v>
      </c>
      <c r="B205" s="15">
        <v>2013</v>
      </c>
      <c r="C205" s="9">
        <v>65020.704545454544</v>
      </c>
      <c r="D205" s="8">
        <v>32231.295454545456</v>
      </c>
      <c r="E205" s="8">
        <v>32789.409090909088</v>
      </c>
      <c r="F205" s="8">
        <v>4214</v>
      </c>
      <c r="G205" s="8">
        <v>8568.579545454546</v>
      </c>
      <c r="H205" s="8">
        <v>8688.511363636364</v>
      </c>
      <c r="I205" s="8">
        <v>8686.2159090909099</v>
      </c>
      <c r="J205" s="8">
        <v>8180.568181818182</v>
      </c>
      <c r="K205" s="8">
        <v>9615.2159090909099</v>
      </c>
      <c r="L205" s="8">
        <v>8060.590909090909</v>
      </c>
      <c r="M205" s="8">
        <v>4812.897727272727</v>
      </c>
      <c r="N205" s="8">
        <v>2910.3977272727275</v>
      </c>
      <c r="O205" s="8">
        <v>1315.1477272727273</v>
      </c>
      <c r="P205" s="9">
        <v>0</v>
      </c>
      <c r="Q205" s="8">
        <v>0</v>
      </c>
      <c r="R205" s="8">
        <v>0</v>
      </c>
      <c r="S205" s="8">
        <v>0</v>
      </c>
      <c r="T205" s="8">
        <v>0</v>
      </c>
      <c r="U205" s="8">
        <v>0</v>
      </c>
      <c r="V205" s="8">
        <v>0</v>
      </c>
      <c r="W205" s="8">
        <v>28</v>
      </c>
      <c r="X205" s="8">
        <v>119</v>
      </c>
      <c r="Y205" s="8">
        <v>420</v>
      </c>
      <c r="Z205" s="10">
        <f t="shared" si="6"/>
        <v>567</v>
      </c>
      <c r="AA205" s="33">
        <v>0</v>
      </c>
      <c r="AB205" s="24">
        <v>0</v>
      </c>
      <c r="AC205" s="24">
        <v>0</v>
      </c>
      <c r="AD205" s="24">
        <v>0</v>
      </c>
      <c r="AE205" s="24">
        <v>0</v>
      </c>
      <c r="AF205" s="24">
        <v>0</v>
      </c>
      <c r="AG205" s="24">
        <v>0</v>
      </c>
      <c r="AH205" s="24">
        <v>5.8177010164449225E-3</v>
      </c>
      <c r="AI205" s="24">
        <v>4.0887882396579658E-2</v>
      </c>
      <c r="AJ205" s="25">
        <v>0.31935575851312936</v>
      </c>
      <c r="AK205" s="34">
        <f t="shared" si="7"/>
        <v>8.7202992333560887E-3</v>
      </c>
    </row>
    <row r="206" spans="1:37">
      <c r="A206" s="14" t="s">
        <v>58</v>
      </c>
      <c r="B206" s="15">
        <v>2016</v>
      </c>
      <c r="C206" s="9">
        <v>81339.657142857148</v>
      </c>
      <c r="D206" s="8">
        <v>40375.62857142857</v>
      </c>
      <c r="E206" s="8">
        <v>40964.028571428571</v>
      </c>
      <c r="F206" s="8">
        <v>4845.2857142857147</v>
      </c>
      <c r="G206" s="8">
        <v>10448.257142857143</v>
      </c>
      <c r="H206" s="8">
        <v>11219.5</v>
      </c>
      <c r="I206" s="8">
        <v>10357.428571428571</v>
      </c>
      <c r="J206" s="8">
        <v>9829.5142857142855</v>
      </c>
      <c r="K206" s="8">
        <v>11487.2</v>
      </c>
      <c r="L206" s="8">
        <v>10935.071428571429</v>
      </c>
      <c r="M206" s="8">
        <v>6781.0142857142855</v>
      </c>
      <c r="N206" s="8">
        <v>3675</v>
      </c>
      <c r="O206" s="8">
        <v>1757.5714285714287</v>
      </c>
      <c r="P206" s="9">
        <v>0</v>
      </c>
      <c r="Q206" s="8">
        <v>0</v>
      </c>
      <c r="R206" s="8">
        <v>0</v>
      </c>
      <c r="S206" s="8">
        <v>0</v>
      </c>
      <c r="T206" s="8">
        <v>0</v>
      </c>
      <c r="U206" s="8">
        <v>0</v>
      </c>
      <c r="V206" s="8">
        <v>35</v>
      </c>
      <c r="W206" s="8">
        <v>45</v>
      </c>
      <c r="X206" s="8">
        <v>158</v>
      </c>
      <c r="Y206" s="8">
        <v>471</v>
      </c>
      <c r="Z206" s="10">
        <f t="shared" si="6"/>
        <v>709</v>
      </c>
      <c r="AA206" s="33">
        <v>0</v>
      </c>
      <c r="AB206" s="24">
        <v>0</v>
      </c>
      <c r="AC206" s="24">
        <v>0</v>
      </c>
      <c r="AD206" s="24">
        <v>0</v>
      </c>
      <c r="AE206" s="24">
        <v>0</v>
      </c>
      <c r="AF206" s="24">
        <v>0</v>
      </c>
      <c r="AG206" s="24">
        <v>3.2007106884140804E-3</v>
      </c>
      <c r="AH206" s="24">
        <v>6.6361753719944971E-3</v>
      </c>
      <c r="AI206" s="24">
        <v>4.2993197278911564E-2</v>
      </c>
      <c r="AJ206" s="25">
        <v>0.26798341867837111</v>
      </c>
      <c r="AK206" s="34">
        <f t="shared" si="7"/>
        <v>8.7165353888175433E-3</v>
      </c>
    </row>
    <row r="207" spans="1:37">
      <c r="A207" s="14" t="s">
        <v>62</v>
      </c>
      <c r="B207" s="15">
        <v>2015</v>
      </c>
      <c r="C207" s="9">
        <v>293304.33333333331</v>
      </c>
      <c r="D207" s="8">
        <v>143270.63636363635</v>
      </c>
      <c r="E207" s="8">
        <v>150033.69696969696</v>
      </c>
      <c r="F207" s="8">
        <v>16135.939393939394</v>
      </c>
      <c r="G207" s="8">
        <v>33490.13636363636</v>
      </c>
      <c r="H207" s="8">
        <v>37105.07575757576</v>
      </c>
      <c r="I207" s="8">
        <v>36767.015151515152</v>
      </c>
      <c r="J207" s="8">
        <v>36187.28787878788</v>
      </c>
      <c r="K207" s="8">
        <v>41049.606060606064</v>
      </c>
      <c r="L207" s="8">
        <v>37852.409090909088</v>
      </c>
      <c r="M207" s="8">
        <v>29724.757575757576</v>
      </c>
      <c r="N207" s="8">
        <v>17540.954545454544</v>
      </c>
      <c r="O207" s="8">
        <v>7500.121212121212</v>
      </c>
      <c r="P207" s="9">
        <v>0</v>
      </c>
      <c r="Q207" s="8">
        <v>0</v>
      </c>
      <c r="R207" s="8">
        <v>0</v>
      </c>
      <c r="S207" s="8">
        <v>0</v>
      </c>
      <c r="T207" s="8">
        <v>0</v>
      </c>
      <c r="U207" s="8">
        <v>56</v>
      </c>
      <c r="V207" s="8">
        <v>224</v>
      </c>
      <c r="W207" s="8">
        <v>441</v>
      </c>
      <c r="X207" s="8">
        <v>733</v>
      </c>
      <c r="Y207" s="8">
        <v>1097</v>
      </c>
      <c r="Z207" s="10">
        <f t="shared" si="6"/>
        <v>2551</v>
      </c>
      <c r="AA207" s="33">
        <v>0</v>
      </c>
      <c r="AB207" s="24">
        <v>0</v>
      </c>
      <c r="AC207" s="24">
        <v>0</v>
      </c>
      <c r="AD207" s="24">
        <v>0</v>
      </c>
      <c r="AE207" s="24">
        <v>0</v>
      </c>
      <c r="AF207" s="24">
        <v>1.3642031038573433E-3</v>
      </c>
      <c r="AG207" s="24">
        <v>5.917721100974719E-3</v>
      </c>
      <c r="AH207" s="24">
        <v>1.4836117632786463E-2</v>
      </c>
      <c r="AI207" s="24">
        <v>4.1787919699612076E-2</v>
      </c>
      <c r="AJ207" s="25">
        <v>0.14626430279914668</v>
      </c>
      <c r="AK207" s="34">
        <f t="shared" si="7"/>
        <v>8.6974507707011945E-3</v>
      </c>
    </row>
    <row r="208" spans="1:37">
      <c r="A208" s="14" t="s">
        <v>61</v>
      </c>
      <c r="B208" s="15">
        <v>2016</v>
      </c>
      <c r="C208" s="9">
        <v>669678.3448275862</v>
      </c>
      <c r="D208" s="8">
        <v>332531.70689655171</v>
      </c>
      <c r="E208" s="8">
        <v>337146.63793103449</v>
      </c>
      <c r="F208" s="8">
        <v>43251.431034482761</v>
      </c>
      <c r="G208" s="8">
        <v>87905.896551724145</v>
      </c>
      <c r="H208" s="8">
        <v>95717.137931034478</v>
      </c>
      <c r="I208" s="8">
        <v>98844.827586206899</v>
      </c>
      <c r="J208" s="8">
        <v>89370.758620689652</v>
      </c>
      <c r="K208" s="8">
        <v>90233.862068965522</v>
      </c>
      <c r="L208" s="8">
        <v>78109.172413793101</v>
      </c>
      <c r="M208" s="8">
        <v>48925.896551724138</v>
      </c>
      <c r="N208" s="8">
        <v>25681.620689655174</v>
      </c>
      <c r="O208" s="8">
        <v>11713.224137931034</v>
      </c>
      <c r="P208" s="9">
        <v>0</v>
      </c>
      <c r="Q208" s="8">
        <v>0</v>
      </c>
      <c r="R208" s="8">
        <v>0</v>
      </c>
      <c r="S208" s="8">
        <v>0</v>
      </c>
      <c r="T208" s="8">
        <v>49</v>
      </c>
      <c r="U208" s="8">
        <v>173</v>
      </c>
      <c r="V208" s="8">
        <v>511</v>
      </c>
      <c r="W208" s="8">
        <v>921</v>
      </c>
      <c r="X208" s="8">
        <v>1439</v>
      </c>
      <c r="Y208" s="8">
        <v>2725</v>
      </c>
      <c r="Z208" s="10">
        <f t="shared" si="6"/>
        <v>5818</v>
      </c>
      <c r="AA208" s="33">
        <v>0</v>
      </c>
      <c r="AB208" s="24">
        <v>0</v>
      </c>
      <c r="AC208" s="24">
        <v>0</v>
      </c>
      <c r="AD208" s="24">
        <v>0</v>
      </c>
      <c r="AE208" s="24">
        <v>5.4827776731724328E-4</v>
      </c>
      <c r="AF208" s="24">
        <v>1.9172403356488999E-3</v>
      </c>
      <c r="AG208" s="24">
        <v>6.542125389485804E-3</v>
      </c>
      <c r="AH208" s="24">
        <v>1.8824386774932676E-2</v>
      </c>
      <c r="AI208" s="24">
        <v>5.603228929316148E-2</v>
      </c>
      <c r="AJ208" s="25">
        <v>0.23264303388301169</v>
      </c>
      <c r="AK208" s="34">
        <f t="shared" si="7"/>
        <v>8.6877529263662961E-3</v>
      </c>
    </row>
    <row r="209" spans="1:37">
      <c r="A209" s="14" t="s">
        <v>60</v>
      </c>
      <c r="B209" s="15">
        <v>2012</v>
      </c>
      <c r="C209" s="9">
        <v>71552.863636363632</v>
      </c>
      <c r="D209" s="8">
        <v>35015.045454545456</v>
      </c>
      <c r="E209" s="8">
        <v>36537.818181818184</v>
      </c>
      <c r="F209" s="8">
        <v>4900.863636363636</v>
      </c>
      <c r="G209" s="8">
        <v>9701.2121212121219</v>
      </c>
      <c r="H209" s="8">
        <v>10430.166666666666</v>
      </c>
      <c r="I209" s="8">
        <v>9754.3939393939399</v>
      </c>
      <c r="J209" s="8">
        <v>9031.2272727272721</v>
      </c>
      <c r="K209" s="8">
        <v>10274.833333333334</v>
      </c>
      <c r="L209" s="8">
        <v>8528.80303030303</v>
      </c>
      <c r="M209" s="8">
        <v>5013.742424242424</v>
      </c>
      <c r="N209" s="8">
        <v>2854.712121212121</v>
      </c>
      <c r="O209" s="8">
        <v>1071.1060606060605</v>
      </c>
      <c r="P209" s="9">
        <v>0</v>
      </c>
      <c r="Q209" s="8">
        <v>0</v>
      </c>
      <c r="R209" s="8">
        <v>0</v>
      </c>
      <c r="S209" s="8">
        <v>0</v>
      </c>
      <c r="T209" s="8">
        <v>0</v>
      </c>
      <c r="U209" s="8">
        <v>0</v>
      </c>
      <c r="V209" s="8">
        <v>12</v>
      </c>
      <c r="W209" s="8">
        <v>78</v>
      </c>
      <c r="X209" s="8">
        <v>209</v>
      </c>
      <c r="Y209" s="8">
        <v>313</v>
      </c>
      <c r="Z209" s="10">
        <f t="shared" si="6"/>
        <v>612</v>
      </c>
      <c r="AA209" s="33">
        <v>0</v>
      </c>
      <c r="AB209" s="24">
        <v>0</v>
      </c>
      <c r="AC209" s="24">
        <v>0</v>
      </c>
      <c r="AD209" s="24">
        <v>0</v>
      </c>
      <c r="AE209" s="24">
        <v>0</v>
      </c>
      <c r="AF209" s="24">
        <v>0</v>
      </c>
      <c r="AG209" s="24">
        <v>1.4069969674951723E-3</v>
      </c>
      <c r="AH209" s="24">
        <v>1.5557241158391936E-2</v>
      </c>
      <c r="AI209" s="24">
        <v>7.3212285906873814E-2</v>
      </c>
      <c r="AJ209" s="25">
        <v>0.29222129489482696</v>
      </c>
      <c r="AK209" s="34">
        <f t="shared" si="7"/>
        <v>8.5531167992132975E-3</v>
      </c>
    </row>
    <row r="210" spans="1:37">
      <c r="A210" s="14" t="s">
        <v>57</v>
      </c>
      <c r="B210" s="15">
        <v>2017</v>
      </c>
      <c r="C210" s="9">
        <v>52624.223684210527</v>
      </c>
      <c r="D210" s="8">
        <v>26093.355263157893</v>
      </c>
      <c r="E210" s="8">
        <v>26530.86842105263</v>
      </c>
      <c r="F210" s="8">
        <v>3536.9605263157896</v>
      </c>
      <c r="G210" s="8">
        <v>7196.1842105263158</v>
      </c>
      <c r="H210" s="8">
        <v>7323.4736842105267</v>
      </c>
      <c r="I210" s="8">
        <v>7224.4605263157891</v>
      </c>
      <c r="J210" s="8">
        <v>6477.4868421052633</v>
      </c>
      <c r="K210" s="8">
        <v>6581.394736842105</v>
      </c>
      <c r="L210" s="8">
        <v>6570.4605263157891</v>
      </c>
      <c r="M210" s="8">
        <v>4486.894736842105</v>
      </c>
      <c r="N210" s="8">
        <v>2335.1578947368421</v>
      </c>
      <c r="O210" s="8">
        <v>891.75</v>
      </c>
      <c r="P210" s="9">
        <v>0</v>
      </c>
      <c r="Q210" s="8">
        <v>0</v>
      </c>
      <c r="R210" s="8">
        <v>0</v>
      </c>
      <c r="S210" s="8">
        <v>0</v>
      </c>
      <c r="T210" s="8">
        <v>0</v>
      </c>
      <c r="U210" s="8">
        <v>0</v>
      </c>
      <c r="V210" s="8">
        <v>20</v>
      </c>
      <c r="W210" s="8">
        <v>86</v>
      </c>
      <c r="X210" s="8">
        <v>136</v>
      </c>
      <c r="Y210" s="8">
        <v>206</v>
      </c>
      <c r="Z210" s="10">
        <f t="shared" si="6"/>
        <v>448</v>
      </c>
      <c r="AA210" s="33">
        <v>0</v>
      </c>
      <c r="AB210" s="24">
        <v>0</v>
      </c>
      <c r="AC210" s="24">
        <v>0</v>
      </c>
      <c r="AD210" s="24">
        <v>0</v>
      </c>
      <c r="AE210" s="24">
        <v>0</v>
      </c>
      <c r="AF210" s="24">
        <v>0</v>
      </c>
      <c r="AG210" s="24">
        <v>3.0439266653983642E-3</v>
      </c>
      <c r="AH210" s="24">
        <v>1.9166930593189524E-2</v>
      </c>
      <c r="AI210" s="24">
        <v>5.8240173097728096E-2</v>
      </c>
      <c r="AJ210" s="25">
        <v>0.23100644799551442</v>
      </c>
      <c r="AK210" s="34">
        <f t="shared" si="7"/>
        <v>8.5131897182631269E-3</v>
      </c>
    </row>
    <row r="211" spans="1:37">
      <c r="A211" s="14" t="s">
        <v>63</v>
      </c>
      <c r="B211" s="15">
        <v>2014</v>
      </c>
      <c r="C211" s="9">
        <v>33716.15789473684</v>
      </c>
      <c r="D211" s="8">
        <v>16665.894736842107</v>
      </c>
      <c r="E211" s="8">
        <v>17050.263157894737</v>
      </c>
      <c r="F211" s="8">
        <v>1905.4035087719299</v>
      </c>
      <c r="G211" s="8">
        <v>3917.7894736842104</v>
      </c>
      <c r="H211" s="8">
        <v>4305.9649122807014</v>
      </c>
      <c r="I211" s="8">
        <v>4006.8245614035086</v>
      </c>
      <c r="J211" s="8">
        <v>4200.2456140350878</v>
      </c>
      <c r="K211" s="8">
        <v>4757.9298245614036</v>
      </c>
      <c r="L211" s="8">
        <v>4927.4736842105267</v>
      </c>
      <c r="M211" s="8">
        <v>3203.2105263157896</v>
      </c>
      <c r="N211" s="8">
        <v>1789.1929824561403</v>
      </c>
      <c r="O211" s="8">
        <v>704.78947368421052</v>
      </c>
      <c r="P211" s="9">
        <v>0</v>
      </c>
      <c r="Q211" s="8">
        <v>0</v>
      </c>
      <c r="R211" s="8">
        <v>0</v>
      </c>
      <c r="S211" s="8">
        <v>0</v>
      </c>
      <c r="T211" s="8">
        <v>0</v>
      </c>
      <c r="U211" s="8">
        <v>0</v>
      </c>
      <c r="V211" s="8">
        <v>23</v>
      </c>
      <c r="W211" s="8">
        <v>32</v>
      </c>
      <c r="X211" s="8">
        <v>52</v>
      </c>
      <c r="Y211" s="8">
        <v>179</v>
      </c>
      <c r="Z211" s="10">
        <f t="shared" si="6"/>
        <v>286</v>
      </c>
      <c r="AA211" s="33">
        <v>0</v>
      </c>
      <c r="AB211" s="24">
        <v>0</v>
      </c>
      <c r="AC211" s="24">
        <v>0</v>
      </c>
      <c r="AD211" s="24">
        <v>0</v>
      </c>
      <c r="AE211" s="24">
        <v>0</v>
      </c>
      <c r="AF211" s="24">
        <v>0</v>
      </c>
      <c r="AG211" s="24">
        <v>4.6677063083463283E-3</v>
      </c>
      <c r="AH211" s="24">
        <v>9.9899771610719498E-3</v>
      </c>
      <c r="AI211" s="24">
        <v>2.9063382491371196E-2</v>
      </c>
      <c r="AJ211" s="25">
        <v>0.25397655141512959</v>
      </c>
      <c r="AK211" s="34">
        <f t="shared" si="7"/>
        <v>8.4825798032178868E-3</v>
      </c>
    </row>
    <row r="212" spans="1:37">
      <c r="A212" s="14" t="s">
        <v>63</v>
      </c>
      <c r="B212" s="15">
        <v>2009</v>
      </c>
      <c r="C212" s="9">
        <v>34075.711538461539</v>
      </c>
      <c r="D212" s="8">
        <v>16666.884615384617</v>
      </c>
      <c r="E212" s="8">
        <v>17408.826923076922</v>
      </c>
      <c r="F212" s="8">
        <v>1982.3461538461538</v>
      </c>
      <c r="G212" s="8">
        <v>3984.0384615384614</v>
      </c>
      <c r="H212" s="8">
        <v>4535.1730769230771</v>
      </c>
      <c r="I212" s="8">
        <v>4178.9230769230771</v>
      </c>
      <c r="J212" s="8">
        <v>4550.6730769230771</v>
      </c>
      <c r="K212" s="8">
        <v>5165.8461538461543</v>
      </c>
      <c r="L212" s="8">
        <v>4390.8653846153848</v>
      </c>
      <c r="M212" s="8">
        <v>2766.5576923076924</v>
      </c>
      <c r="N212" s="8">
        <v>1862.0961538461538</v>
      </c>
      <c r="O212" s="8">
        <v>674.65384615384619</v>
      </c>
      <c r="P212" s="9">
        <v>0</v>
      </c>
      <c r="Q212" s="8">
        <v>0</v>
      </c>
      <c r="R212" s="8">
        <v>0</v>
      </c>
      <c r="S212" s="8">
        <v>0</v>
      </c>
      <c r="T212" s="8">
        <v>0</v>
      </c>
      <c r="U212" s="8">
        <v>10</v>
      </c>
      <c r="V212" s="8">
        <v>0</v>
      </c>
      <c r="W212" s="8">
        <v>10</v>
      </c>
      <c r="X212" s="8">
        <v>94</v>
      </c>
      <c r="Y212" s="8">
        <v>174</v>
      </c>
      <c r="Z212" s="10">
        <f t="shared" si="6"/>
        <v>288</v>
      </c>
      <c r="AA212" s="33">
        <v>0</v>
      </c>
      <c r="AB212" s="24">
        <v>0</v>
      </c>
      <c r="AC212" s="24">
        <v>0</v>
      </c>
      <c r="AD212" s="24">
        <v>0</v>
      </c>
      <c r="AE212" s="24">
        <v>0</v>
      </c>
      <c r="AF212" s="24">
        <v>1.9357912919173268E-3</v>
      </c>
      <c r="AG212" s="24">
        <v>0</v>
      </c>
      <c r="AH212" s="24">
        <v>3.6146002043639346E-3</v>
      </c>
      <c r="AI212" s="24">
        <v>5.0480744405085251E-2</v>
      </c>
      <c r="AJ212" s="25">
        <v>0.25791003933641182</v>
      </c>
      <c r="AK212" s="34">
        <f t="shared" si="7"/>
        <v>8.4517677547226566E-3</v>
      </c>
    </row>
    <row r="213" spans="1:37">
      <c r="A213" s="14" t="s">
        <v>62</v>
      </c>
      <c r="B213" s="15">
        <v>2014</v>
      </c>
      <c r="C213" s="9">
        <v>309712.51612903224</v>
      </c>
      <c r="D213" s="8">
        <v>151240.04838709679</v>
      </c>
      <c r="E213" s="8">
        <v>158472.46774193548</v>
      </c>
      <c r="F213" s="8">
        <v>17269.919354838708</v>
      </c>
      <c r="G213" s="8">
        <v>35824.56451612903</v>
      </c>
      <c r="H213" s="8">
        <v>39915.193548387098</v>
      </c>
      <c r="I213" s="8">
        <v>38585.370967741932</v>
      </c>
      <c r="J213" s="8">
        <v>38708.612903225803</v>
      </c>
      <c r="K213" s="8">
        <v>43968.387096774197</v>
      </c>
      <c r="L213" s="8">
        <v>39458.177419354841</v>
      </c>
      <c r="M213" s="8">
        <v>30181.193548387098</v>
      </c>
      <c r="N213" s="8">
        <v>18132.790322580644</v>
      </c>
      <c r="O213" s="8">
        <v>7691.0483870967746</v>
      </c>
      <c r="P213" s="9">
        <v>0</v>
      </c>
      <c r="Q213" s="8">
        <v>0</v>
      </c>
      <c r="R213" s="8">
        <v>0</v>
      </c>
      <c r="S213" s="8">
        <v>13</v>
      </c>
      <c r="T213" s="8">
        <v>22</v>
      </c>
      <c r="U213" s="8">
        <v>139</v>
      </c>
      <c r="V213" s="8">
        <v>277</v>
      </c>
      <c r="W213" s="8">
        <v>388</v>
      </c>
      <c r="X213" s="8">
        <v>671</v>
      </c>
      <c r="Y213" s="8">
        <v>1084</v>
      </c>
      <c r="Z213" s="10">
        <f t="shared" si="6"/>
        <v>2594</v>
      </c>
      <c r="AA213" s="33">
        <v>0</v>
      </c>
      <c r="AB213" s="24">
        <v>0</v>
      </c>
      <c r="AC213" s="24">
        <v>0</v>
      </c>
      <c r="AD213" s="24">
        <v>3.3691525243772401E-4</v>
      </c>
      <c r="AE213" s="24">
        <v>5.68348962929814E-4</v>
      </c>
      <c r="AF213" s="24">
        <v>3.1613622690789566E-3</v>
      </c>
      <c r="AG213" s="24">
        <v>7.020091096861642E-3</v>
      </c>
      <c r="AH213" s="24">
        <v>1.2855687744023462E-2</v>
      </c>
      <c r="AI213" s="24">
        <v>3.7004784595364132E-2</v>
      </c>
      <c r="AJ213" s="25">
        <v>0.14094307374513732</v>
      </c>
      <c r="AK213" s="34">
        <f t="shared" si="7"/>
        <v>8.3755091089676506E-3</v>
      </c>
    </row>
    <row r="214" spans="1:37">
      <c r="A214" s="14" t="s">
        <v>65</v>
      </c>
      <c r="B214" s="15">
        <v>2015</v>
      </c>
      <c r="C214" s="9">
        <v>9814.567164179105</v>
      </c>
      <c r="D214" s="8">
        <v>4969.8208955223881</v>
      </c>
      <c r="E214" s="8">
        <v>4844.746268656716</v>
      </c>
      <c r="F214" s="8">
        <v>674.92537313432831</v>
      </c>
      <c r="G214" s="8">
        <v>1331.2238805970148</v>
      </c>
      <c r="H214" s="8">
        <v>1407.2835820895523</v>
      </c>
      <c r="I214" s="8">
        <v>1239.4477611940299</v>
      </c>
      <c r="J214" s="8">
        <v>1111.0298507462687</v>
      </c>
      <c r="K214" s="8">
        <v>1258</v>
      </c>
      <c r="L214" s="8">
        <v>1271.0597014925372</v>
      </c>
      <c r="M214" s="8">
        <v>801.70149253731347</v>
      </c>
      <c r="N214" s="8">
        <v>495.73134328358208</v>
      </c>
      <c r="O214" s="8">
        <v>232.49253731343285</v>
      </c>
      <c r="P214" s="9">
        <v>0</v>
      </c>
      <c r="Q214" s="8">
        <v>0</v>
      </c>
      <c r="R214" s="8">
        <v>0</v>
      </c>
      <c r="S214" s="8">
        <v>0</v>
      </c>
      <c r="T214" s="8">
        <v>0</v>
      </c>
      <c r="U214" s="8">
        <v>0</v>
      </c>
      <c r="V214" s="8">
        <v>0</v>
      </c>
      <c r="W214" s="8">
        <v>0</v>
      </c>
      <c r="X214" s="8">
        <v>0</v>
      </c>
      <c r="Y214" s="8">
        <v>82</v>
      </c>
      <c r="Z214" s="10">
        <f t="shared" si="6"/>
        <v>82</v>
      </c>
      <c r="AA214" s="33">
        <v>0</v>
      </c>
      <c r="AB214" s="24">
        <v>0</v>
      </c>
      <c r="AC214" s="24">
        <v>0</v>
      </c>
      <c r="AD214" s="24">
        <v>0</v>
      </c>
      <c r="AE214" s="24">
        <v>0</v>
      </c>
      <c r="AF214" s="24">
        <v>0</v>
      </c>
      <c r="AG214" s="24">
        <v>0</v>
      </c>
      <c r="AH214" s="24">
        <v>0</v>
      </c>
      <c r="AI214" s="24">
        <v>0</v>
      </c>
      <c r="AJ214" s="25">
        <v>0.35269949284201063</v>
      </c>
      <c r="AK214" s="34">
        <f t="shared" si="7"/>
        <v>8.3549277954183231E-3</v>
      </c>
    </row>
    <row r="215" spans="1:37">
      <c r="A215" s="14" t="s">
        <v>60</v>
      </c>
      <c r="B215" s="15">
        <v>2015</v>
      </c>
      <c r="C215" s="9">
        <v>68250.253731343284</v>
      </c>
      <c r="D215" s="8">
        <v>33327.328358208957</v>
      </c>
      <c r="E215" s="8">
        <v>34922.925373134327</v>
      </c>
      <c r="F215" s="8">
        <v>4568.3880597014922</v>
      </c>
      <c r="G215" s="8">
        <v>9124.7761194029845</v>
      </c>
      <c r="H215" s="8">
        <v>9639.7313432835817</v>
      </c>
      <c r="I215" s="8">
        <v>9629.9253731343288</v>
      </c>
      <c r="J215" s="8">
        <v>8301.6716417910447</v>
      </c>
      <c r="K215" s="8">
        <v>9179.7164179104475</v>
      </c>
      <c r="L215" s="8">
        <v>8618.9701492537315</v>
      </c>
      <c r="M215" s="8">
        <v>5293.5074626865671</v>
      </c>
      <c r="N215" s="8">
        <v>2787.7462686567164</v>
      </c>
      <c r="O215" s="8">
        <v>1080.2686567164178</v>
      </c>
      <c r="P215" s="9">
        <v>0</v>
      </c>
      <c r="Q215" s="8">
        <v>0</v>
      </c>
      <c r="R215" s="8">
        <v>0</v>
      </c>
      <c r="S215" s="8">
        <v>0</v>
      </c>
      <c r="T215" s="8">
        <v>0</v>
      </c>
      <c r="U215" s="8">
        <v>0</v>
      </c>
      <c r="V215" s="8">
        <v>26</v>
      </c>
      <c r="W215" s="8">
        <v>74</v>
      </c>
      <c r="X215" s="8">
        <v>178</v>
      </c>
      <c r="Y215" s="8">
        <v>291</v>
      </c>
      <c r="Z215" s="10">
        <f t="shared" si="6"/>
        <v>569</v>
      </c>
      <c r="AA215" s="33">
        <v>0</v>
      </c>
      <c r="AB215" s="24">
        <v>0</v>
      </c>
      <c r="AC215" s="24">
        <v>0</v>
      </c>
      <c r="AD215" s="24">
        <v>0</v>
      </c>
      <c r="AE215" s="24">
        <v>0</v>
      </c>
      <c r="AF215" s="24">
        <v>0</v>
      </c>
      <c r="AG215" s="24">
        <v>3.0166016994792812E-3</v>
      </c>
      <c r="AH215" s="24">
        <v>1.3979389000888163E-2</v>
      </c>
      <c r="AI215" s="24">
        <v>6.3850861178183838E-2</v>
      </c>
      <c r="AJ215" s="25">
        <v>0.26937743513222251</v>
      </c>
      <c r="AK215" s="34">
        <f t="shared" si="7"/>
        <v>8.3369653428657098E-3</v>
      </c>
    </row>
    <row r="216" spans="1:37">
      <c r="A216" s="14" t="s">
        <v>62</v>
      </c>
      <c r="B216" s="15">
        <v>2009</v>
      </c>
      <c r="C216" s="9">
        <v>271976.41791044775</v>
      </c>
      <c r="D216" s="8">
        <v>133630.53731343284</v>
      </c>
      <c r="E216" s="8">
        <v>138345.88059701491</v>
      </c>
      <c r="F216" s="8">
        <v>17099.731343283584</v>
      </c>
      <c r="G216" s="8">
        <v>32844.656716417907</v>
      </c>
      <c r="H216" s="8">
        <v>35040.164179104475</v>
      </c>
      <c r="I216" s="8">
        <v>34182.910447761191</v>
      </c>
      <c r="J216" s="8">
        <v>37587.313432835821</v>
      </c>
      <c r="K216" s="8">
        <v>38214.776119402988</v>
      </c>
      <c r="L216" s="8">
        <v>31227.044776119405</v>
      </c>
      <c r="M216" s="8">
        <v>22075.328358208953</v>
      </c>
      <c r="N216" s="8">
        <v>17389.86567164179</v>
      </c>
      <c r="O216" s="8">
        <v>6379.9850746268658</v>
      </c>
      <c r="P216" s="9">
        <v>0</v>
      </c>
      <c r="Q216" s="8">
        <v>0</v>
      </c>
      <c r="R216" s="8">
        <v>0</v>
      </c>
      <c r="S216" s="8">
        <v>20</v>
      </c>
      <c r="T216" s="8">
        <v>22</v>
      </c>
      <c r="U216" s="8">
        <v>150</v>
      </c>
      <c r="V216" s="8">
        <v>201</v>
      </c>
      <c r="W216" s="8">
        <v>284</v>
      </c>
      <c r="X216" s="8">
        <v>604</v>
      </c>
      <c r="Y216" s="8">
        <v>973</v>
      </c>
      <c r="Z216" s="10">
        <f t="shared" si="6"/>
        <v>2254</v>
      </c>
      <c r="AA216" s="33">
        <v>0</v>
      </c>
      <c r="AB216" s="24">
        <v>0</v>
      </c>
      <c r="AC216" s="24">
        <v>0</v>
      </c>
      <c r="AD216" s="24">
        <v>5.8508768674230601E-4</v>
      </c>
      <c r="AE216" s="24">
        <v>5.8530386959715689E-4</v>
      </c>
      <c r="AF216" s="24">
        <v>3.9251832728607744E-3</v>
      </c>
      <c r="AG216" s="24">
        <v>6.4367282091872136E-3</v>
      </c>
      <c r="AH216" s="24">
        <v>1.286504079992049E-2</v>
      </c>
      <c r="AI216" s="24">
        <v>3.4732873238058536E-2</v>
      </c>
      <c r="AJ216" s="25">
        <v>0.15250819376829122</v>
      </c>
      <c r="AK216" s="34">
        <f t="shared" si="7"/>
        <v>8.2874832212186961E-3</v>
      </c>
    </row>
    <row r="217" spans="1:37">
      <c r="A217" s="14" t="s">
        <v>63</v>
      </c>
      <c r="B217" s="15">
        <v>2010</v>
      </c>
      <c r="C217" s="9">
        <v>35493.67924528302</v>
      </c>
      <c r="D217" s="8">
        <v>17454.33962264151</v>
      </c>
      <c r="E217" s="8">
        <v>18039.33962264151</v>
      </c>
      <c r="F217" s="8">
        <v>2012.9622641509434</v>
      </c>
      <c r="G217" s="8">
        <v>4168.0566037735853</v>
      </c>
      <c r="H217" s="8">
        <v>4644.3207547169814</v>
      </c>
      <c r="I217" s="8">
        <v>4252.3396226415098</v>
      </c>
      <c r="J217" s="8">
        <v>4670.0754716981128</v>
      </c>
      <c r="K217" s="8">
        <v>5377.7169811320755</v>
      </c>
      <c r="L217" s="8">
        <v>4780.3207547169814</v>
      </c>
      <c r="M217" s="8">
        <v>3007.7735849056603</v>
      </c>
      <c r="N217" s="8">
        <v>1911.8113207547169</v>
      </c>
      <c r="O217" s="8">
        <v>679.58490566037733</v>
      </c>
      <c r="P217" s="9">
        <v>0</v>
      </c>
      <c r="Q217" s="8">
        <v>0</v>
      </c>
      <c r="R217" s="8">
        <v>0</v>
      </c>
      <c r="S217" s="8">
        <v>0</v>
      </c>
      <c r="T217" s="8">
        <v>0</v>
      </c>
      <c r="U217" s="8">
        <v>0</v>
      </c>
      <c r="V217" s="8">
        <v>0</v>
      </c>
      <c r="W217" s="8">
        <v>0</v>
      </c>
      <c r="X217" s="8">
        <v>108</v>
      </c>
      <c r="Y217" s="8">
        <v>186</v>
      </c>
      <c r="Z217" s="10">
        <f t="shared" si="6"/>
        <v>294</v>
      </c>
      <c r="AA217" s="33">
        <v>0</v>
      </c>
      <c r="AB217" s="24">
        <v>0</v>
      </c>
      <c r="AC217" s="24">
        <v>0</v>
      </c>
      <c r="AD217" s="24">
        <v>0</v>
      </c>
      <c r="AE217" s="24">
        <v>0</v>
      </c>
      <c r="AF217" s="24">
        <v>0</v>
      </c>
      <c r="AG217" s="24">
        <v>0</v>
      </c>
      <c r="AH217" s="24">
        <v>0</v>
      </c>
      <c r="AI217" s="24">
        <v>5.6490930264690209E-2</v>
      </c>
      <c r="AJ217" s="25">
        <v>0.27369648509078798</v>
      </c>
      <c r="AK217" s="34">
        <f t="shared" si="7"/>
        <v>8.2831649536324568E-3</v>
      </c>
    </row>
    <row r="218" spans="1:37">
      <c r="A218" s="14" t="s">
        <v>57</v>
      </c>
      <c r="B218" s="15">
        <v>2012</v>
      </c>
      <c r="C218" s="9">
        <v>50197.213333333333</v>
      </c>
      <c r="D218" s="8">
        <v>24832.466666666667</v>
      </c>
      <c r="E218" s="8">
        <v>25364.746666666666</v>
      </c>
      <c r="F218" s="8">
        <v>3489.4266666666667</v>
      </c>
      <c r="G218" s="8">
        <v>6868.2666666666664</v>
      </c>
      <c r="H218" s="8">
        <v>7195.8</v>
      </c>
      <c r="I218" s="8">
        <v>6743.6</v>
      </c>
      <c r="J218" s="8">
        <v>6219.1866666666665</v>
      </c>
      <c r="K218" s="8">
        <v>6953.2</v>
      </c>
      <c r="L218" s="8">
        <v>5911.5466666666671</v>
      </c>
      <c r="M218" s="8">
        <v>3783.8533333333335</v>
      </c>
      <c r="N218" s="8">
        <v>2196.3200000000002</v>
      </c>
      <c r="O218" s="8">
        <v>834.94666666666672</v>
      </c>
      <c r="P218" s="9">
        <v>0</v>
      </c>
      <c r="Q218" s="8">
        <v>0</v>
      </c>
      <c r="R218" s="8">
        <v>0</v>
      </c>
      <c r="S218" s="8">
        <v>0</v>
      </c>
      <c r="T218" s="8">
        <v>0</v>
      </c>
      <c r="U218" s="8">
        <v>0</v>
      </c>
      <c r="V218" s="8">
        <v>33</v>
      </c>
      <c r="W218" s="8">
        <v>33</v>
      </c>
      <c r="X218" s="8">
        <v>112</v>
      </c>
      <c r="Y218" s="8">
        <v>229</v>
      </c>
      <c r="Z218" s="10">
        <f t="shared" si="6"/>
        <v>407</v>
      </c>
      <c r="AA218" s="33">
        <v>0</v>
      </c>
      <c r="AB218" s="24">
        <v>0</v>
      </c>
      <c r="AC218" s="24">
        <v>0</v>
      </c>
      <c r="AD218" s="24">
        <v>0</v>
      </c>
      <c r="AE218" s="24">
        <v>0</v>
      </c>
      <c r="AF218" s="24">
        <v>0</v>
      </c>
      <c r="AG218" s="24">
        <v>5.5822954398848804E-3</v>
      </c>
      <c r="AH218" s="24">
        <v>8.7212682662118676E-3</v>
      </c>
      <c r="AI218" s="24">
        <v>5.099439061703212E-2</v>
      </c>
      <c r="AJ218" s="25">
        <v>0.27426901518659874</v>
      </c>
      <c r="AK218" s="34">
        <f t="shared" si="7"/>
        <v>8.1080198077396592E-3</v>
      </c>
    </row>
    <row r="219" spans="1:37">
      <c r="A219" s="14" t="s">
        <v>59</v>
      </c>
      <c r="B219" s="15">
        <v>2012</v>
      </c>
      <c r="C219" s="9">
        <v>20913.211764705884</v>
      </c>
      <c r="D219" s="8">
        <v>10400.905882352941</v>
      </c>
      <c r="E219" s="8">
        <v>10512.305882352941</v>
      </c>
      <c r="F219" s="8">
        <v>1491.1764705882354</v>
      </c>
      <c r="G219" s="8">
        <v>2861.6588235294116</v>
      </c>
      <c r="H219" s="8">
        <v>2990.8588235294119</v>
      </c>
      <c r="I219" s="8">
        <v>2829.4588235294118</v>
      </c>
      <c r="J219" s="8">
        <v>2569.9529411764706</v>
      </c>
      <c r="K219" s="8">
        <v>2922.4352941176471</v>
      </c>
      <c r="L219" s="8">
        <v>2448.3058823529414</v>
      </c>
      <c r="M219" s="8">
        <v>1425.5764705882352</v>
      </c>
      <c r="N219" s="8">
        <v>955.84705882352944</v>
      </c>
      <c r="O219" s="8">
        <v>425.81176470588235</v>
      </c>
      <c r="P219" s="9">
        <v>0</v>
      </c>
      <c r="Q219" s="8">
        <v>0</v>
      </c>
      <c r="R219" s="8">
        <v>0</v>
      </c>
      <c r="S219" s="8">
        <v>0</v>
      </c>
      <c r="T219" s="8">
        <v>0</v>
      </c>
      <c r="U219" s="8">
        <v>0</v>
      </c>
      <c r="V219" s="8">
        <v>0</v>
      </c>
      <c r="W219" s="8">
        <v>0</v>
      </c>
      <c r="X219" s="8">
        <v>21</v>
      </c>
      <c r="Y219" s="8">
        <v>147</v>
      </c>
      <c r="Z219" s="10">
        <f t="shared" si="6"/>
        <v>168</v>
      </c>
      <c r="AA219" s="33">
        <v>0</v>
      </c>
      <c r="AB219" s="24">
        <v>0</v>
      </c>
      <c r="AC219" s="24">
        <v>0</v>
      </c>
      <c r="AD219" s="24">
        <v>0</v>
      </c>
      <c r="AE219" s="24">
        <v>0</v>
      </c>
      <c r="AF219" s="24">
        <v>0</v>
      </c>
      <c r="AG219" s="24">
        <v>0</v>
      </c>
      <c r="AH219" s="24">
        <v>0</v>
      </c>
      <c r="AI219" s="24">
        <v>2.1970041970780459E-2</v>
      </c>
      <c r="AJ219" s="25">
        <v>0.34522296513234235</v>
      </c>
      <c r="AK219" s="34">
        <f t="shared" si="7"/>
        <v>8.0331993904219287E-3</v>
      </c>
    </row>
    <row r="220" spans="1:37">
      <c r="A220" s="14" t="s">
        <v>62</v>
      </c>
      <c r="B220" s="15">
        <v>2012</v>
      </c>
      <c r="C220" s="9">
        <v>274941.42647058825</v>
      </c>
      <c r="D220" s="8">
        <v>134322.9705882353</v>
      </c>
      <c r="E220" s="8">
        <v>140618.45588235295</v>
      </c>
      <c r="F220" s="8">
        <v>15629.191176470587</v>
      </c>
      <c r="G220" s="8">
        <v>32137.147058823528</v>
      </c>
      <c r="H220" s="8">
        <v>35996.117647058825</v>
      </c>
      <c r="I220" s="8">
        <v>33619.705882352944</v>
      </c>
      <c r="J220" s="8">
        <v>35512.411764705881</v>
      </c>
      <c r="K220" s="8">
        <v>39712.01470588235</v>
      </c>
      <c r="L220" s="8">
        <v>34242.455882352944</v>
      </c>
      <c r="M220" s="8">
        <v>25477.426470588234</v>
      </c>
      <c r="N220" s="8">
        <v>16107.911764705883</v>
      </c>
      <c r="O220" s="8">
        <v>6548.338235294118</v>
      </c>
      <c r="P220" s="9">
        <v>0</v>
      </c>
      <c r="Q220" s="8">
        <v>0</v>
      </c>
      <c r="R220" s="8">
        <v>0</v>
      </c>
      <c r="S220" s="8">
        <v>0</v>
      </c>
      <c r="T220" s="8">
        <v>0</v>
      </c>
      <c r="U220" s="8">
        <v>25</v>
      </c>
      <c r="V220" s="8">
        <v>186</v>
      </c>
      <c r="W220" s="8">
        <v>324</v>
      </c>
      <c r="X220" s="8">
        <v>606</v>
      </c>
      <c r="Y220" s="8">
        <v>1055</v>
      </c>
      <c r="Z220" s="10">
        <f t="shared" si="6"/>
        <v>2196</v>
      </c>
      <c r="AA220" s="33">
        <v>0</v>
      </c>
      <c r="AB220" s="24">
        <v>0</v>
      </c>
      <c r="AC220" s="24">
        <v>0</v>
      </c>
      <c r="AD220" s="24">
        <v>0</v>
      </c>
      <c r="AE220" s="24">
        <v>0</v>
      </c>
      <c r="AF220" s="24">
        <v>6.2953240184756654E-4</v>
      </c>
      <c r="AG220" s="24">
        <v>5.4318533880584252E-3</v>
      </c>
      <c r="AH220" s="24">
        <v>1.2717140028802891E-2</v>
      </c>
      <c r="AI220" s="24">
        <v>3.7621263938619857E-2</v>
      </c>
      <c r="AJ220" s="25">
        <v>0.1611095765203116</v>
      </c>
      <c r="AK220" s="34">
        <f t="shared" si="7"/>
        <v>7.9871557669208369E-3</v>
      </c>
    </row>
    <row r="221" spans="1:37">
      <c r="A221" s="14" t="s">
        <v>62</v>
      </c>
      <c r="B221" s="15">
        <v>2011</v>
      </c>
      <c r="C221" s="9">
        <v>291155.59375</v>
      </c>
      <c r="D221" s="8">
        <v>142298.96875</v>
      </c>
      <c r="E221" s="8">
        <v>148856.625</v>
      </c>
      <c r="F221" s="8">
        <v>16817.34375</v>
      </c>
      <c r="G221" s="8">
        <v>34348.640625</v>
      </c>
      <c r="H221" s="8">
        <v>38294.90625</v>
      </c>
      <c r="I221" s="8">
        <v>35464.609375</v>
      </c>
      <c r="J221" s="8">
        <v>38531.84375</v>
      </c>
      <c r="K221" s="8">
        <v>42082.84375</v>
      </c>
      <c r="L221" s="8">
        <v>35670.109375</v>
      </c>
      <c r="M221" s="8">
        <v>26212.5625</v>
      </c>
      <c r="N221" s="8">
        <v>17084.4375</v>
      </c>
      <c r="O221" s="8">
        <v>6723.015625</v>
      </c>
      <c r="P221" s="9">
        <v>0</v>
      </c>
      <c r="Q221" s="8">
        <v>0</v>
      </c>
      <c r="R221" s="8">
        <v>0</v>
      </c>
      <c r="S221" s="8">
        <v>0</v>
      </c>
      <c r="T221" s="8">
        <v>10</v>
      </c>
      <c r="U221" s="8">
        <v>74</v>
      </c>
      <c r="V221" s="8">
        <v>193</v>
      </c>
      <c r="W221" s="8">
        <v>327</v>
      </c>
      <c r="X221" s="8">
        <v>629</v>
      </c>
      <c r="Y221" s="8">
        <v>1078</v>
      </c>
      <c r="Z221" s="10">
        <f t="shared" si="6"/>
        <v>2311</v>
      </c>
      <c r="AA221" s="33">
        <v>0</v>
      </c>
      <c r="AB221" s="24">
        <v>0</v>
      </c>
      <c r="AC221" s="24">
        <v>0</v>
      </c>
      <c r="AD221" s="24">
        <v>0</v>
      </c>
      <c r="AE221" s="24">
        <v>2.5952560341730341E-4</v>
      </c>
      <c r="AF221" s="24">
        <v>1.758436298640108E-3</v>
      </c>
      <c r="AG221" s="24">
        <v>5.4106926886876138E-3</v>
      </c>
      <c r="AH221" s="24">
        <v>1.2474934489903458E-2</v>
      </c>
      <c r="AI221" s="24">
        <v>3.6817132551188764E-2</v>
      </c>
      <c r="AJ221" s="25">
        <v>0.16034471138091397</v>
      </c>
      <c r="AK221" s="34">
        <f t="shared" si="7"/>
        <v>7.9373367697834242E-3</v>
      </c>
    </row>
    <row r="222" spans="1:37">
      <c r="A222" s="14" t="s">
        <v>64</v>
      </c>
      <c r="B222" s="15">
        <v>2017</v>
      </c>
      <c r="C222" s="9">
        <v>62519.870588235295</v>
      </c>
      <c r="D222" s="8">
        <v>31081.352941176472</v>
      </c>
      <c r="E222" s="8">
        <v>31438.517647058823</v>
      </c>
      <c r="F222" s="8">
        <v>3992.7647058823532</v>
      </c>
      <c r="G222" s="8">
        <v>8260.4941176470584</v>
      </c>
      <c r="H222" s="8">
        <v>8091.4705882352937</v>
      </c>
      <c r="I222" s="8">
        <v>8562.0823529411773</v>
      </c>
      <c r="J222" s="8">
        <v>7760.0705882352941</v>
      </c>
      <c r="K222" s="8">
        <v>8501.5882352941171</v>
      </c>
      <c r="L222" s="8">
        <v>8246.2941176470595</v>
      </c>
      <c r="M222" s="8">
        <v>5147.2588235294115</v>
      </c>
      <c r="N222" s="8">
        <v>2680.7529411764708</v>
      </c>
      <c r="O222" s="8">
        <v>1277.0941176470587</v>
      </c>
      <c r="P222" s="9">
        <v>0</v>
      </c>
      <c r="Q222" s="8">
        <v>0</v>
      </c>
      <c r="R222" s="8">
        <v>0</v>
      </c>
      <c r="S222" s="8">
        <v>0</v>
      </c>
      <c r="T222" s="8">
        <v>0</v>
      </c>
      <c r="U222" s="8">
        <v>0</v>
      </c>
      <c r="V222" s="8">
        <v>0</v>
      </c>
      <c r="W222" s="8">
        <v>27</v>
      </c>
      <c r="X222" s="8">
        <v>88</v>
      </c>
      <c r="Y222" s="8">
        <v>377</v>
      </c>
      <c r="Z222" s="10">
        <f t="shared" si="6"/>
        <v>492</v>
      </c>
      <c r="AA222" s="33">
        <v>0</v>
      </c>
      <c r="AB222" s="24">
        <v>0</v>
      </c>
      <c r="AC222" s="24">
        <v>0</v>
      </c>
      <c r="AD222" s="24">
        <v>0</v>
      </c>
      <c r="AE222" s="24">
        <v>0</v>
      </c>
      <c r="AF222" s="24">
        <v>0</v>
      </c>
      <c r="AG222" s="24">
        <v>0</v>
      </c>
      <c r="AH222" s="24">
        <v>5.2455104601649765E-3</v>
      </c>
      <c r="AI222" s="24">
        <v>3.282659832180599E-2</v>
      </c>
      <c r="AJ222" s="25">
        <v>0.29520142234668784</v>
      </c>
      <c r="AK222" s="34">
        <f t="shared" si="7"/>
        <v>7.8694980551124536E-3</v>
      </c>
    </row>
    <row r="223" spans="1:37">
      <c r="A223" s="14" t="s">
        <v>64</v>
      </c>
      <c r="B223" s="15">
        <v>2011</v>
      </c>
      <c r="C223" s="9">
        <v>63902.925925925927</v>
      </c>
      <c r="D223" s="8">
        <v>31726.975308641977</v>
      </c>
      <c r="E223" s="8">
        <v>32175.95061728395</v>
      </c>
      <c r="F223" s="8">
        <v>4285.0740740740739</v>
      </c>
      <c r="G223" s="8">
        <v>8552.0370370370365</v>
      </c>
      <c r="H223" s="8">
        <v>8859.1604938271612</v>
      </c>
      <c r="I223" s="8">
        <v>8568.3950617283954</v>
      </c>
      <c r="J223" s="8">
        <v>8497.2098765432092</v>
      </c>
      <c r="K223" s="8">
        <v>9744.382716049382</v>
      </c>
      <c r="L223" s="8">
        <v>7374.3950617283954</v>
      </c>
      <c r="M223" s="8">
        <v>4140.4938271604942</v>
      </c>
      <c r="N223" s="8">
        <v>2688.2469135802471</v>
      </c>
      <c r="O223" s="8">
        <v>1221.1604938271605</v>
      </c>
      <c r="P223" s="9">
        <v>0</v>
      </c>
      <c r="Q223" s="8">
        <v>0</v>
      </c>
      <c r="R223" s="8">
        <v>0</v>
      </c>
      <c r="S223" s="8">
        <v>0</v>
      </c>
      <c r="T223" s="8">
        <v>0</v>
      </c>
      <c r="U223" s="8">
        <v>0</v>
      </c>
      <c r="V223" s="8">
        <v>0</v>
      </c>
      <c r="W223" s="8">
        <v>0</v>
      </c>
      <c r="X223" s="8">
        <v>107</v>
      </c>
      <c r="Y223" s="8">
        <v>394</v>
      </c>
      <c r="Z223" s="10">
        <f t="shared" si="6"/>
        <v>501</v>
      </c>
      <c r="AA223" s="33">
        <v>0</v>
      </c>
      <c r="AB223" s="24">
        <v>0</v>
      </c>
      <c r="AC223" s="24">
        <v>0</v>
      </c>
      <c r="AD223" s="24">
        <v>0</v>
      </c>
      <c r="AE223" s="24">
        <v>0</v>
      </c>
      <c r="AF223" s="24">
        <v>0</v>
      </c>
      <c r="AG223" s="24">
        <v>0</v>
      </c>
      <c r="AH223" s="24">
        <v>0</v>
      </c>
      <c r="AI223" s="24">
        <v>3.9802891415765013E-2</v>
      </c>
      <c r="AJ223" s="25">
        <v>0.32264391289402916</v>
      </c>
      <c r="AK223" s="34">
        <f t="shared" si="7"/>
        <v>7.8400165992515269E-3</v>
      </c>
    </row>
    <row r="224" spans="1:37">
      <c r="A224" s="14" t="s">
        <v>63</v>
      </c>
      <c r="B224" s="15">
        <v>2012</v>
      </c>
      <c r="C224" s="9">
        <v>34330.25</v>
      </c>
      <c r="D224" s="8">
        <v>16958.211538461539</v>
      </c>
      <c r="E224" s="8">
        <v>17372.038461538461</v>
      </c>
      <c r="F224" s="8">
        <v>1976.2692307692307</v>
      </c>
      <c r="G224" s="8">
        <v>4075.2692307692309</v>
      </c>
      <c r="H224" s="8">
        <v>4504.0192307692305</v>
      </c>
      <c r="I224" s="8">
        <v>4112.8076923076924</v>
      </c>
      <c r="J224" s="8">
        <v>4392.6730769230771</v>
      </c>
      <c r="K224" s="8">
        <v>5022.3653846153848</v>
      </c>
      <c r="L224" s="8">
        <v>4772.4615384615381</v>
      </c>
      <c r="M224" s="8">
        <v>3018.1153846153848</v>
      </c>
      <c r="N224" s="8">
        <v>1780.6923076923076</v>
      </c>
      <c r="O224" s="8">
        <v>679.51923076923072</v>
      </c>
      <c r="P224" s="9">
        <v>0</v>
      </c>
      <c r="Q224" s="8">
        <v>0</v>
      </c>
      <c r="R224" s="8">
        <v>0</v>
      </c>
      <c r="S224" s="8">
        <v>0</v>
      </c>
      <c r="T224" s="8">
        <v>0</v>
      </c>
      <c r="U224" s="8">
        <v>0</v>
      </c>
      <c r="V224" s="8">
        <v>0</v>
      </c>
      <c r="W224" s="8">
        <v>0</v>
      </c>
      <c r="X224" s="8">
        <v>98</v>
      </c>
      <c r="Y224" s="8">
        <v>170</v>
      </c>
      <c r="Z224" s="10">
        <f t="shared" si="6"/>
        <v>268</v>
      </c>
      <c r="AA224" s="33">
        <v>0</v>
      </c>
      <c r="AB224" s="24">
        <v>0</v>
      </c>
      <c r="AC224" s="24">
        <v>0</v>
      </c>
      <c r="AD224" s="24">
        <v>0</v>
      </c>
      <c r="AE224" s="24">
        <v>0</v>
      </c>
      <c r="AF224" s="24">
        <v>0</v>
      </c>
      <c r="AG224" s="24">
        <v>0</v>
      </c>
      <c r="AH224" s="24">
        <v>0</v>
      </c>
      <c r="AI224" s="24">
        <v>5.5034774720290294E-2</v>
      </c>
      <c r="AJ224" s="25">
        <v>0.25017687844912978</v>
      </c>
      <c r="AK224" s="34">
        <f t="shared" si="7"/>
        <v>7.8065263142563773E-3</v>
      </c>
    </row>
    <row r="225" spans="1:37">
      <c r="A225" s="14" t="s">
        <v>64</v>
      </c>
      <c r="B225" s="15">
        <v>2012</v>
      </c>
      <c r="C225" s="9">
        <v>66373.454545454544</v>
      </c>
      <c r="D225" s="8">
        <v>32947.402597402601</v>
      </c>
      <c r="E225" s="8">
        <v>33426.051948051951</v>
      </c>
      <c r="F225" s="8">
        <v>4429.6623376623374</v>
      </c>
      <c r="G225" s="8">
        <v>8875.6753246753251</v>
      </c>
      <c r="H225" s="8">
        <v>9156.6493506493498</v>
      </c>
      <c r="I225" s="8">
        <v>9045.0649350649346</v>
      </c>
      <c r="J225" s="8">
        <v>8626.2727272727279</v>
      </c>
      <c r="K225" s="8">
        <v>9993.0649350649346</v>
      </c>
      <c r="L225" s="8">
        <v>7838.9870129870133</v>
      </c>
      <c r="M225" s="8">
        <v>4409.1428571428569</v>
      </c>
      <c r="N225" s="8">
        <v>2731.7142857142858</v>
      </c>
      <c r="O225" s="8">
        <v>1258.4805194805194</v>
      </c>
      <c r="P225" s="9">
        <v>0</v>
      </c>
      <c r="Q225" s="8">
        <v>0</v>
      </c>
      <c r="R225" s="8">
        <v>0</v>
      </c>
      <c r="S225" s="8">
        <v>0</v>
      </c>
      <c r="T225" s="8">
        <v>0</v>
      </c>
      <c r="U225" s="8">
        <v>0</v>
      </c>
      <c r="V225" s="8">
        <v>0</v>
      </c>
      <c r="W225" s="8">
        <v>20</v>
      </c>
      <c r="X225" s="8">
        <v>131</v>
      </c>
      <c r="Y225" s="8">
        <v>366</v>
      </c>
      <c r="Z225" s="10">
        <f t="shared" si="6"/>
        <v>517</v>
      </c>
      <c r="AA225" s="33">
        <v>0</v>
      </c>
      <c r="AB225" s="24">
        <v>0</v>
      </c>
      <c r="AC225" s="24">
        <v>0</v>
      </c>
      <c r="AD225" s="24">
        <v>0</v>
      </c>
      <c r="AE225" s="24">
        <v>0</v>
      </c>
      <c r="AF225" s="24">
        <v>0</v>
      </c>
      <c r="AG225" s="24">
        <v>0</v>
      </c>
      <c r="AH225" s="24">
        <v>4.5360290305857956E-3</v>
      </c>
      <c r="AI225" s="24">
        <v>4.7955234808074468E-2</v>
      </c>
      <c r="AJ225" s="25">
        <v>0.29082690938361044</v>
      </c>
      <c r="AK225" s="34">
        <f t="shared" si="7"/>
        <v>7.7892585754436331E-3</v>
      </c>
    </row>
    <row r="226" spans="1:37">
      <c r="A226" s="14" t="s">
        <v>62</v>
      </c>
      <c r="B226" s="15">
        <v>2010</v>
      </c>
      <c r="C226" s="9">
        <v>272786.8676470588</v>
      </c>
      <c r="D226" s="8">
        <v>133349.35294117648</v>
      </c>
      <c r="E226" s="8">
        <v>139437.51470588235</v>
      </c>
      <c r="F226" s="8">
        <v>15936.735294117647</v>
      </c>
      <c r="G226" s="8">
        <v>32466.176470588234</v>
      </c>
      <c r="H226" s="8">
        <v>35998.205882352944</v>
      </c>
      <c r="I226" s="8">
        <v>33125.279411764706</v>
      </c>
      <c r="J226" s="8">
        <v>36931.48529411765</v>
      </c>
      <c r="K226" s="8">
        <v>39292.029411764706</v>
      </c>
      <c r="L226" s="8">
        <v>32779.838235294119</v>
      </c>
      <c r="M226" s="8">
        <v>24082.794117647059</v>
      </c>
      <c r="N226" s="8">
        <v>16017.970588235294</v>
      </c>
      <c r="O226" s="8">
        <v>6084.088235294118</v>
      </c>
      <c r="P226" s="9">
        <v>0</v>
      </c>
      <c r="Q226" s="8">
        <v>0</v>
      </c>
      <c r="R226" s="8">
        <v>0</v>
      </c>
      <c r="S226" s="8">
        <v>0</v>
      </c>
      <c r="T226" s="8">
        <v>0</v>
      </c>
      <c r="U226" s="8">
        <v>60</v>
      </c>
      <c r="V226" s="8">
        <v>140</v>
      </c>
      <c r="W226" s="8">
        <v>294</v>
      </c>
      <c r="X226" s="8">
        <v>648</v>
      </c>
      <c r="Y226" s="8">
        <v>962</v>
      </c>
      <c r="Z226" s="10">
        <f t="shared" si="6"/>
        <v>2104</v>
      </c>
      <c r="AA226" s="33">
        <v>0</v>
      </c>
      <c r="AB226" s="24">
        <v>0</v>
      </c>
      <c r="AC226" s="24">
        <v>0</v>
      </c>
      <c r="AD226" s="24">
        <v>0</v>
      </c>
      <c r="AE226" s="24">
        <v>0</v>
      </c>
      <c r="AF226" s="24">
        <v>1.5270272596822137E-3</v>
      </c>
      <c r="AG226" s="24">
        <v>4.2709179647281393E-3</v>
      </c>
      <c r="AH226" s="24">
        <v>1.2207885786166594E-2</v>
      </c>
      <c r="AI226" s="24">
        <v>4.0454562981651128E-2</v>
      </c>
      <c r="AJ226" s="25">
        <v>0.15811736496840842</v>
      </c>
      <c r="AK226" s="34">
        <f t="shared" si="7"/>
        <v>7.7129812668336696E-3</v>
      </c>
    </row>
    <row r="227" spans="1:37">
      <c r="A227" s="14" t="s">
        <v>64</v>
      </c>
      <c r="B227" s="15">
        <v>2010</v>
      </c>
      <c r="C227" s="9">
        <v>57534.217391304344</v>
      </c>
      <c r="D227" s="8">
        <v>28563.543478260868</v>
      </c>
      <c r="E227" s="8">
        <v>28970.67391304348</v>
      </c>
      <c r="F227" s="8">
        <v>3873.945652173913</v>
      </c>
      <c r="G227" s="8">
        <v>7711.5</v>
      </c>
      <c r="H227" s="8">
        <v>8071.478260869565</v>
      </c>
      <c r="I227" s="8">
        <v>7604.032608695652</v>
      </c>
      <c r="J227" s="8">
        <v>7843.217391304348</v>
      </c>
      <c r="K227" s="8">
        <v>8787.95652173913</v>
      </c>
      <c r="L227" s="8">
        <v>6432.402173913043</v>
      </c>
      <c r="M227" s="8">
        <v>3664.967391304348</v>
      </c>
      <c r="N227" s="8">
        <v>2470.163043478261</v>
      </c>
      <c r="O227" s="8">
        <v>1086.7282608695652</v>
      </c>
      <c r="P227" s="9">
        <v>0</v>
      </c>
      <c r="Q227" s="8">
        <v>0</v>
      </c>
      <c r="R227" s="8">
        <v>0</v>
      </c>
      <c r="S227" s="8">
        <v>0</v>
      </c>
      <c r="T227" s="8">
        <v>0</v>
      </c>
      <c r="U227" s="8">
        <v>0</v>
      </c>
      <c r="V227" s="8">
        <v>0</v>
      </c>
      <c r="W227" s="8">
        <v>0</v>
      </c>
      <c r="X227" s="8">
        <v>84</v>
      </c>
      <c r="Y227" s="8">
        <v>355</v>
      </c>
      <c r="Z227" s="10">
        <f t="shared" si="6"/>
        <v>439</v>
      </c>
      <c r="AA227" s="33">
        <v>0</v>
      </c>
      <c r="AB227" s="24">
        <v>0</v>
      </c>
      <c r="AC227" s="24">
        <v>0</v>
      </c>
      <c r="AD227" s="24">
        <v>0</v>
      </c>
      <c r="AE227" s="24">
        <v>0</v>
      </c>
      <c r="AF227" s="24">
        <v>0</v>
      </c>
      <c r="AG227" s="24">
        <v>0</v>
      </c>
      <c r="AH227" s="24">
        <v>0</v>
      </c>
      <c r="AI227" s="24">
        <v>3.4005852456491605E-2</v>
      </c>
      <c r="AJ227" s="25">
        <v>0.32666860040608525</v>
      </c>
      <c r="AK227" s="34">
        <f t="shared" si="7"/>
        <v>7.6302419656506873E-3</v>
      </c>
    </row>
    <row r="228" spans="1:37">
      <c r="A228" s="14" t="s">
        <v>60</v>
      </c>
      <c r="B228" s="15">
        <v>2017</v>
      </c>
      <c r="C228" s="9">
        <v>83855.358490566039</v>
      </c>
      <c r="D228" s="8">
        <v>41011.981132075474</v>
      </c>
      <c r="E228" s="8">
        <v>42843.377358490565</v>
      </c>
      <c r="F228" s="8">
        <v>5583.3584905660373</v>
      </c>
      <c r="G228" s="8">
        <v>11058.396226415094</v>
      </c>
      <c r="H228" s="8">
        <v>11667.415094339623</v>
      </c>
      <c r="I228" s="8">
        <v>12093.132075471698</v>
      </c>
      <c r="J228" s="8">
        <v>10249.792452830188</v>
      </c>
      <c r="K228" s="8">
        <v>10752.622641509433</v>
      </c>
      <c r="L228" s="8">
        <v>10655.698113207547</v>
      </c>
      <c r="M228" s="8">
        <v>6991.0377358490568</v>
      </c>
      <c r="N228" s="8">
        <v>3454.6226415094338</v>
      </c>
      <c r="O228" s="8">
        <v>1349.2830188679245</v>
      </c>
      <c r="P228" s="9">
        <v>0</v>
      </c>
      <c r="Q228" s="8">
        <v>0</v>
      </c>
      <c r="R228" s="8">
        <v>0</v>
      </c>
      <c r="S228" s="8">
        <v>0</v>
      </c>
      <c r="T228" s="8">
        <v>0</v>
      </c>
      <c r="U228" s="8">
        <v>0</v>
      </c>
      <c r="V228" s="8">
        <v>58</v>
      </c>
      <c r="W228" s="8">
        <v>121</v>
      </c>
      <c r="X228" s="8">
        <v>183</v>
      </c>
      <c r="Y228" s="8">
        <v>266</v>
      </c>
      <c r="Z228" s="10">
        <f t="shared" si="6"/>
        <v>628</v>
      </c>
      <c r="AA228" s="33">
        <v>0</v>
      </c>
      <c r="AB228" s="24">
        <v>0</v>
      </c>
      <c r="AC228" s="24">
        <v>0</v>
      </c>
      <c r="AD228" s="24">
        <v>0</v>
      </c>
      <c r="AE228" s="24">
        <v>0</v>
      </c>
      <c r="AF228" s="24">
        <v>0</v>
      </c>
      <c r="AG228" s="24">
        <v>5.4430971470663227E-3</v>
      </c>
      <c r="AH228" s="24">
        <v>1.7307873962620606E-2</v>
      </c>
      <c r="AI228" s="24">
        <v>5.2972500614435133E-2</v>
      </c>
      <c r="AJ228" s="25">
        <v>0.19714173844949101</v>
      </c>
      <c r="AK228" s="34">
        <f t="shared" si="7"/>
        <v>7.4890861037896789E-3</v>
      </c>
    </row>
    <row r="229" spans="1:37">
      <c r="A229" s="14" t="s">
        <v>64</v>
      </c>
      <c r="B229" s="15">
        <v>2009</v>
      </c>
      <c r="C229" s="9">
        <v>60209.20930232558</v>
      </c>
      <c r="D229" s="8">
        <v>29934.046511627908</v>
      </c>
      <c r="E229" s="8">
        <v>30275.162790697676</v>
      </c>
      <c r="F229" s="8">
        <v>4132.7441860465115</v>
      </c>
      <c r="G229" s="8">
        <v>7941.1511627906975</v>
      </c>
      <c r="H229" s="8">
        <v>8658</v>
      </c>
      <c r="I229" s="8">
        <v>7846.2093023255811</v>
      </c>
      <c r="J229" s="8">
        <v>8517.3488372093016</v>
      </c>
      <c r="K229" s="8">
        <v>9223.209302325582</v>
      </c>
      <c r="L229" s="8">
        <v>6461.7674418604647</v>
      </c>
      <c r="M229" s="8">
        <v>3749.9418604651164</v>
      </c>
      <c r="N229" s="8">
        <v>2562.8488372093025</v>
      </c>
      <c r="O229" s="8">
        <v>1151.2674418604652</v>
      </c>
      <c r="P229" s="9">
        <v>0</v>
      </c>
      <c r="Q229" s="8">
        <v>0</v>
      </c>
      <c r="R229" s="8">
        <v>0</v>
      </c>
      <c r="S229" s="8">
        <v>0</v>
      </c>
      <c r="T229" s="8">
        <v>0</v>
      </c>
      <c r="U229" s="8">
        <v>11</v>
      </c>
      <c r="V229" s="8">
        <v>0</v>
      </c>
      <c r="W229" s="8">
        <v>0</v>
      </c>
      <c r="X229" s="8">
        <v>91</v>
      </c>
      <c r="Y229" s="8">
        <v>348</v>
      </c>
      <c r="Z229" s="10">
        <f t="shared" si="6"/>
        <v>450</v>
      </c>
      <c r="AA229" s="33">
        <v>0</v>
      </c>
      <c r="AB229" s="24">
        <v>0</v>
      </c>
      <c r="AC229" s="24">
        <v>0</v>
      </c>
      <c r="AD229" s="24">
        <v>0</v>
      </c>
      <c r="AE229" s="24">
        <v>0</v>
      </c>
      <c r="AF229" s="24">
        <v>1.1926434323924981E-3</v>
      </c>
      <c r="AG229" s="24">
        <v>0</v>
      </c>
      <c r="AH229" s="24">
        <v>0</v>
      </c>
      <c r="AI229" s="24">
        <v>3.5507361448243006E-2</v>
      </c>
      <c r="AJ229" s="25">
        <v>0.30227555070751144</v>
      </c>
      <c r="AK229" s="34">
        <f t="shared" si="7"/>
        <v>7.4739397048122127E-3</v>
      </c>
    </row>
    <row r="230" spans="1:37">
      <c r="A230" s="14" t="s">
        <v>60</v>
      </c>
      <c r="B230" s="15">
        <v>2016</v>
      </c>
      <c r="C230" s="9">
        <v>72892.617647058825</v>
      </c>
      <c r="D230" s="8">
        <v>35624.647058823532</v>
      </c>
      <c r="E230" s="8">
        <v>37267.970588235294</v>
      </c>
      <c r="F230" s="8">
        <v>4744.8676470588234</v>
      </c>
      <c r="G230" s="8">
        <v>9589.2941176470595</v>
      </c>
      <c r="H230" s="8">
        <v>9966.3088235294126</v>
      </c>
      <c r="I230" s="8">
        <v>10213.411764705883</v>
      </c>
      <c r="J230" s="8">
        <v>8814.1323529411766</v>
      </c>
      <c r="K230" s="8">
        <v>9547.8676470588234</v>
      </c>
      <c r="L230" s="8">
        <v>9435.7058823529405</v>
      </c>
      <c r="M230" s="8">
        <v>6199.5735294117649</v>
      </c>
      <c r="N230" s="8">
        <v>3134.4117647058824</v>
      </c>
      <c r="O230" s="8">
        <v>1229.0441176470588</v>
      </c>
      <c r="P230" s="9">
        <v>0</v>
      </c>
      <c r="Q230" s="8">
        <v>0</v>
      </c>
      <c r="R230" s="8">
        <v>0</v>
      </c>
      <c r="S230" s="8">
        <v>0</v>
      </c>
      <c r="T230" s="8">
        <v>0</v>
      </c>
      <c r="U230" s="8">
        <v>0</v>
      </c>
      <c r="V230" s="8">
        <v>31</v>
      </c>
      <c r="W230" s="8">
        <v>81</v>
      </c>
      <c r="X230" s="8">
        <v>175</v>
      </c>
      <c r="Y230" s="8">
        <v>253</v>
      </c>
      <c r="Z230" s="10">
        <f t="shared" si="6"/>
        <v>540</v>
      </c>
      <c r="AA230" s="33">
        <v>0</v>
      </c>
      <c r="AB230" s="24">
        <v>0</v>
      </c>
      <c r="AC230" s="24">
        <v>0</v>
      </c>
      <c r="AD230" s="24">
        <v>0</v>
      </c>
      <c r="AE230" s="24">
        <v>0</v>
      </c>
      <c r="AF230" s="24">
        <v>0</v>
      </c>
      <c r="AG230" s="24">
        <v>3.2853927821105068E-3</v>
      </c>
      <c r="AH230" s="24">
        <v>1.3065414841153684E-2</v>
      </c>
      <c r="AI230" s="24">
        <v>5.5831847611898279E-2</v>
      </c>
      <c r="AJ230" s="25">
        <v>0.20585103200717919</v>
      </c>
      <c r="AK230" s="34">
        <f t="shared" si="7"/>
        <v>7.4081576081496186E-3</v>
      </c>
    </row>
    <row r="231" spans="1:37">
      <c r="A231" s="14" t="s">
        <v>57</v>
      </c>
      <c r="B231" s="15">
        <v>2016</v>
      </c>
      <c r="C231" s="9">
        <v>48615.282051282054</v>
      </c>
      <c r="D231" s="8">
        <v>24070.333333333332</v>
      </c>
      <c r="E231" s="8">
        <v>24544.948717948719</v>
      </c>
      <c r="F231" s="8">
        <v>3307.7051282051284</v>
      </c>
      <c r="G231" s="8">
        <v>6643.8974358974356</v>
      </c>
      <c r="H231" s="8">
        <v>6818.9743589743593</v>
      </c>
      <c r="I231" s="8">
        <v>6662.3589743589746</v>
      </c>
      <c r="J231" s="8">
        <v>5938.9487179487178</v>
      </c>
      <c r="K231" s="8">
        <v>6158.8846153846152</v>
      </c>
      <c r="L231" s="8">
        <v>6025.7307692307695</v>
      </c>
      <c r="M231" s="8">
        <v>4073.6538461538462</v>
      </c>
      <c r="N231" s="8">
        <v>2165.3076923076924</v>
      </c>
      <c r="O231" s="8">
        <v>840</v>
      </c>
      <c r="P231" s="9">
        <v>0</v>
      </c>
      <c r="Q231" s="8">
        <v>0</v>
      </c>
      <c r="R231" s="8">
        <v>0</v>
      </c>
      <c r="S231" s="8">
        <v>0</v>
      </c>
      <c r="T231" s="8">
        <v>0</v>
      </c>
      <c r="U231" s="8">
        <v>0</v>
      </c>
      <c r="V231" s="8">
        <v>23</v>
      </c>
      <c r="W231" s="8">
        <v>36</v>
      </c>
      <c r="X231" s="8">
        <v>108</v>
      </c>
      <c r="Y231" s="8">
        <v>191</v>
      </c>
      <c r="Z231" s="10">
        <f t="shared" si="6"/>
        <v>358</v>
      </c>
      <c r="AA231" s="33">
        <v>0</v>
      </c>
      <c r="AB231" s="24">
        <v>0</v>
      </c>
      <c r="AC231" s="24">
        <v>0</v>
      </c>
      <c r="AD231" s="24">
        <v>0</v>
      </c>
      <c r="AE231" s="24">
        <v>0</v>
      </c>
      <c r="AF231" s="24">
        <v>0</v>
      </c>
      <c r="AG231" s="24">
        <v>3.8169644281893672E-3</v>
      </c>
      <c r="AH231" s="24">
        <v>8.8372751734881738E-3</v>
      </c>
      <c r="AI231" s="24">
        <v>4.9877437919641901E-2</v>
      </c>
      <c r="AJ231" s="25">
        <v>0.22738095238095238</v>
      </c>
      <c r="AK231" s="34">
        <f t="shared" si="7"/>
        <v>7.3639395863704347E-3</v>
      </c>
    </row>
    <row r="232" spans="1:37">
      <c r="A232" s="14" t="s">
        <v>63</v>
      </c>
      <c r="B232" s="15">
        <v>2011</v>
      </c>
      <c r="C232" s="9">
        <v>34230.283018867922</v>
      </c>
      <c r="D232" s="8">
        <v>16837.226415094341</v>
      </c>
      <c r="E232" s="8">
        <v>17393.056603773584</v>
      </c>
      <c r="F232" s="8">
        <v>1944</v>
      </c>
      <c r="G232" s="8">
        <v>3998.9056603773583</v>
      </c>
      <c r="H232" s="8">
        <v>4485.1509433962265</v>
      </c>
      <c r="I232" s="8">
        <v>4056.1886792452829</v>
      </c>
      <c r="J232" s="8">
        <v>4426.9056603773588</v>
      </c>
      <c r="K232" s="8">
        <v>5107.7358490566039</v>
      </c>
      <c r="L232" s="8">
        <v>4734.566037735849</v>
      </c>
      <c r="M232" s="8">
        <v>2962.5471698113206</v>
      </c>
      <c r="N232" s="8">
        <v>1829.7735849056603</v>
      </c>
      <c r="O232" s="8">
        <v>677.24528301886789</v>
      </c>
      <c r="P232" s="9">
        <v>0</v>
      </c>
      <c r="Q232" s="8">
        <v>0</v>
      </c>
      <c r="R232" s="8">
        <v>0</v>
      </c>
      <c r="S232" s="8">
        <v>0</v>
      </c>
      <c r="T232" s="8">
        <v>0</v>
      </c>
      <c r="U232" s="8">
        <v>0</v>
      </c>
      <c r="V232" s="8">
        <v>0</v>
      </c>
      <c r="W232" s="8">
        <v>13</v>
      </c>
      <c r="X232" s="8">
        <v>81</v>
      </c>
      <c r="Y232" s="8">
        <v>154</v>
      </c>
      <c r="Z232" s="10">
        <f t="shared" si="6"/>
        <v>248</v>
      </c>
      <c r="AA232" s="33">
        <v>0</v>
      </c>
      <c r="AB232" s="24">
        <v>0</v>
      </c>
      <c r="AC232" s="24">
        <v>0</v>
      </c>
      <c r="AD232" s="24">
        <v>0</v>
      </c>
      <c r="AE232" s="24">
        <v>0</v>
      </c>
      <c r="AF232" s="24">
        <v>0</v>
      </c>
      <c r="AG232" s="24">
        <v>0</v>
      </c>
      <c r="AH232" s="24">
        <v>4.3881157851160717E-3</v>
      </c>
      <c r="AI232" s="24">
        <v>4.4267772072016334E-2</v>
      </c>
      <c r="AJ232" s="25">
        <v>0.22739176464032987</v>
      </c>
      <c r="AK232" s="34">
        <f t="shared" si="7"/>
        <v>7.2450467284568181E-3</v>
      </c>
    </row>
    <row r="233" spans="1:37">
      <c r="A233" s="14" t="s">
        <v>59</v>
      </c>
      <c r="B233" s="15">
        <v>2010</v>
      </c>
      <c r="C233" s="9">
        <v>19456.869565217392</v>
      </c>
      <c r="D233" s="8">
        <v>9634.8043478260861</v>
      </c>
      <c r="E233" s="8">
        <v>9822.065217391304</v>
      </c>
      <c r="F233" s="8">
        <v>1401.1630434782608</v>
      </c>
      <c r="G233" s="8">
        <v>2663.228260869565</v>
      </c>
      <c r="H233" s="8">
        <v>2820.3152173913045</v>
      </c>
      <c r="I233" s="8">
        <v>2545.771739130435</v>
      </c>
      <c r="J233" s="8">
        <v>2456.4565217391305</v>
      </c>
      <c r="K233" s="8">
        <v>2800.782608695652</v>
      </c>
      <c r="L233" s="8">
        <v>2161.858695652174</v>
      </c>
      <c r="M233" s="8">
        <v>1285.7826086956522</v>
      </c>
      <c r="N233" s="8">
        <v>922.4021739130435</v>
      </c>
      <c r="O233" s="8">
        <v>403.56521739130437</v>
      </c>
      <c r="P233" s="9">
        <v>0</v>
      </c>
      <c r="Q233" s="8">
        <v>0</v>
      </c>
      <c r="R233" s="8">
        <v>0</v>
      </c>
      <c r="S233" s="8">
        <v>0</v>
      </c>
      <c r="T233" s="8">
        <v>0</v>
      </c>
      <c r="U233" s="8">
        <v>0</v>
      </c>
      <c r="V233" s="8">
        <v>0</v>
      </c>
      <c r="W233" s="8">
        <v>0</v>
      </c>
      <c r="X233" s="8">
        <v>0</v>
      </c>
      <c r="Y233" s="8">
        <v>139</v>
      </c>
      <c r="Z233" s="10">
        <f t="shared" si="6"/>
        <v>139</v>
      </c>
      <c r="AA233" s="33">
        <v>0</v>
      </c>
      <c r="AB233" s="24">
        <v>0</v>
      </c>
      <c r="AC233" s="24">
        <v>0</v>
      </c>
      <c r="AD233" s="24">
        <v>0</v>
      </c>
      <c r="AE233" s="24">
        <v>0</v>
      </c>
      <c r="AF233" s="24">
        <v>0</v>
      </c>
      <c r="AG233" s="24">
        <v>0</v>
      </c>
      <c r="AH233" s="24">
        <v>0</v>
      </c>
      <c r="AI233" s="24">
        <v>0</v>
      </c>
      <c r="AJ233" s="25">
        <v>0.34443007972419737</v>
      </c>
      <c r="AK233" s="34">
        <f t="shared" si="7"/>
        <v>7.1440063641320375E-3</v>
      </c>
    </row>
    <row r="234" spans="1:37">
      <c r="A234" s="14" t="s">
        <v>59</v>
      </c>
      <c r="B234" s="15">
        <v>2009</v>
      </c>
      <c r="C234" s="9">
        <v>18741.967741935485</v>
      </c>
      <c r="D234" s="8">
        <v>9279.8602150537627</v>
      </c>
      <c r="E234" s="8">
        <v>9462.1075268817203</v>
      </c>
      <c r="F234" s="8">
        <v>1385.483870967742</v>
      </c>
      <c r="G234" s="8">
        <v>2527.4731182795699</v>
      </c>
      <c r="H234" s="8">
        <v>2881.6774193548385</v>
      </c>
      <c r="I234" s="8">
        <v>2373.9677419354839</v>
      </c>
      <c r="J234" s="8">
        <v>2420.8279569892475</v>
      </c>
      <c r="K234" s="8">
        <v>2686.1075268817203</v>
      </c>
      <c r="L234" s="8">
        <v>1981.3548387096773</v>
      </c>
      <c r="M234" s="8">
        <v>1212.3333333333333</v>
      </c>
      <c r="N234" s="8">
        <v>897.48387096774195</v>
      </c>
      <c r="O234" s="8">
        <v>389.81720430107526</v>
      </c>
      <c r="P234" s="9">
        <v>0</v>
      </c>
      <c r="Q234" s="8">
        <v>0</v>
      </c>
      <c r="R234" s="8">
        <v>0</v>
      </c>
      <c r="S234" s="8">
        <v>0</v>
      </c>
      <c r="T234" s="8">
        <v>0</v>
      </c>
      <c r="U234" s="8">
        <v>0</v>
      </c>
      <c r="V234" s="8">
        <v>0</v>
      </c>
      <c r="W234" s="8">
        <v>0</v>
      </c>
      <c r="X234" s="8">
        <v>10</v>
      </c>
      <c r="Y234" s="8">
        <v>120</v>
      </c>
      <c r="Z234" s="10">
        <f t="shared" si="6"/>
        <v>130</v>
      </c>
      <c r="AA234" s="33">
        <v>0</v>
      </c>
      <c r="AB234" s="24">
        <v>0</v>
      </c>
      <c r="AC234" s="24">
        <v>0</v>
      </c>
      <c r="AD234" s="24">
        <v>0</v>
      </c>
      <c r="AE234" s="24">
        <v>0</v>
      </c>
      <c r="AF234" s="24">
        <v>0</v>
      </c>
      <c r="AG234" s="24">
        <v>0</v>
      </c>
      <c r="AH234" s="24">
        <v>0</v>
      </c>
      <c r="AI234" s="24">
        <v>1.11422615196607E-2</v>
      </c>
      <c r="AJ234" s="25">
        <v>0.30783659283369652</v>
      </c>
      <c r="AK234" s="34">
        <f t="shared" si="7"/>
        <v>6.9363047567904358E-3</v>
      </c>
    </row>
    <row r="235" spans="1:37">
      <c r="A235" s="14" t="s">
        <v>66</v>
      </c>
      <c r="B235" s="15">
        <v>2015</v>
      </c>
      <c r="C235" s="9">
        <v>102890.02222222222</v>
      </c>
      <c r="D235" s="8">
        <v>49970.244444444441</v>
      </c>
      <c r="E235" s="8">
        <v>52919.777777777781</v>
      </c>
      <c r="F235" s="8">
        <v>6362.7777777777774</v>
      </c>
      <c r="G235" s="8">
        <v>13189.133333333333</v>
      </c>
      <c r="H235" s="8">
        <v>14158.533333333333</v>
      </c>
      <c r="I235" s="8">
        <v>13293.955555555556</v>
      </c>
      <c r="J235" s="8">
        <v>12838.022222222222</v>
      </c>
      <c r="K235" s="8">
        <v>14020.533333333333</v>
      </c>
      <c r="L235" s="8">
        <v>13398.288888888888</v>
      </c>
      <c r="M235" s="8">
        <v>9468.1111111111113</v>
      </c>
      <c r="N235" s="8">
        <v>4514.666666666667</v>
      </c>
      <c r="O235" s="8">
        <v>1692.6</v>
      </c>
      <c r="P235" s="9">
        <v>0</v>
      </c>
      <c r="Q235" s="8">
        <v>0</v>
      </c>
      <c r="R235" s="8">
        <v>0</v>
      </c>
      <c r="S235" s="8">
        <v>0</v>
      </c>
      <c r="T235" s="8">
        <v>0</v>
      </c>
      <c r="U235" s="8">
        <v>0</v>
      </c>
      <c r="V235" s="8">
        <v>34</v>
      </c>
      <c r="W235" s="8">
        <v>125</v>
      </c>
      <c r="X235" s="8">
        <v>221</v>
      </c>
      <c r="Y235" s="8">
        <v>328</v>
      </c>
      <c r="Z235" s="10">
        <f t="shared" si="6"/>
        <v>708</v>
      </c>
      <c r="AA235" s="33">
        <v>0</v>
      </c>
      <c r="AB235" s="24">
        <v>0</v>
      </c>
      <c r="AC235" s="24">
        <v>0</v>
      </c>
      <c r="AD235" s="24">
        <v>0</v>
      </c>
      <c r="AE235" s="24">
        <v>0</v>
      </c>
      <c r="AF235" s="24">
        <v>0</v>
      </c>
      <c r="AG235" s="24">
        <v>2.537637476095621E-3</v>
      </c>
      <c r="AH235" s="24">
        <v>1.320221093025712E-2</v>
      </c>
      <c r="AI235" s="24">
        <v>4.8951565268753688E-2</v>
      </c>
      <c r="AJ235" s="25">
        <v>0.19378470991374219</v>
      </c>
      <c r="AK235" s="34">
        <f t="shared" si="7"/>
        <v>6.8811337067345478E-3</v>
      </c>
    </row>
    <row r="236" spans="1:37">
      <c r="A236" s="14" t="s">
        <v>64</v>
      </c>
      <c r="B236" s="15">
        <v>2014</v>
      </c>
      <c r="C236" s="9">
        <v>68994.243589743593</v>
      </c>
      <c r="D236" s="8">
        <v>34306.333333333336</v>
      </c>
      <c r="E236" s="8">
        <v>34687.910256410258</v>
      </c>
      <c r="F236" s="8">
        <v>4509.1923076923076</v>
      </c>
      <c r="G236" s="8">
        <v>9181.0256410256407</v>
      </c>
      <c r="H236" s="8">
        <v>9294.3589743589746</v>
      </c>
      <c r="I236" s="8">
        <v>9498.8846153846152</v>
      </c>
      <c r="J236" s="8">
        <v>8670.5897435897441</v>
      </c>
      <c r="K236" s="8">
        <v>10037.525641025641</v>
      </c>
      <c r="L236" s="8">
        <v>8593.1153846153848</v>
      </c>
      <c r="M236" s="8">
        <v>5006.1538461538457</v>
      </c>
      <c r="N236" s="8">
        <v>2879.1794871794873</v>
      </c>
      <c r="O236" s="8">
        <v>1343.4230769230769</v>
      </c>
      <c r="P236" s="9">
        <v>0</v>
      </c>
      <c r="Q236" s="8">
        <v>0</v>
      </c>
      <c r="R236" s="8">
        <v>0</v>
      </c>
      <c r="S236" s="8">
        <v>0</v>
      </c>
      <c r="T236" s="8">
        <v>0</v>
      </c>
      <c r="U236" s="8">
        <v>10</v>
      </c>
      <c r="V236" s="8">
        <v>10</v>
      </c>
      <c r="W236" s="8">
        <v>11</v>
      </c>
      <c r="X236" s="8">
        <v>77</v>
      </c>
      <c r="Y236" s="8">
        <v>337</v>
      </c>
      <c r="Z236" s="10">
        <f t="shared" si="6"/>
        <v>445</v>
      </c>
      <c r="AA236" s="33">
        <v>0</v>
      </c>
      <c r="AB236" s="24">
        <v>0</v>
      </c>
      <c r="AC236" s="24">
        <v>0</v>
      </c>
      <c r="AD236" s="24">
        <v>0</v>
      </c>
      <c r="AE236" s="24">
        <v>0</v>
      </c>
      <c r="AF236" s="24">
        <v>9.9626146498971169E-4</v>
      </c>
      <c r="AG236" s="24">
        <v>1.1637223000523676E-3</v>
      </c>
      <c r="AH236" s="24">
        <v>2.1972956361401355E-3</v>
      </c>
      <c r="AI236" s="24">
        <v>2.6743730407523508E-2</v>
      </c>
      <c r="AJ236" s="25">
        <v>0.25085172779066106</v>
      </c>
      <c r="AK236" s="34">
        <f t="shared" si="7"/>
        <v>6.4498134459749614E-3</v>
      </c>
    </row>
    <row r="237" spans="1:37">
      <c r="A237" s="14" t="s">
        <v>67</v>
      </c>
      <c r="B237" s="15">
        <v>2015</v>
      </c>
      <c r="C237" s="9">
        <v>69912.53571428571</v>
      </c>
      <c r="D237" s="8">
        <v>35028.154761904763</v>
      </c>
      <c r="E237" s="8">
        <v>34884.380952380954</v>
      </c>
      <c r="F237" s="8">
        <v>4452.4761904761908</v>
      </c>
      <c r="G237" s="8">
        <v>9345.6428571428569</v>
      </c>
      <c r="H237" s="8">
        <v>9561.1785714285706</v>
      </c>
      <c r="I237" s="8">
        <v>10200.273809523809</v>
      </c>
      <c r="J237" s="8">
        <v>9445.2976190476184</v>
      </c>
      <c r="K237" s="8">
        <v>9530</v>
      </c>
      <c r="L237" s="8">
        <v>8642.2380952380954</v>
      </c>
      <c r="M237" s="8">
        <v>5156.3452380952385</v>
      </c>
      <c r="N237" s="8">
        <v>2542.9880952380954</v>
      </c>
      <c r="O237" s="8">
        <v>1046.9761904761904</v>
      </c>
      <c r="P237" s="9">
        <v>0</v>
      </c>
      <c r="Q237" s="8">
        <v>0</v>
      </c>
      <c r="R237" s="8">
        <v>0</v>
      </c>
      <c r="S237" s="8">
        <v>0</v>
      </c>
      <c r="T237" s="8">
        <v>0</v>
      </c>
      <c r="U237" s="8">
        <v>0</v>
      </c>
      <c r="V237" s="8">
        <v>0</v>
      </c>
      <c r="W237" s="8">
        <v>21</v>
      </c>
      <c r="X237" s="8">
        <v>117</v>
      </c>
      <c r="Y237" s="8">
        <v>302</v>
      </c>
      <c r="Z237" s="10">
        <f t="shared" si="6"/>
        <v>440</v>
      </c>
      <c r="AA237" s="33">
        <v>0</v>
      </c>
      <c r="AB237" s="24">
        <v>0</v>
      </c>
      <c r="AC237" s="24">
        <v>0</v>
      </c>
      <c r="AD237" s="24">
        <v>0</v>
      </c>
      <c r="AE237" s="24">
        <v>0</v>
      </c>
      <c r="AF237" s="24">
        <v>0</v>
      </c>
      <c r="AG237" s="24">
        <v>0</v>
      </c>
      <c r="AH237" s="24">
        <v>4.0726520491396407E-3</v>
      </c>
      <c r="AI237" s="24">
        <v>4.6008866584586E-2</v>
      </c>
      <c r="AJ237" s="25">
        <v>0.28844973051645328</v>
      </c>
      <c r="AK237" s="34">
        <f t="shared" si="7"/>
        <v>6.2935780472641589E-3</v>
      </c>
    </row>
    <row r="238" spans="1:37">
      <c r="A238" s="14" t="s">
        <v>65</v>
      </c>
      <c r="B238" s="15">
        <v>2014</v>
      </c>
      <c r="C238" s="9">
        <v>11477.451612903225</v>
      </c>
      <c r="D238" s="8">
        <v>5774.0161290322585</v>
      </c>
      <c r="E238" s="8">
        <v>5703.4354838709678</v>
      </c>
      <c r="F238" s="8">
        <v>785.64516129032256</v>
      </c>
      <c r="G238" s="8">
        <v>1535.3709677419354</v>
      </c>
      <c r="H238" s="8">
        <v>1580.0645161290322</v>
      </c>
      <c r="I238" s="8">
        <v>1491.483870967742</v>
      </c>
      <c r="J238" s="8">
        <v>1323.3225806451612</v>
      </c>
      <c r="K238" s="8">
        <v>1574.3225806451612</v>
      </c>
      <c r="L238" s="8">
        <v>1471.0967741935483</v>
      </c>
      <c r="M238" s="8">
        <v>895.66129032258061</v>
      </c>
      <c r="N238" s="8">
        <v>557.38709677419354</v>
      </c>
      <c r="O238" s="8">
        <v>270.96774193548384</v>
      </c>
      <c r="P238" s="9">
        <v>0</v>
      </c>
      <c r="Q238" s="8">
        <v>0</v>
      </c>
      <c r="R238" s="8">
        <v>0</v>
      </c>
      <c r="S238" s="8">
        <v>0</v>
      </c>
      <c r="T238" s="8">
        <v>0</v>
      </c>
      <c r="U238" s="8">
        <v>0</v>
      </c>
      <c r="V238" s="8">
        <v>0</v>
      </c>
      <c r="W238" s="8">
        <v>0</v>
      </c>
      <c r="X238" s="8">
        <v>0</v>
      </c>
      <c r="Y238" s="8">
        <v>69</v>
      </c>
      <c r="Z238" s="10">
        <f t="shared" si="6"/>
        <v>69</v>
      </c>
      <c r="AA238" s="33">
        <v>0</v>
      </c>
      <c r="AB238" s="24">
        <v>0</v>
      </c>
      <c r="AC238" s="24">
        <v>0</v>
      </c>
      <c r="AD238" s="24">
        <v>0</v>
      </c>
      <c r="AE238" s="24">
        <v>0</v>
      </c>
      <c r="AF238" s="24">
        <v>0</v>
      </c>
      <c r="AG238" s="24">
        <v>0</v>
      </c>
      <c r="AH238" s="24">
        <v>0</v>
      </c>
      <c r="AI238" s="24">
        <v>0</v>
      </c>
      <c r="AJ238" s="25">
        <v>0.25464285714285717</v>
      </c>
      <c r="AK238" s="34">
        <f t="shared" si="7"/>
        <v>6.0117874879497251E-3</v>
      </c>
    </row>
    <row r="239" spans="1:37">
      <c r="A239" s="14" t="s">
        <v>67</v>
      </c>
      <c r="B239" s="15">
        <v>2009</v>
      </c>
      <c r="C239" s="9">
        <v>74895.553846153853</v>
      </c>
      <c r="D239" s="8">
        <v>37697.507692307692</v>
      </c>
      <c r="E239" s="8">
        <v>37198.046153846153</v>
      </c>
      <c r="F239" s="8">
        <v>5442.7230769230773</v>
      </c>
      <c r="G239" s="8">
        <v>9976.7384615384617</v>
      </c>
      <c r="H239" s="8">
        <v>10634.969230769231</v>
      </c>
      <c r="I239" s="8">
        <v>10812.092307692308</v>
      </c>
      <c r="J239" s="8">
        <v>10990.353846153846</v>
      </c>
      <c r="K239" s="8">
        <v>11249.415384615384</v>
      </c>
      <c r="L239" s="8">
        <v>8037.876923076923</v>
      </c>
      <c r="M239" s="8">
        <v>4171.8615384615387</v>
      </c>
      <c r="N239" s="8">
        <v>2545.2923076923075</v>
      </c>
      <c r="O239" s="8">
        <v>976.64615384615388</v>
      </c>
      <c r="P239" s="9">
        <v>0</v>
      </c>
      <c r="Q239" s="8">
        <v>0</v>
      </c>
      <c r="R239" s="8">
        <v>0</v>
      </c>
      <c r="S239" s="8">
        <v>0</v>
      </c>
      <c r="T239" s="8">
        <v>0</v>
      </c>
      <c r="U239" s="8">
        <v>11</v>
      </c>
      <c r="V239" s="8">
        <v>28</v>
      </c>
      <c r="W239" s="8">
        <v>10</v>
      </c>
      <c r="X239" s="8">
        <v>135</v>
      </c>
      <c r="Y239" s="8">
        <v>266</v>
      </c>
      <c r="Z239" s="10">
        <f t="shared" si="6"/>
        <v>450</v>
      </c>
      <c r="AA239" s="33">
        <v>0</v>
      </c>
      <c r="AB239" s="24">
        <v>0</v>
      </c>
      <c r="AC239" s="24">
        <v>0</v>
      </c>
      <c r="AD239" s="24">
        <v>0</v>
      </c>
      <c r="AE239" s="24">
        <v>0</v>
      </c>
      <c r="AF239" s="24">
        <v>9.7782859143449516E-4</v>
      </c>
      <c r="AG239" s="24">
        <v>3.4835069344756175E-3</v>
      </c>
      <c r="AH239" s="24">
        <v>2.3970114798411335E-3</v>
      </c>
      <c r="AI239" s="24">
        <v>5.3039094799448759E-2</v>
      </c>
      <c r="AJ239" s="25">
        <v>0.27236066916606283</v>
      </c>
      <c r="AK239" s="34">
        <f t="shared" si="7"/>
        <v>6.0083673448007901E-3</v>
      </c>
    </row>
    <row r="240" spans="1:37">
      <c r="A240" s="14" t="s">
        <v>65</v>
      </c>
      <c r="B240" s="15">
        <v>2012</v>
      </c>
      <c r="C240" s="9">
        <v>12098.848484848484</v>
      </c>
      <c r="D240" s="8">
        <v>6067.318181818182</v>
      </c>
      <c r="E240" s="8">
        <v>6031.530303030303</v>
      </c>
      <c r="F240" s="8">
        <v>835.86363636363637</v>
      </c>
      <c r="G240" s="8">
        <v>1581.439393939394</v>
      </c>
      <c r="H240" s="8">
        <v>1701.121212121212</v>
      </c>
      <c r="I240" s="8">
        <v>1544.2575757575758</v>
      </c>
      <c r="J240" s="8">
        <v>1396.909090909091</v>
      </c>
      <c r="K240" s="8">
        <v>1742.6515151515152</v>
      </c>
      <c r="L240" s="8">
        <v>1508.5454545454545</v>
      </c>
      <c r="M240" s="8">
        <v>896.30303030303025</v>
      </c>
      <c r="N240" s="8">
        <v>611.36363636363637</v>
      </c>
      <c r="O240" s="8">
        <v>291.87878787878788</v>
      </c>
      <c r="P240" s="9">
        <v>0</v>
      </c>
      <c r="Q240" s="8">
        <v>0</v>
      </c>
      <c r="R240" s="8">
        <v>0</v>
      </c>
      <c r="S240" s="8">
        <v>0</v>
      </c>
      <c r="T240" s="8">
        <v>0</v>
      </c>
      <c r="U240" s="8">
        <v>0</v>
      </c>
      <c r="V240" s="8">
        <v>0</v>
      </c>
      <c r="W240" s="8">
        <v>0</v>
      </c>
      <c r="X240" s="8">
        <v>0</v>
      </c>
      <c r="Y240" s="8">
        <v>70</v>
      </c>
      <c r="Z240" s="10">
        <f t="shared" si="6"/>
        <v>70</v>
      </c>
      <c r="AA240" s="33">
        <v>0</v>
      </c>
      <c r="AB240" s="24">
        <v>0</v>
      </c>
      <c r="AC240" s="24">
        <v>0</v>
      </c>
      <c r="AD240" s="24">
        <v>0</v>
      </c>
      <c r="AE240" s="24">
        <v>0</v>
      </c>
      <c r="AF240" s="24">
        <v>0</v>
      </c>
      <c r="AG240" s="24">
        <v>0</v>
      </c>
      <c r="AH240" s="24">
        <v>0</v>
      </c>
      <c r="AI240" s="24">
        <v>0</v>
      </c>
      <c r="AJ240" s="25">
        <v>0.23982558139534885</v>
      </c>
      <c r="AK240" s="34">
        <f t="shared" si="7"/>
        <v>5.7856745695808775E-3</v>
      </c>
    </row>
    <row r="241" spans="1:37">
      <c r="A241" s="14" t="s">
        <v>66</v>
      </c>
      <c r="B241" s="15">
        <v>2009</v>
      </c>
      <c r="C241" s="9">
        <v>97468.666666666672</v>
      </c>
      <c r="D241" s="8">
        <v>47473.155555555553</v>
      </c>
      <c r="E241" s="8">
        <v>49995.511111111111</v>
      </c>
      <c r="F241" s="8">
        <v>6572.7777777777774</v>
      </c>
      <c r="G241" s="8">
        <v>12707.111111111111</v>
      </c>
      <c r="H241" s="8">
        <v>13830.2</v>
      </c>
      <c r="I241" s="8">
        <v>12816.622222222222</v>
      </c>
      <c r="J241" s="8">
        <v>13485.488888888889</v>
      </c>
      <c r="K241" s="8">
        <v>13824.2</v>
      </c>
      <c r="L241" s="8">
        <v>11437.333333333334</v>
      </c>
      <c r="M241" s="8">
        <v>6987.1111111111113</v>
      </c>
      <c r="N241" s="8">
        <v>4343.2888888888892</v>
      </c>
      <c r="O241" s="8">
        <v>1467.2444444444445</v>
      </c>
      <c r="P241" s="9">
        <v>0</v>
      </c>
      <c r="Q241" s="8">
        <v>0</v>
      </c>
      <c r="R241" s="8">
        <v>0</v>
      </c>
      <c r="S241" s="8">
        <v>0</v>
      </c>
      <c r="T241" s="8">
        <v>0</v>
      </c>
      <c r="U241" s="8">
        <v>10</v>
      </c>
      <c r="V241" s="8">
        <v>12</v>
      </c>
      <c r="W241" s="8">
        <v>47</v>
      </c>
      <c r="X241" s="8">
        <v>197</v>
      </c>
      <c r="Y241" s="8">
        <v>296</v>
      </c>
      <c r="Z241" s="10">
        <f t="shared" si="6"/>
        <v>562</v>
      </c>
      <c r="AA241" s="33">
        <v>0</v>
      </c>
      <c r="AB241" s="24">
        <v>0</v>
      </c>
      <c r="AC241" s="24">
        <v>0</v>
      </c>
      <c r="AD241" s="24">
        <v>0</v>
      </c>
      <c r="AE241" s="24">
        <v>0</v>
      </c>
      <c r="AF241" s="24">
        <v>7.233691642192676E-4</v>
      </c>
      <c r="AG241" s="24">
        <v>1.049195616693868E-3</v>
      </c>
      <c r="AH241" s="24">
        <v>6.7266713313402452E-3</v>
      </c>
      <c r="AI241" s="24">
        <v>4.5357332896729559E-2</v>
      </c>
      <c r="AJ241" s="25">
        <v>0.20173870899342683</v>
      </c>
      <c r="AK241" s="34">
        <f t="shared" si="7"/>
        <v>5.7659555549475728E-3</v>
      </c>
    </row>
    <row r="242" spans="1:37">
      <c r="A242" s="14" t="s">
        <v>66</v>
      </c>
      <c r="B242" s="15">
        <v>2011</v>
      </c>
      <c r="C242" s="9">
        <v>104284.39534883721</v>
      </c>
      <c r="D242" s="8">
        <v>50700.046511627908</v>
      </c>
      <c r="E242" s="8">
        <v>53584.348837209305</v>
      </c>
      <c r="F242" s="8">
        <v>6818.6511627906975</v>
      </c>
      <c r="G242" s="8">
        <v>13463.023255813954</v>
      </c>
      <c r="H242" s="8">
        <v>14948.023255813954</v>
      </c>
      <c r="I242" s="8">
        <v>13337.325581395349</v>
      </c>
      <c r="J242" s="8">
        <v>13883.162790697674</v>
      </c>
      <c r="K242" s="8">
        <v>14850</v>
      </c>
      <c r="L242" s="8">
        <v>12939.372093023256</v>
      </c>
      <c r="M242" s="8">
        <v>8146.2325581395353</v>
      </c>
      <c r="N242" s="8">
        <v>4374.1860465116279</v>
      </c>
      <c r="O242" s="8">
        <v>1531.3255813953488</v>
      </c>
      <c r="P242" s="9">
        <v>0</v>
      </c>
      <c r="Q242" s="8">
        <v>0</v>
      </c>
      <c r="R242" s="8">
        <v>0</v>
      </c>
      <c r="S242" s="8">
        <v>0</v>
      </c>
      <c r="T242" s="8">
        <v>0</v>
      </c>
      <c r="U242" s="8">
        <v>0</v>
      </c>
      <c r="V242" s="8">
        <v>10</v>
      </c>
      <c r="W242" s="8">
        <v>66</v>
      </c>
      <c r="X242" s="8">
        <v>212</v>
      </c>
      <c r="Y242" s="8">
        <v>313</v>
      </c>
      <c r="Z242" s="10">
        <f t="shared" si="6"/>
        <v>601</v>
      </c>
      <c r="AA242" s="33">
        <v>0</v>
      </c>
      <c r="AB242" s="24">
        <v>0</v>
      </c>
      <c r="AC242" s="24">
        <v>0</v>
      </c>
      <c r="AD242" s="24">
        <v>0</v>
      </c>
      <c r="AE242" s="24">
        <v>0</v>
      </c>
      <c r="AF242" s="24">
        <v>0</v>
      </c>
      <c r="AG242" s="24">
        <v>7.7283502847807215E-4</v>
      </c>
      <c r="AH242" s="24">
        <v>8.1019047184031426E-3</v>
      </c>
      <c r="AI242" s="24">
        <v>4.8466159817108834E-2</v>
      </c>
      <c r="AJ242" s="25">
        <v>0.20439807432381127</v>
      </c>
      <c r="AK242" s="34">
        <f t="shared" si="7"/>
        <v>5.7630865863451666E-3</v>
      </c>
    </row>
    <row r="243" spans="1:37">
      <c r="A243" s="14" t="s">
        <v>63</v>
      </c>
      <c r="B243" s="15">
        <v>2016</v>
      </c>
      <c r="C243" s="9">
        <v>36480.339999999997</v>
      </c>
      <c r="D243" s="8">
        <v>18034.78</v>
      </c>
      <c r="E243" s="8">
        <v>18445.560000000001</v>
      </c>
      <c r="F243" s="8">
        <v>2051</v>
      </c>
      <c r="G243" s="8">
        <v>4259.2</v>
      </c>
      <c r="H243" s="8">
        <v>4679.82</v>
      </c>
      <c r="I243" s="8">
        <v>4372.3</v>
      </c>
      <c r="J243" s="8">
        <v>4510.1400000000003</v>
      </c>
      <c r="K243" s="8">
        <v>4970.34</v>
      </c>
      <c r="L243" s="8">
        <v>5256.42</v>
      </c>
      <c r="M243" s="8">
        <v>3700.94</v>
      </c>
      <c r="N243" s="8">
        <v>1932.4</v>
      </c>
      <c r="O243" s="8">
        <v>751.06</v>
      </c>
      <c r="P243" s="9">
        <v>0</v>
      </c>
      <c r="Q243" s="8">
        <v>0</v>
      </c>
      <c r="R243" s="8">
        <v>0</v>
      </c>
      <c r="S243" s="8">
        <v>0</v>
      </c>
      <c r="T243" s="8">
        <v>0</v>
      </c>
      <c r="U243" s="8">
        <v>0</v>
      </c>
      <c r="V243" s="8">
        <v>0</v>
      </c>
      <c r="W243" s="8">
        <v>13</v>
      </c>
      <c r="X243" s="8">
        <v>51</v>
      </c>
      <c r="Y243" s="8">
        <v>143</v>
      </c>
      <c r="Z243" s="10">
        <f t="shared" si="6"/>
        <v>207</v>
      </c>
      <c r="AA243" s="33">
        <v>0</v>
      </c>
      <c r="AB243" s="24">
        <v>0</v>
      </c>
      <c r="AC243" s="24">
        <v>0</v>
      </c>
      <c r="AD243" s="24">
        <v>0</v>
      </c>
      <c r="AE243" s="24">
        <v>0</v>
      </c>
      <c r="AF243" s="24">
        <v>0</v>
      </c>
      <c r="AG243" s="24">
        <v>0</v>
      </c>
      <c r="AH243" s="24">
        <v>3.5126211178781604E-3</v>
      </c>
      <c r="AI243" s="24">
        <v>2.6392051335127301E-2</v>
      </c>
      <c r="AJ243" s="25">
        <v>0.1903975714323756</v>
      </c>
      <c r="AK243" s="34">
        <f t="shared" si="7"/>
        <v>5.67428921989214E-3</v>
      </c>
    </row>
    <row r="244" spans="1:37">
      <c r="A244" s="14" t="s">
        <v>67</v>
      </c>
      <c r="B244" s="15">
        <v>2014</v>
      </c>
      <c r="C244" s="9">
        <v>81087.046153846153</v>
      </c>
      <c r="D244" s="8">
        <v>40657.338461538464</v>
      </c>
      <c r="E244" s="8">
        <v>40429.707692307689</v>
      </c>
      <c r="F244" s="8">
        <v>5270.8923076923074</v>
      </c>
      <c r="G244" s="8">
        <v>10921.630769230769</v>
      </c>
      <c r="H244" s="8">
        <v>11043.215384615385</v>
      </c>
      <c r="I244" s="8">
        <v>11862.646153846154</v>
      </c>
      <c r="J244" s="8">
        <v>11074.430769230768</v>
      </c>
      <c r="K244" s="8">
        <v>11304.323076923078</v>
      </c>
      <c r="L244" s="8">
        <v>9981.8153846153855</v>
      </c>
      <c r="M244" s="8">
        <v>5606.9538461538459</v>
      </c>
      <c r="N244" s="8">
        <v>2802.7846153846153</v>
      </c>
      <c r="O244" s="8">
        <v>1197.3384615384616</v>
      </c>
      <c r="P244" s="9">
        <v>0</v>
      </c>
      <c r="Q244" s="8">
        <v>0</v>
      </c>
      <c r="R244" s="8">
        <v>0</v>
      </c>
      <c r="S244" s="8">
        <v>0</v>
      </c>
      <c r="T244" s="8">
        <v>0</v>
      </c>
      <c r="U244" s="8">
        <v>0</v>
      </c>
      <c r="V244" s="8">
        <v>33</v>
      </c>
      <c r="W244" s="8">
        <v>33</v>
      </c>
      <c r="X244" s="8">
        <v>108</v>
      </c>
      <c r="Y244" s="8">
        <v>286</v>
      </c>
      <c r="Z244" s="10">
        <f t="shared" si="6"/>
        <v>460</v>
      </c>
      <c r="AA244" s="33">
        <v>0</v>
      </c>
      <c r="AB244" s="24">
        <v>0</v>
      </c>
      <c r="AC244" s="24">
        <v>0</v>
      </c>
      <c r="AD244" s="24">
        <v>0</v>
      </c>
      <c r="AE244" s="24">
        <v>0</v>
      </c>
      <c r="AF244" s="24">
        <v>0</v>
      </c>
      <c r="AG244" s="24">
        <v>3.3060118554047511E-3</v>
      </c>
      <c r="AH244" s="24">
        <v>5.8855487142339732E-3</v>
      </c>
      <c r="AI244" s="24">
        <v>3.8533107184613107E-2</v>
      </c>
      <c r="AJ244" s="25">
        <v>0.23886311948295577</v>
      </c>
      <c r="AK244" s="34">
        <f t="shared" si="7"/>
        <v>5.6729159812683727E-3</v>
      </c>
    </row>
    <row r="245" spans="1:37">
      <c r="A245" s="14" t="s">
        <v>67</v>
      </c>
      <c r="B245" s="15">
        <v>2011</v>
      </c>
      <c r="C245" s="9">
        <v>72190.242857142861</v>
      </c>
      <c r="D245" s="8">
        <v>36187.642857142855</v>
      </c>
      <c r="E245" s="8">
        <v>36002.6</v>
      </c>
      <c r="F245" s="8">
        <v>4976.8142857142857</v>
      </c>
      <c r="G245" s="8">
        <v>9740.9571428571435</v>
      </c>
      <c r="H245" s="8">
        <v>10048.028571428571</v>
      </c>
      <c r="I245" s="8">
        <v>10345.242857142857</v>
      </c>
      <c r="J245" s="8">
        <v>10187.642857142857</v>
      </c>
      <c r="K245" s="8">
        <v>10675.171428571428</v>
      </c>
      <c r="L245" s="8">
        <v>8341.9</v>
      </c>
      <c r="M245" s="8">
        <v>4362.7571428571428</v>
      </c>
      <c r="N245" s="8">
        <v>2478.1714285714284</v>
      </c>
      <c r="O245" s="8">
        <v>1007.1714285714286</v>
      </c>
      <c r="P245" s="9">
        <v>0</v>
      </c>
      <c r="Q245" s="8">
        <v>0</v>
      </c>
      <c r="R245" s="8">
        <v>0</v>
      </c>
      <c r="S245" s="8">
        <v>0</v>
      </c>
      <c r="T245" s="8">
        <v>0</v>
      </c>
      <c r="U245" s="8">
        <v>0</v>
      </c>
      <c r="V245" s="8">
        <v>0</v>
      </c>
      <c r="W245" s="8">
        <v>20</v>
      </c>
      <c r="X245" s="8">
        <v>116</v>
      </c>
      <c r="Y245" s="8">
        <v>272</v>
      </c>
      <c r="Z245" s="10">
        <f t="shared" si="6"/>
        <v>408</v>
      </c>
      <c r="AA245" s="33">
        <v>0</v>
      </c>
      <c r="AB245" s="24">
        <v>0</v>
      </c>
      <c r="AC245" s="24">
        <v>0</v>
      </c>
      <c r="AD245" s="24">
        <v>0</v>
      </c>
      <c r="AE245" s="24">
        <v>0</v>
      </c>
      <c r="AF245" s="24">
        <v>0</v>
      </c>
      <c r="AG245" s="24">
        <v>0</v>
      </c>
      <c r="AH245" s="24">
        <v>4.5842570065456646E-3</v>
      </c>
      <c r="AI245" s="24">
        <v>4.680870688064933E-2</v>
      </c>
      <c r="AJ245" s="25">
        <v>0.27006326061672009</v>
      </c>
      <c r="AK245" s="34">
        <f t="shared" si="7"/>
        <v>5.6517333070535648E-3</v>
      </c>
    </row>
    <row r="246" spans="1:37">
      <c r="A246" s="14" t="s">
        <v>66</v>
      </c>
      <c r="B246" s="15">
        <v>2010</v>
      </c>
      <c r="C246" s="9">
        <v>100330.125</v>
      </c>
      <c r="D246" s="8">
        <v>48903.0625</v>
      </c>
      <c r="E246" s="8">
        <v>51427.0625</v>
      </c>
      <c r="F246" s="8">
        <v>6527.125</v>
      </c>
      <c r="G246" s="8">
        <v>12897.625</v>
      </c>
      <c r="H246" s="8">
        <v>14321.791666666666</v>
      </c>
      <c r="I246" s="8">
        <v>12767.270833333334</v>
      </c>
      <c r="J246" s="8">
        <v>13677.541666666666</v>
      </c>
      <c r="K246" s="8">
        <v>14490.458333333334</v>
      </c>
      <c r="L246" s="8">
        <v>12347.458333333334</v>
      </c>
      <c r="M246" s="8">
        <v>7608.75</v>
      </c>
      <c r="N246" s="8">
        <v>4229.3125</v>
      </c>
      <c r="O246" s="8">
        <v>1480.7083333333333</v>
      </c>
      <c r="P246" s="9">
        <v>0</v>
      </c>
      <c r="Q246" s="8">
        <v>0</v>
      </c>
      <c r="R246" s="8">
        <v>0</v>
      </c>
      <c r="S246" s="8">
        <v>0</v>
      </c>
      <c r="T246" s="8">
        <v>0</v>
      </c>
      <c r="U246" s="8">
        <v>0</v>
      </c>
      <c r="V246" s="8">
        <v>0</v>
      </c>
      <c r="W246" s="8">
        <v>32</v>
      </c>
      <c r="X246" s="8">
        <v>208</v>
      </c>
      <c r="Y246" s="8">
        <v>327</v>
      </c>
      <c r="Z246" s="10">
        <f t="shared" si="6"/>
        <v>567</v>
      </c>
      <c r="AA246" s="33">
        <v>0</v>
      </c>
      <c r="AB246" s="24">
        <v>0</v>
      </c>
      <c r="AC246" s="24">
        <v>0</v>
      </c>
      <c r="AD246" s="24">
        <v>0</v>
      </c>
      <c r="AE246" s="24">
        <v>0</v>
      </c>
      <c r="AF246" s="24">
        <v>0</v>
      </c>
      <c r="AG246" s="24">
        <v>0</v>
      </c>
      <c r="AH246" s="24">
        <v>4.2056842451125348E-3</v>
      </c>
      <c r="AI246" s="24">
        <v>4.9180570128123657E-2</v>
      </c>
      <c r="AJ246" s="25">
        <v>0.22084025100599378</v>
      </c>
      <c r="AK246" s="34">
        <f t="shared" si="7"/>
        <v>5.6513435022631535E-3</v>
      </c>
    </row>
    <row r="247" spans="1:37">
      <c r="A247" s="14" t="s">
        <v>64</v>
      </c>
      <c r="B247" s="15">
        <v>2016</v>
      </c>
      <c r="C247" s="9">
        <v>61230.651685393255</v>
      </c>
      <c r="D247" s="8">
        <v>30438.876404494382</v>
      </c>
      <c r="E247" s="8">
        <v>30791.775280898877</v>
      </c>
      <c r="F247" s="8">
        <v>3926.4382022471909</v>
      </c>
      <c r="G247" s="8">
        <v>8108.7078651685397</v>
      </c>
      <c r="H247" s="8">
        <v>8033.5617977528091</v>
      </c>
      <c r="I247" s="8">
        <v>8380</v>
      </c>
      <c r="J247" s="8">
        <v>7565.0112359550558</v>
      </c>
      <c r="K247" s="8">
        <v>8524.9213483146068</v>
      </c>
      <c r="L247" s="8">
        <v>7974.4382022471909</v>
      </c>
      <c r="M247" s="8">
        <v>4846.1910112359546</v>
      </c>
      <c r="N247" s="8">
        <v>2607.2921348314608</v>
      </c>
      <c r="O247" s="8">
        <v>1263.9550561797753</v>
      </c>
      <c r="P247" s="9">
        <v>0</v>
      </c>
      <c r="Q247" s="8">
        <v>0</v>
      </c>
      <c r="R247" s="8">
        <v>0</v>
      </c>
      <c r="S247" s="8">
        <v>0</v>
      </c>
      <c r="T247" s="8">
        <v>0</v>
      </c>
      <c r="U247" s="8">
        <v>0</v>
      </c>
      <c r="V247" s="8">
        <v>0</v>
      </c>
      <c r="W247" s="8">
        <v>13</v>
      </c>
      <c r="X247" s="8">
        <v>56</v>
      </c>
      <c r="Y247" s="8">
        <v>275</v>
      </c>
      <c r="Z247" s="10">
        <f t="shared" si="6"/>
        <v>344</v>
      </c>
      <c r="AA247" s="33">
        <v>0</v>
      </c>
      <c r="AB247" s="24">
        <v>0</v>
      </c>
      <c r="AC247" s="24">
        <v>0</v>
      </c>
      <c r="AD247" s="24">
        <v>0</v>
      </c>
      <c r="AE247" s="24">
        <v>0</v>
      </c>
      <c r="AF247" s="24">
        <v>0</v>
      </c>
      <c r="AG247" s="24">
        <v>0</v>
      </c>
      <c r="AH247" s="24">
        <v>2.6825191103403345E-3</v>
      </c>
      <c r="AI247" s="24">
        <v>2.1478222272020134E-2</v>
      </c>
      <c r="AJ247" s="25">
        <v>0.21757102727305053</v>
      </c>
      <c r="AK247" s="34">
        <f t="shared" si="7"/>
        <v>5.6181012373915686E-3</v>
      </c>
    </row>
    <row r="248" spans="1:37">
      <c r="A248" s="14" t="s">
        <v>66</v>
      </c>
      <c r="B248" s="15">
        <v>2012</v>
      </c>
      <c r="C248" s="9">
        <v>100758.30434782608</v>
      </c>
      <c r="D248" s="8">
        <v>48978.478260869568</v>
      </c>
      <c r="E248" s="8">
        <v>51779.82608695652</v>
      </c>
      <c r="F248" s="8">
        <v>6512.521739130435</v>
      </c>
      <c r="G248" s="8">
        <v>12912.173913043478</v>
      </c>
      <c r="H248" s="8">
        <v>14479.869565217392</v>
      </c>
      <c r="I248" s="8">
        <v>12876.195652173914</v>
      </c>
      <c r="J248" s="8">
        <v>13099.41304347826</v>
      </c>
      <c r="K248" s="8">
        <v>14211.260869565218</v>
      </c>
      <c r="L248" s="8">
        <v>12722.521739130434</v>
      </c>
      <c r="M248" s="8">
        <v>8175.195652173913</v>
      </c>
      <c r="N248" s="8">
        <v>4251.478260869565</v>
      </c>
      <c r="O248" s="8">
        <v>1527.3695652173913</v>
      </c>
      <c r="P248" s="9">
        <v>0</v>
      </c>
      <c r="Q248" s="8">
        <v>0</v>
      </c>
      <c r="R248" s="8">
        <v>0</v>
      </c>
      <c r="S248" s="8">
        <v>0</v>
      </c>
      <c r="T248" s="8">
        <v>0</v>
      </c>
      <c r="U248" s="8">
        <v>11</v>
      </c>
      <c r="V248" s="8">
        <v>14</v>
      </c>
      <c r="W248" s="8">
        <v>44</v>
      </c>
      <c r="X248" s="8">
        <v>202</v>
      </c>
      <c r="Y248" s="8">
        <v>287</v>
      </c>
      <c r="Z248" s="10">
        <f t="shared" si="6"/>
        <v>558</v>
      </c>
      <c r="AA248" s="33">
        <v>0</v>
      </c>
      <c r="AB248" s="24">
        <v>0</v>
      </c>
      <c r="AC248" s="24">
        <v>0</v>
      </c>
      <c r="AD248" s="24">
        <v>0</v>
      </c>
      <c r="AE248" s="24">
        <v>0</v>
      </c>
      <c r="AF248" s="24">
        <v>7.7403406361764549E-4</v>
      </c>
      <c r="AG248" s="24">
        <v>1.1004107744568004E-3</v>
      </c>
      <c r="AH248" s="24">
        <v>5.3821341863909654E-3</v>
      </c>
      <c r="AI248" s="24">
        <v>4.7512885543647222E-2</v>
      </c>
      <c r="AJ248" s="25">
        <v>0.18790475241606058</v>
      </c>
      <c r="AK248" s="34">
        <f t="shared" si="7"/>
        <v>5.5380050667956596E-3</v>
      </c>
    </row>
    <row r="249" spans="1:37">
      <c r="A249" s="14" t="s">
        <v>66</v>
      </c>
      <c r="B249" s="15">
        <v>2014</v>
      </c>
      <c r="C249" s="9">
        <v>102737.19565217392</v>
      </c>
      <c r="D249" s="8">
        <v>49943.456521739128</v>
      </c>
      <c r="E249" s="8">
        <v>52793.739130434784</v>
      </c>
      <c r="F249" s="8">
        <v>6411.978260869565</v>
      </c>
      <c r="G249" s="8">
        <v>13129.217391304348</v>
      </c>
      <c r="H249" s="8">
        <v>14415.782608695652</v>
      </c>
      <c r="I249" s="8">
        <v>13168.804347826086</v>
      </c>
      <c r="J249" s="8">
        <v>12935.869565217392</v>
      </c>
      <c r="K249" s="8">
        <v>14208.782608695652</v>
      </c>
      <c r="L249" s="8">
        <v>13301.804347826086</v>
      </c>
      <c r="M249" s="8">
        <v>9074.7391304347821</v>
      </c>
      <c r="N249" s="8">
        <v>4462.565217391304</v>
      </c>
      <c r="O249" s="8">
        <v>1647.9347826086957</v>
      </c>
      <c r="P249" s="9">
        <v>0</v>
      </c>
      <c r="Q249" s="8">
        <v>0</v>
      </c>
      <c r="R249" s="8">
        <v>0</v>
      </c>
      <c r="S249" s="8">
        <v>0</v>
      </c>
      <c r="T249" s="8">
        <v>0</v>
      </c>
      <c r="U249" s="8">
        <v>11</v>
      </c>
      <c r="V249" s="8">
        <v>47</v>
      </c>
      <c r="W249" s="8">
        <v>93</v>
      </c>
      <c r="X249" s="8">
        <v>160</v>
      </c>
      <c r="Y249" s="8">
        <v>251</v>
      </c>
      <c r="Z249" s="10">
        <f t="shared" si="6"/>
        <v>562</v>
      </c>
      <c r="AA249" s="33">
        <v>0</v>
      </c>
      <c r="AB249" s="24">
        <v>0</v>
      </c>
      <c r="AC249" s="24">
        <v>0</v>
      </c>
      <c r="AD249" s="24">
        <v>0</v>
      </c>
      <c r="AE249" s="24">
        <v>0</v>
      </c>
      <c r="AF249" s="24">
        <v>7.7416906873274953E-4</v>
      </c>
      <c r="AG249" s="24">
        <v>3.5333552329448606E-3</v>
      </c>
      <c r="AH249" s="24">
        <v>1.0248228479438863E-2</v>
      </c>
      <c r="AI249" s="24">
        <v>3.5853817749588367E-2</v>
      </c>
      <c r="AJ249" s="25">
        <v>0.1523118527801596</v>
      </c>
      <c r="AK249" s="34">
        <f t="shared" si="7"/>
        <v>5.4702680604861156E-3</v>
      </c>
    </row>
    <row r="250" spans="1:37">
      <c r="A250" s="14" t="s">
        <v>65</v>
      </c>
      <c r="B250" s="15">
        <v>2013</v>
      </c>
      <c r="C250" s="9">
        <v>12274.444444444445</v>
      </c>
      <c r="D250" s="8">
        <v>6146.4761904761908</v>
      </c>
      <c r="E250" s="8">
        <v>6127.9682539682535</v>
      </c>
      <c r="F250" s="8">
        <v>844.34920634920638</v>
      </c>
      <c r="G250" s="8">
        <v>1650.2380952380952</v>
      </c>
      <c r="H250" s="8">
        <v>1631.3968253968253</v>
      </c>
      <c r="I250" s="8">
        <v>1573.2380952380952</v>
      </c>
      <c r="J250" s="8">
        <v>1444.6190476190477</v>
      </c>
      <c r="K250" s="8">
        <v>1717.3174603174602</v>
      </c>
      <c r="L250" s="8">
        <v>1575.6190476190477</v>
      </c>
      <c r="M250" s="8">
        <v>957.84126984126988</v>
      </c>
      <c r="N250" s="8">
        <v>609.31746031746036</v>
      </c>
      <c r="O250" s="8">
        <v>282.55555555555554</v>
      </c>
      <c r="P250" s="9">
        <v>0</v>
      </c>
      <c r="Q250" s="8">
        <v>0</v>
      </c>
      <c r="R250" s="8">
        <v>0</v>
      </c>
      <c r="S250" s="8">
        <v>0</v>
      </c>
      <c r="T250" s="8">
        <v>0</v>
      </c>
      <c r="U250" s="8">
        <v>0</v>
      </c>
      <c r="V250" s="8">
        <v>0</v>
      </c>
      <c r="W250" s="8">
        <v>0</v>
      </c>
      <c r="X250" s="8">
        <v>0</v>
      </c>
      <c r="Y250" s="8">
        <v>67</v>
      </c>
      <c r="Z250" s="10">
        <f t="shared" si="6"/>
        <v>67</v>
      </c>
      <c r="AA250" s="33">
        <v>0</v>
      </c>
      <c r="AB250" s="24">
        <v>0</v>
      </c>
      <c r="AC250" s="24">
        <v>0</v>
      </c>
      <c r="AD250" s="24">
        <v>0</v>
      </c>
      <c r="AE250" s="24">
        <v>0</v>
      </c>
      <c r="AF250" s="24">
        <v>0</v>
      </c>
      <c r="AG250" s="24">
        <v>0</v>
      </c>
      <c r="AH250" s="24">
        <v>0</v>
      </c>
      <c r="AI250" s="24">
        <v>0</v>
      </c>
      <c r="AJ250" s="25">
        <v>0.23712151002752654</v>
      </c>
      <c r="AK250" s="34">
        <f t="shared" si="7"/>
        <v>5.4584955191454686E-3</v>
      </c>
    </row>
    <row r="251" spans="1:37">
      <c r="A251" s="14" t="s">
        <v>66</v>
      </c>
      <c r="B251" s="15">
        <v>2013</v>
      </c>
      <c r="C251" s="9">
        <v>105515.93181818182</v>
      </c>
      <c r="D251" s="8">
        <v>51320.38636363636</v>
      </c>
      <c r="E251" s="8">
        <v>54195.545454545456</v>
      </c>
      <c r="F251" s="8">
        <v>6736.363636363636</v>
      </c>
      <c r="G251" s="8">
        <v>13552.5</v>
      </c>
      <c r="H251" s="8">
        <v>14961.045454545454</v>
      </c>
      <c r="I251" s="8">
        <v>13522.886363636364</v>
      </c>
      <c r="J251" s="8">
        <v>13503.363636363636</v>
      </c>
      <c r="K251" s="8">
        <v>14799.90909090909</v>
      </c>
      <c r="L251" s="8">
        <v>13478.818181818182</v>
      </c>
      <c r="M251" s="8">
        <v>8855.2727272727279</v>
      </c>
      <c r="N251" s="8">
        <v>4485</v>
      </c>
      <c r="O251" s="8">
        <v>1658.090909090909</v>
      </c>
      <c r="P251" s="9">
        <v>0</v>
      </c>
      <c r="Q251" s="8">
        <v>0</v>
      </c>
      <c r="R251" s="8">
        <v>0</v>
      </c>
      <c r="S251" s="8">
        <v>0</v>
      </c>
      <c r="T251" s="8">
        <v>0</v>
      </c>
      <c r="U251" s="8">
        <v>0</v>
      </c>
      <c r="V251" s="8">
        <v>17</v>
      </c>
      <c r="W251" s="8">
        <v>89</v>
      </c>
      <c r="X251" s="8">
        <v>171</v>
      </c>
      <c r="Y251" s="8">
        <v>282</v>
      </c>
      <c r="Z251" s="10">
        <f t="shared" si="6"/>
        <v>559</v>
      </c>
      <c r="AA251" s="33">
        <v>0</v>
      </c>
      <c r="AB251" s="24">
        <v>0</v>
      </c>
      <c r="AC251" s="24">
        <v>0</v>
      </c>
      <c r="AD251" s="24">
        <v>0</v>
      </c>
      <c r="AE251" s="24">
        <v>0</v>
      </c>
      <c r="AF251" s="24">
        <v>0</v>
      </c>
      <c r="AG251" s="24">
        <v>1.2612381716767722E-3</v>
      </c>
      <c r="AH251" s="24">
        <v>1.0050509198423126E-2</v>
      </c>
      <c r="AI251" s="24">
        <v>3.8127090301003343E-2</v>
      </c>
      <c r="AJ251" s="25">
        <v>0.17007511376720216</v>
      </c>
      <c r="AK251" s="34">
        <f t="shared" si="7"/>
        <v>5.2977781683550152E-3</v>
      </c>
    </row>
    <row r="252" spans="1:37">
      <c r="A252" s="14" t="s">
        <v>65</v>
      </c>
      <c r="B252" s="15">
        <v>2016</v>
      </c>
      <c r="C252" s="9">
        <v>13243.413793103447</v>
      </c>
      <c r="D252" s="8">
        <v>6668.6034482758623</v>
      </c>
      <c r="E252" s="8">
        <v>6574.8103448275861</v>
      </c>
      <c r="F252" s="8">
        <v>910.98275862068965</v>
      </c>
      <c r="G252" s="8">
        <v>1780.0517241379309</v>
      </c>
      <c r="H252" s="8">
        <v>1810.8620689655172</v>
      </c>
      <c r="I252" s="8">
        <v>1746.4482758620691</v>
      </c>
      <c r="J252" s="8">
        <v>1533.2758620689656</v>
      </c>
      <c r="K252" s="8">
        <v>1691.9655172413793</v>
      </c>
      <c r="L252" s="8">
        <v>1756.6206896551723</v>
      </c>
      <c r="M252" s="8">
        <v>1091.6206896551723</v>
      </c>
      <c r="N252" s="8">
        <v>626.0344827586207</v>
      </c>
      <c r="O252" s="8">
        <v>304.15517241379308</v>
      </c>
      <c r="P252" s="9">
        <v>0</v>
      </c>
      <c r="Q252" s="8">
        <v>0</v>
      </c>
      <c r="R252" s="8">
        <v>0</v>
      </c>
      <c r="S252" s="8">
        <v>0</v>
      </c>
      <c r="T252" s="8">
        <v>0</v>
      </c>
      <c r="U252" s="8">
        <v>0</v>
      </c>
      <c r="V252" s="8">
        <v>0</v>
      </c>
      <c r="W252" s="8">
        <v>0</v>
      </c>
      <c r="X252" s="8">
        <v>11</v>
      </c>
      <c r="Y252" s="8">
        <v>59</v>
      </c>
      <c r="Z252" s="10">
        <f t="shared" si="6"/>
        <v>70</v>
      </c>
      <c r="AA252" s="33">
        <v>0</v>
      </c>
      <c r="AB252" s="24">
        <v>0</v>
      </c>
      <c r="AC252" s="24">
        <v>0</v>
      </c>
      <c r="AD252" s="24">
        <v>0</v>
      </c>
      <c r="AE252" s="24">
        <v>0</v>
      </c>
      <c r="AF252" s="24">
        <v>0</v>
      </c>
      <c r="AG252" s="24">
        <v>0</v>
      </c>
      <c r="AH252" s="24">
        <v>0</v>
      </c>
      <c r="AI252" s="24">
        <v>1.757091710272652E-2</v>
      </c>
      <c r="AJ252" s="25">
        <v>0.1939799331103679</v>
      </c>
      <c r="AK252" s="34">
        <f t="shared" si="7"/>
        <v>5.2856462158157999E-3</v>
      </c>
    </row>
    <row r="253" spans="1:37">
      <c r="A253" s="14" t="s">
        <v>67</v>
      </c>
      <c r="B253" s="15">
        <v>2010</v>
      </c>
      <c r="C253" s="9">
        <v>73342.014925373136</v>
      </c>
      <c r="D253" s="8">
        <v>36730.746268656716</v>
      </c>
      <c r="E253" s="8">
        <v>36611.26865671642</v>
      </c>
      <c r="F253" s="8">
        <v>5097.4477611940301</v>
      </c>
      <c r="G253" s="8">
        <v>9900.3880597014922</v>
      </c>
      <c r="H253" s="8">
        <v>10288.850746268658</v>
      </c>
      <c r="I253" s="8">
        <v>10503.119402985074</v>
      </c>
      <c r="J253" s="8">
        <v>10541.865671641792</v>
      </c>
      <c r="K253" s="8">
        <v>10959.208955223881</v>
      </c>
      <c r="L253" s="8">
        <v>8259.0895522388055</v>
      </c>
      <c r="M253" s="8">
        <v>4259.8955223880594</v>
      </c>
      <c r="N253" s="8">
        <v>2516.9104477611941</v>
      </c>
      <c r="O253" s="8">
        <v>1006.7910447761194</v>
      </c>
      <c r="P253" s="9">
        <v>0</v>
      </c>
      <c r="Q253" s="8">
        <v>0</v>
      </c>
      <c r="R253" s="8">
        <v>0</v>
      </c>
      <c r="S253" s="8">
        <v>0</v>
      </c>
      <c r="T253" s="8">
        <v>0</v>
      </c>
      <c r="U253" s="8">
        <v>0</v>
      </c>
      <c r="V253" s="8">
        <v>0</v>
      </c>
      <c r="W253" s="8">
        <v>0</v>
      </c>
      <c r="X253" s="8">
        <v>125</v>
      </c>
      <c r="Y253" s="8">
        <v>260</v>
      </c>
      <c r="Z253" s="10">
        <f t="shared" si="6"/>
        <v>385</v>
      </c>
      <c r="AA253" s="33">
        <v>0</v>
      </c>
      <c r="AB253" s="24">
        <v>0</v>
      </c>
      <c r="AC253" s="24">
        <v>0</v>
      </c>
      <c r="AD253" s="24">
        <v>0</v>
      </c>
      <c r="AE253" s="24">
        <v>0</v>
      </c>
      <c r="AF253" s="24">
        <v>0</v>
      </c>
      <c r="AG253" s="24">
        <v>0</v>
      </c>
      <c r="AH253" s="24">
        <v>0</v>
      </c>
      <c r="AI253" s="24">
        <v>4.9664063380239931E-2</v>
      </c>
      <c r="AJ253" s="25">
        <v>0.258246238232896</v>
      </c>
      <c r="AK253" s="34">
        <f t="shared" si="7"/>
        <v>5.2493785505040276E-3</v>
      </c>
    </row>
    <row r="254" spans="1:37">
      <c r="A254" s="14" t="s">
        <v>67</v>
      </c>
      <c r="B254" s="15">
        <v>2013</v>
      </c>
      <c r="C254" s="9">
        <v>77272.701492537308</v>
      </c>
      <c r="D254" s="8">
        <v>38719.029850746272</v>
      </c>
      <c r="E254" s="8">
        <v>38553.671641791043</v>
      </c>
      <c r="F254" s="8">
        <v>5130.8955223880594</v>
      </c>
      <c r="G254" s="8">
        <v>10416.402985074626</v>
      </c>
      <c r="H254" s="8">
        <v>10552.985074626866</v>
      </c>
      <c r="I254" s="8">
        <v>11218.089552238805</v>
      </c>
      <c r="J254" s="8">
        <v>10625.985074626866</v>
      </c>
      <c r="K254" s="8">
        <v>11053.477611940298</v>
      </c>
      <c r="L254" s="8">
        <v>9384.1641791044767</v>
      </c>
      <c r="M254" s="8">
        <v>5124.4179104477616</v>
      </c>
      <c r="N254" s="8">
        <v>2651.9104477611941</v>
      </c>
      <c r="O254" s="8">
        <v>1104.8507462686566</v>
      </c>
      <c r="P254" s="9">
        <v>0</v>
      </c>
      <c r="Q254" s="8">
        <v>0</v>
      </c>
      <c r="R254" s="8">
        <v>0</v>
      </c>
      <c r="S254" s="8">
        <v>0</v>
      </c>
      <c r="T254" s="8">
        <v>0</v>
      </c>
      <c r="U254" s="8">
        <v>0</v>
      </c>
      <c r="V254" s="8">
        <v>22</v>
      </c>
      <c r="W254" s="8">
        <v>11</v>
      </c>
      <c r="X254" s="8">
        <v>84</v>
      </c>
      <c r="Y254" s="8">
        <v>280</v>
      </c>
      <c r="Z254" s="10">
        <f t="shared" si="6"/>
        <v>397</v>
      </c>
      <c r="AA254" s="33">
        <v>0</v>
      </c>
      <c r="AB254" s="24">
        <v>0</v>
      </c>
      <c r="AC254" s="24">
        <v>0</v>
      </c>
      <c r="AD254" s="24">
        <v>0</v>
      </c>
      <c r="AE254" s="24">
        <v>0</v>
      </c>
      <c r="AF254" s="24">
        <v>0</v>
      </c>
      <c r="AG254" s="24">
        <v>2.3443750109345854E-3</v>
      </c>
      <c r="AH254" s="24">
        <v>2.1465852692406271E-3</v>
      </c>
      <c r="AI254" s="24">
        <v>3.1675277749636986E-2</v>
      </c>
      <c r="AJ254" s="25">
        <v>0.2534278959810875</v>
      </c>
      <c r="AK254" s="34">
        <f t="shared" si="7"/>
        <v>5.1376487728766757E-3</v>
      </c>
    </row>
    <row r="255" spans="1:37">
      <c r="A255" s="14" t="s">
        <v>66</v>
      </c>
      <c r="B255" s="15">
        <v>2016</v>
      </c>
      <c r="C255" s="9">
        <v>104874.31914893616</v>
      </c>
      <c r="D255" s="8">
        <v>51013.914893617024</v>
      </c>
      <c r="E255" s="8">
        <v>53860.404255319147</v>
      </c>
      <c r="F255" s="8">
        <v>6290.8723404255315</v>
      </c>
      <c r="G255" s="8">
        <v>13189.04255319149</v>
      </c>
      <c r="H255" s="8">
        <v>14242.36170212766</v>
      </c>
      <c r="I255" s="8">
        <v>13520.978723404256</v>
      </c>
      <c r="J255" s="8">
        <v>12914</v>
      </c>
      <c r="K255" s="8">
        <v>14080.319148936171</v>
      </c>
      <c r="L255" s="8">
        <v>13825.595744680852</v>
      </c>
      <c r="M255" s="8">
        <v>10297.787234042553</v>
      </c>
      <c r="N255" s="8">
        <v>4689.1702127659573</v>
      </c>
      <c r="O255" s="8">
        <v>1756.0851063829787</v>
      </c>
      <c r="P255" s="9">
        <v>0</v>
      </c>
      <c r="Q255" s="8">
        <v>0</v>
      </c>
      <c r="R255" s="8">
        <v>0</v>
      </c>
      <c r="S255" s="8">
        <v>0</v>
      </c>
      <c r="T255" s="8">
        <v>0</v>
      </c>
      <c r="U255" s="8">
        <v>12</v>
      </c>
      <c r="V255" s="8">
        <v>42</v>
      </c>
      <c r="W255" s="8">
        <v>79</v>
      </c>
      <c r="X255" s="8">
        <v>156</v>
      </c>
      <c r="Y255" s="8">
        <v>244</v>
      </c>
      <c r="Z255" s="10">
        <f t="shared" si="6"/>
        <v>533</v>
      </c>
      <c r="AA255" s="33">
        <v>0</v>
      </c>
      <c r="AB255" s="24">
        <v>0</v>
      </c>
      <c r="AC255" s="24">
        <v>0</v>
      </c>
      <c r="AD255" s="24">
        <v>0</v>
      </c>
      <c r="AE255" s="24">
        <v>0</v>
      </c>
      <c r="AF255" s="24">
        <v>8.5225340939140942E-4</v>
      </c>
      <c r="AG255" s="24">
        <v>3.0378437772678795E-3</v>
      </c>
      <c r="AH255" s="24">
        <v>7.6715510045537571E-3</v>
      </c>
      <c r="AI255" s="24">
        <v>3.326814615841845E-2</v>
      </c>
      <c r="AJ255" s="25">
        <v>0.13894542987302511</v>
      </c>
      <c r="AK255" s="34">
        <f t="shared" si="7"/>
        <v>5.0822737570583474E-3</v>
      </c>
    </row>
    <row r="256" spans="1:37">
      <c r="A256" s="14" t="s">
        <v>68</v>
      </c>
      <c r="B256" s="15">
        <v>2017</v>
      </c>
      <c r="C256" s="9">
        <v>177501.85</v>
      </c>
      <c r="D256" s="8">
        <v>88636.65</v>
      </c>
      <c r="E256" s="8">
        <v>88865.2</v>
      </c>
      <c r="F256" s="8">
        <v>11066.3</v>
      </c>
      <c r="G256" s="8">
        <v>22191.275000000001</v>
      </c>
      <c r="H256" s="8">
        <v>22928.375</v>
      </c>
      <c r="I256" s="8">
        <v>26062.974999999999</v>
      </c>
      <c r="J256" s="8">
        <v>23264.875</v>
      </c>
      <c r="K256" s="8">
        <v>23556.05</v>
      </c>
      <c r="L256" s="8">
        <v>22975.375</v>
      </c>
      <c r="M256" s="8">
        <v>15305.025</v>
      </c>
      <c r="N256" s="8">
        <v>7003.9250000000002</v>
      </c>
      <c r="O256" s="8">
        <v>3147.6750000000002</v>
      </c>
      <c r="P256" s="9">
        <v>0</v>
      </c>
      <c r="Q256" s="8">
        <v>0</v>
      </c>
      <c r="R256" s="8">
        <v>0</v>
      </c>
      <c r="S256" s="8">
        <v>0</v>
      </c>
      <c r="T256" s="8">
        <v>0</v>
      </c>
      <c r="U256" s="8">
        <v>10</v>
      </c>
      <c r="V256" s="8">
        <v>42</v>
      </c>
      <c r="W256" s="8">
        <v>115</v>
      </c>
      <c r="X256" s="8">
        <v>234</v>
      </c>
      <c r="Y256" s="8">
        <v>488</v>
      </c>
      <c r="Z256" s="10">
        <f t="shared" si="6"/>
        <v>889</v>
      </c>
      <c r="AA256" s="33">
        <v>0</v>
      </c>
      <c r="AB256" s="24">
        <v>0</v>
      </c>
      <c r="AC256" s="24">
        <v>0</v>
      </c>
      <c r="AD256" s="24">
        <v>0</v>
      </c>
      <c r="AE256" s="24">
        <v>0</v>
      </c>
      <c r="AF256" s="24">
        <v>4.2451939098448171E-4</v>
      </c>
      <c r="AG256" s="24">
        <v>1.8280441559713389E-3</v>
      </c>
      <c r="AH256" s="24">
        <v>7.5138720779613236E-3</v>
      </c>
      <c r="AI256" s="24">
        <v>3.340983805509054E-2</v>
      </c>
      <c r="AJ256" s="25">
        <v>0.15503506556426569</v>
      </c>
      <c r="AK256" s="34">
        <f t="shared" si="7"/>
        <v>5.0083985040155921E-3</v>
      </c>
    </row>
    <row r="257" spans="1:37">
      <c r="A257" s="14" t="s">
        <v>66</v>
      </c>
      <c r="B257" s="15">
        <v>2017</v>
      </c>
      <c r="C257" s="9">
        <v>114815.09523809524</v>
      </c>
      <c r="D257" s="8">
        <v>55707.952380952382</v>
      </c>
      <c r="E257" s="8">
        <v>59107.142857142855</v>
      </c>
      <c r="F257" s="8">
        <v>6856.0476190476193</v>
      </c>
      <c r="G257" s="8">
        <v>14516.190476190477</v>
      </c>
      <c r="H257" s="8">
        <v>15553.357142857143</v>
      </c>
      <c r="I257" s="8">
        <v>14998.619047619048</v>
      </c>
      <c r="J257" s="8">
        <v>14037.571428571429</v>
      </c>
      <c r="K257" s="8">
        <v>15236.476190476191</v>
      </c>
      <c r="L257" s="8">
        <v>15036.428571428571</v>
      </c>
      <c r="M257" s="8">
        <v>11390.976190476191</v>
      </c>
      <c r="N257" s="8">
        <v>5221</v>
      </c>
      <c r="O257" s="8">
        <v>1968.4285714285713</v>
      </c>
      <c r="P257" s="9">
        <v>0</v>
      </c>
      <c r="Q257" s="8">
        <v>0</v>
      </c>
      <c r="R257" s="8">
        <v>0</v>
      </c>
      <c r="S257" s="8">
        <v>0</v>
      </c>
      <c r="T257" s="8">
        <v>0</v>
      </c>
      <c r="U257" s="8">
        <v>0</v>
      </c>
      <c r="V257" s="8">
        <v>31</v>
      </c>
      <c r="W257" s="8">
        <v>86</v>
      </c>
      <c r="X257" s="8">
        <v>207</v>
      </c>
      <c r="Y257" s="8">
        <v>246</v>
      </c>
      <c r="Z257" s="10">
        <f t="shared" si="6"/>
        <v>570</v>
      </c>
      <c r="AA257" s="33">
        <v>0</v>
      </c>
      <c r="AB257" s="24">
        <v>0</v>
      </c>
      <c r="AC257" s="24">
        <v>0</v>
      </c>
      <c r="AD257" s="24">
        <v>0</v>
      </c>
      <c r="AE257" s="24">
        <v>0</v>
      </c>
      <c r="AF257" s="24">
        <v>0</v>
      </c>
      <c r="AG257" s="24">
        <v>2.0616597786328439E-3</v>
      </c>
      <c r="AH257" s="24">
        <v>7.5498358140633458E-3</v>
      </c>
      <c r="AI257" s="24">
        <v>3.9647577092511016E-2</v>
      </c>
      <c r="AJ257" s="25">
        <v>0.12497278467232746</v>
      </c>
      <c r="AK257" s="34">
        <f t="shared" si="7"/>
        <v>4.9645040037459816E-3</v>
      </c>
    </row>
    <row r="258" spans="1:37">
      <c r="A258" s="14" t="s">
        <v>67</v>
      </c>
      <c r="B258" s="15">
        <v>2012</v>
      </c>
      <c r="C258" s="9">
        <v>78206.546875</v>
      </c>
      <c r="D258" s="8">
        <v>39195.140625</v>
      </c>
      <c r="E258" s="8">
        <v>39011.40625</v>
      </c>
      <c r="F258" s="8">
        <v>5276.328125</v>
      </c>
      <c r="G258" s="8">
        <v>10556.046875</v>
      </c>
      <c r="H258" s="8">
        <v>10742.890625</v>
      </c>
      <c r="I258" s="8">
        <v>11301.421875</v>
      </c>
      <c r="J258" s="8">
        <v>10883.65625</v>
      </c>
      <c r="K258" s="8">
        <v>11403.34375</v>
      </c>
      <c r="L258" s="8">
        <v>9327.71875</v>
      </c>
      <c r="M258" s="8">
        <v>4938.46875</v>
      </c>
      <c r="N258" s="8">
        <v>2682.265625</v>
      </c>
      <c r="O258" s="8">
        <v>1124.546875</v>
      </c>
      <c r="P258" s="9">
        <v>0</v>
      </c>
      <c r="Q258" s="8">
        <v>0</v>
      </c>
      <c r="R258" s="8">
        <v>0</v>
      </c>
      <c r="S258" s="8">
        <v>0</v>
      </c>
      <c r="T258" s="8">
        <v>0</v>
      </c>
      <c r="U258" s="8">
        <v>0</v>
      </c>
      <c r="V258" s="8">
        <v>0</v>
      </c>
      <c r="W258" s="8">
        <v>10</v>
      </c>
      <c r="X258" s="8">
        <v>111</v>
      </c>
      <c r="Y258" s="8">
        <v>254</v>
      </c>
      <c r="Z258" s="10">
        <f t="shared" si="6"/>
        <v>375</v>
      </c>
      <c r="AA258" s="33">
        <v>0</v>
      </c>
      <c r="AB258" s="24">
        <v>0</v>
      </c>
      <c r="AC258" s="24">
        <v>0</v>
      </c>
      <c r="AD258" s="24">
        <v>0</v>
      </c>
      <c r="AE258" s="24">
        <v>0</v>
      </c>
      <c r="AF258" s="24">
        <v>0</v>
      </c>
      <c r="AG258" s="24">
        <v>0</v>
      </c>
      <c r="AH258" s="24">
        <v>2.0249191614303522E-3</v>
      </c>
      <c r="AI258" s="24">
        <v>4.1382926047825709E-2</v>
      </c>
      <c r="AJ258" s="25">
        <v>0.22586875269205653</v>
      </c>
      <c r="AK258" s="34">
        <f t="shared" si="7"/>
        <v>4.7949949842354548E-3</v>
      </c>
    </row>
    <row r="259" spans="1:37">
      <c r="A259" s="14" t="s">
        <v>69</v>
      </c>
      <c r="B259" s="15">
        <v>2014</v>
      </c>
      <c r="C259" s="9">
        <v>13375.67924528302</v>
      </c>
      <c r="D259" s="8">
        <v>6762.5849056603774</v>
      </c>
      <c r="E259" s="8">
        <v>6613.0943396226412</v>
      </c>
      <c r="F259" s="8">
        <v>886.11320754716985</v>
      </c>
      <c r="G259" s="8">
        <v>1646.132075471698</v>
      </c>
      <c r="H259" s="8">
        <v>2155.0377358490564</v>
      </c>
      <c r="I259" s="8">
        <v>1861</v>
      </c>
      <c r="J259" s="8">
        <v>1512.3207547169811</v>
      </c>
      <c r="K259" s="8">
        <v>1742.3396226415093</v>
      </c>
      <c r="L259" s="8">
        <v>1658.8490566037735</v>
      </c>
      <c r="M259" s="8">
        <v>989.30188679245282</v>
      </c>
      <c r="N259" s="8">
        <v>626.37735849056605</v>
      </c>
      <c r="O259" s="8">
        <v>301.15094339622641</v>
      </c>
      <c r="P259" s="9">
        <v>0</v>
      </c>
      <c r="Q259" s="8">
        <v>0</v>
      </c>
      <c r="R259" s="8">
        <v>0</v>
      </c>
      <c r="S259" s="8">
        <v>0</v>
      </c>
      <c r="T259" s="8">
        <v>0</v>
      </c>
      <c r="U259" s="8">
        <v>0</v>
      </c>
      <c r="V259" s="8">
        <v>0</v>
      </c>
      <c r="W259" s="8">
        <v>0</v>
      </c>
      <c r="X259" s="8">
        <v>11</v>
      </c>
      <c r="Y259" s="8">
        <v>53</v>
      </c>
      <c r="Z259" s="10">
        <f t="shared" si="6"/>
        <v>64</v>
      </c>
      <c r="AA259" s="33">
        <v>0</v>
      </c>
      <c r="AB259" s="24">
        <v>0</v>
      </c>
      <c r="AC259" s="24">
        <v>0</v>
      </c>
      <c r="AD259" s="24">
        <v>0</v>
      </c>
      <c r="AE259" s="24">
        <v>0</v>
      </c>
      <c r="AF259" s="24">
        <v>0</v>
      </c>
      <c r="AG259" s="24">
        <v>0</v>
      </c>
      <c r="AH259" s="24">
        <v>0</v>
      </c>
      <c r="AI259" s="24">
        <v>1.7561298873426109E-2</v>
      </c>
      <c r="AJ259" s="25">
        <v>0.17599147923062466</v>
      </c>
      <c r="AK259" s="34">
        <f t="shared" si="7"/>
        <v>4.7848037341781972E-3</v>
      </c>
    </row>
    <row r="260" spans="1:37">
      <c r="A260" s="14" t="s">
        <v>67</v>
      </c>
      <c r="B260" s="15">
        <v>2017</v>
      </c>
      <c r="C260" s="9">
        <v>84505.28571428571</v>
      </c>
      <c r="D260" s="8">
        <v>42392.885714285716</v>
      </c>
      <c r="E260" s="8">
        <v>42112.4</v>
      </c>
      <c r="F260" s="8">
        <v>5269.3285714285712</v>
      </c>
      <c r="G260" s="8">
        <v>11093.357142857143</v>
      </c>
      <c r="H260" s="8">
        <v>11626.885714285714</v>
      </c>
      <c r="I260" s="8">
        <v>12607.5</v>
      </c>
      <c r="J260" s="8">
        <v>11287.871428571429</v>
      </c>
      <c r="K260" s="8">
        <v>10987.471428571429</v>
      </c>
      <c r="L260" s="8">
        <v>10454.371428571429</v>
      </c>
      <c r="M260" s="8">
        <v>6688.8857142857141</v>
      </c>
      <c r="N260" s="8">
        <v>3149.8571428571427</v>
      </c>
      <c r="O260" s="8">
        <v>1339.7571428571428</v>
      </c>
      <c r="P260" s="9">
        <v>0</v>
      </c>
      <c r="Q260" s="8">
        <v>0</v>
      </c>
      <c r="R260" s="8">
        <v>0</v>
      </c>
      <c r="S260" s="8">
        <v>0</v>
      </c>
      <c r="T260" s="8">
        <v>0</v>
      </c>
      <c r="U260" s="8">
        <v>0</v>
      </c>
      <c r="V260" s="8">
        <v>42</v>
      </c>
      <c r="W260" s="8">
        <v>33</v>
      </c>
      <c r="X260" s="8">
        <v>65</v>
      </c>
      <c r="Y260" s="8">
        <v>236</v>
      </c>
      <c r="Z260" s="10">
        <f t="shared" ref="Z260:Z323" si="8">SUM(P260:Y260)</f>
        <v>376</v>
      </c>
      <c r="AA260" s="33">
        <v>0</v>
      </c>
      <c r="AB260" s="24">
        <v>0</v>
      </c>
      <c r="AC260" s="24">
        <v>0</v>
      </c>
      <c r="AD260" s="24">
        <v>0</v>
      </c>
      <c r="AE260" s="24">
        <v>0</v>
      </c>
      <c r="AF260" s="24">
        <v>0</v>
      </c>
      <c r="AG260" s="24">
        <v>4.0174581788069517E-3</v>
      </c>
      <c r="AH260" s="24">
        <v>4.9335571587836536E-3</v>
      </c>
      <c r="AI260" s="24">
        <v>2.0635856501428639E-2</v>
      </c>
      <c r="AJ260" s="25">
        <v>0.17615132806585418</v>
      </c>
      <c r="AK260" s="34">
        <f t="shared" ref="AK260:AK323" si="9">Z260/C260</f>
        <v>4.4494258178271184E-3</v>
      </c>
    </row>
    <row r="261" spans="1:37">
      <c r="A261" s="14" t="s">
        <v>67</v>
      </c>
      <c r="B261" s="15">
        <v>2016</v>
      </c>
      <c r="C261" s="9">
        <v>75488.633802816898</v>
      </c>
      <c r="D261" s="8">
        <v>37855.450704225354</v>
      </c>
      <c r="E261" s="8">
        <v>37633.183098591551</v>
      </c>
      <c r="F261" s="8">
        <v>4723.4366197183099</v>
      </c>
      <c r="G261" s="8">
        <v>9956.6197183098593</v>
      </c>
      <c r="H261" s="8">
        <v>10187.267605633802</v>
      </c>
      <c r="I261" s="8">
        <v>11222.859154929578</v>
      </c>
      <c r="J261" s="8">
        <v>10210.169014084508</v>
      </c>
      <c r="K261" s="8">
        <v>10118.211267605633</v>
      </c>
      <c r="L261" s="8">
        <v>9459.6619718309867</v>
      </c>
      <c r="M261" s="8">
        <v>5788.8450704225352</v>
      </c>
      <c r="N261" s="8">
        <v>2719.6901408450703</v>
      </c>
      <c r="O261" s="8">
        <v>1110.0704225352113</v>
      </c>
      <c r="P261" s="9">
        <v>0</v>
      </c>
      <c r="Q261" s="8">
        <v>0</v>
      </c>
      <c r="R261" s="8">
        <v>0</v>
      </c>
      <c r="S261" s="8">
        <v>0</v>
      </c>
      <c r="T261" s="8">
        <v>0</v>
      </c>
      <c r="U261" s="8">
        <v>0</v>
      </c>
      <c r="V261" s="8">
        <v>12</v>
      </c>
      <c r="W261" s="8">
        <v>25</v>
      </c>
      <c r="X261" s="8">
        <v>74</v>
      </c>
      <c r="Y261" s="8">
        <v>220</v>
      </c>
      <c r="Z261" s="10">
        <f t="shared" si="8"/>
        <v>331</v>
      </c>
      <c r="AA261" s="33">
        <v>0</v>
      </c>
      <c r="AB261" s="24">
        <v>0</v>
      </c>
      <c r="AC261" s="24">
        <v>0</v>
      </c>
      <c r="AD261" s="24">
        <v>0</v>
      </c>
      <c r="AE261" s="24">
        <v>0</v>
      </c>
      <c r="AF261" s="24">
        <v>0</v>
      </c>
      <c r="AG261" s="24">
        <v>1.2685442710039367E-3</v>
      </c>
      <c r="AH261" s="24">
        <v>4.3186507318592341E-3</v>
      </c>
      <c r="AI261" s="24">
        <v>2.7208981967705517E-2</v>
      </c>
      <c r="AJ261" s="25">
        <v>0.19818562456385205</v>
      </c>
      <c r="AK261" s="34">
        <f t="shared" si="9"/>
        <v>4.3847660677579859E-3</v>
      </c>
    </row>
    <row r="262" spans="1:37">
      <c r="A262" s="14" t="s">
        <v>70</v>
      </c>
      <c r="B262" s="15">
        <v>2015</v>
      </c>
      <c r="C262" s="9">
        <v>238004.72</v>
      </c>
      <c r="D262" s="8">
        <v>115277.96</v>
      </c>
      <c r="E262" s="8">
        <v>122726.76</v>
      </c>
      <c r="F262" s="8">
        <v>14748.92</v>
      </c>
      <c r="G262" s="8">
        <v>30108</v>
      </c>
      <c r="H262" s="8">
        <v>32077.040000000001</v>
      </c>
      <c r="I262" s="8">
        <v>32597.4</v>
      </c>
      <c r="J262" s="8">
        <v>31063.4</v>
      </c>
      <c r="K262" s="8">
        <v>35677.279999999999</v>
      </c>
      <c r="L262" s="8">
        <v>30233.84</v>
      </c>
      <c r="M262" s="8">
        <v>18138.599999999999</v>
      </c>
      <c r="N262" s="8">
        <v>9252.08</v>
      </c>
      <c r="O262" s="8">
        <v>4248.96</v>
      </c>
      <c r="P262" s="9">
        <v>0</v>
      </c>
      <c r="Q262" s="8">
        <v>0</v>
      </c>
      <c r="R262" s="8">
        <v>0</v>
      </c>
      <c r="S262" s="8">
        <v>0</v>
      </c>
      <c r="T262" s="8">
        <v>0</v>
      </c>
      <c r="U262" s="8">
        <v>0</v>
      </c>
      <c r="V262" s="8">
        <v>25</v>
      </c>
      <c r="W262" s="8">
        <v>170</v>
      </c>
      <c r="X262" s="8">
        <v>305</v>
      </c>
      <c r="Y262" s="8">
        <v>518</v>
      </c>
      <c r="Z262" s="10">
        <f t="shared" si="8"/>
        <v>1018</v>
      </c>
      <c r="AA262" s="33">
        <v>0</v>
      </c>
      <c r="AB262" s="24">
        <v>0</v>
      </c>
      <c r="AC262" s="24">
        <v>0</v>
      </c>
      <c r="AD262" s="24">
        <v>0</v>
      </c>
      <c r="AE262" s="24">
        <v>0</v>
      </c>
      <c r="AF262" s="24">
        <v>0</v>
      </c>
      <c r="AG262" s="24">
        <v>8.268880168711616E-4</v>
      </c>
      <c r="AH262" s="24">
        <v>9.3722779045791859E-3</v>
      </c>
      <c r="AI262" s="24">
        <v>3.2965560176738636E-2</v>
      </c>
      <c r="AJ262" s="25">
        <v>0.12191218557011597</v>
      </c>
      <c r="AK262" s="34">
        <f t="shared" si="9"/>
        <v>4.2772260987093032E-3</v>
      </c>
    </row>
    <row r="263" spans="1:37">
      <c r="A263" s="14" t="s">
        <v>65</v>
      </c>
      <c r="B263" s="15">
        <v>2017</v>
      </c>
      <c r="C263" s="9">
        <v>13323.925373134329</v>
      </c>
      <c r="D263" s="8">
        <v>6727.2089552238804</v>
      </c>
      <c r="E263" s="8">
        <v>6596.7164179104475</v>
      </c>
      <c r="F263" s="8">
        <v>886.22388059701495</v>
      </c>
      <c r="G263" s="8">
        <v>1803.5671641791046</v>
      </c>
      <c r="H263" s="8">
        <v>1816.7164179104477</v>
      </c>
      <c r="I263" s="8">
        <v>1740.2686567164178</v>
      </c>
      <c r="J263" s="8">
        <v>1567.7910447761194</v>
      </c>
      <c r="K263" s="8">
        <v>1631.3731343283582</v>
      </c>
      <c r="L263" s="8">
        <v>1764.8656716417911</v>
      </c>
      <c r="M263" s="8">
        <v>1191.1791044776119</v>
      </c>
      <c r="N263" s="8">
        <v>635.70149253731347</v>
      </c>
      <c r="O263" s="8">
        <v>286.23880597014926</v>
      </c>
      <c r="P263" s="9">
        <v>0</v>
      </c>
      <c r="Q263" s="8">
        <v>0</v>
      </c>
      <c r="R263" s="8">
        <v>0</v>
      </c>
      <c r="S263" s="8">
        <v>0</v>
      </c>
      <c r="T263" s="8">
        <v>0</v>
      </c>
      <c r="U263" s="8">
        <v>0</v>
      </c>
      <c r="V263" s="8">
        <v>0</v>
      </c>
      <c r="W263" s="8">
        <v>0</v>
      </c>
      <c r="X263" s="8">
        <v>0</v>
      </c>
      <c r="Y263" s="8">
        <v>55</v>
      </c>
      <c r="Z263" s="10">
        <f t="shared" si="8"/>
        <v>55</v>
      </c>
      <c r="AA263" s="33">
        <v>0</v>
      </c>
      <c r="AB263" s="24">
        <v>0</v>
      </c>
      <c r="AC263" s="24">
        <v>0</v>
      </c>
      <c r="AD263" s="24">
        <v>0</v>
      </c>
      <c r="AE263" s="24">
        <v>0</v>
      </c>
      <c r="AF263" s="24">
        <v>0</v>
      </c>
      <c r="AG263" s="24">
        <v>0</v>
      </c>
      <c r="AH263" s="24">
        <v>0</v>
      </c>
      <c r="AI263" s="24">
        <v>0</v>
      </c>
      <c r="AJ263" s="25">
        <v>0.19214725205965169</v>
      </c>
      <c r="AK263" s="34">
        <f t="shared" si="9"/>
        <v>4.1279126428386591E-3</v>
      </c>
    </row>
    <row r="264" spans="1:37">
      <c r="A264" s="14" t="s">
        <v>65</v>
      </c>
      <c r="B264" s="15">
        <v>2010</v>
      </c>
      <c r="C264" s="9">
        <v>11966.822580645161</v>
      </c>
      <c r="D264" s="8">
        <v>6000.9677419354839</v>
      </c>
      <c r="E264" s="8">
        <v>5965.8548387096771</v>
      </c>
      <c r="F264" s="8">
        <v>851.4677419354839</v>
      </c>
      <c r="G264" s="8">
        <v>1629.9516129032259</v>
      </c>
      <c r="H264" s="8">
        <v>1728.6129032258063</v>
      </c>
      <c r="I264" s="8">
        <v>1498.4677419354839</v>
      </c>
      <c r="J264" s="8">
        <v>1467.5</v>
      </c>
      <c r="K264" s="8">
        <v>1753.1290322580646</v>
      </c>
      <c r="L264" s="8">
        <v>1351.741935483871</v>
      </c>
      <c r="M264" s="8">
        <v>825.70967741935488</v>
      </c>
      <c r="N264" s="8">
        <v>590.30645161290317</v>
      </c>
      <c r="O264" s="8">
        <v>273.33870967741933</v>
      </c>
      <c r="P264" s="9">
        <v>0</v>
      </c>
      <c r="Q264" s="8">
        <v>0</v>
      </c>
      <c r="R264" s="8">
        <v>0</v>
      </c>
      <c r="S264" s="8">
        <v>0</v>
      </c>
      <c r="T264" s="8">
        <v>0</v>
      </c>
      <c r="U264" s="8">
        <v>0</v>
      </c>
      <c r="V264" s="8">
        <v>0</v>
      </c>
      <c r="W264" s="8">
        <v>0</v>
      </c>
      <c r="X264" s="8">
        <v>0</v>
      </c>
      <c r="Y264" s="8">
        <v>47</v>
      </c>
      <c r="Z264" s="10">
        <f t="shared" si="8"/>
        <v>47</v>
      </c>
      <c r="AA264" s="33">
        <v>0</v>
      </c>
      <c r="AB264" s="24">
        <v>0</v>
      </c>
      <c r="AC264" s="24">
        <v>0</v>
      </c>
      <c r="AD264" s="24">
        <v>0</v>
      </c>
      <c r="AE264" s="24">
        <v>0</v>
      </c>
      <c r="AF264" s="24">
        <v>0</v>
      </c>
      <c r="AG264" s="24">
        <v>0</v>
      </c>
      <c r="AH264" s="24">
        <v>0</v>
      </c>
      <c r="AI264" s="24">
        <v>0</v>
      </c>
      <c r="AJ264" s="25">
        <v>0.17194783737534669</v>
      </c>
      <c r="AK264" s="34">
        <f t="shared" si="9"/>
        <v>3.9275254298510804E-3</v>
      </c>
    </row>
    <row r="265" spans="1:37">
      <c r="A265" s="14" t="s">
        <v>71</v>
      </c>
      <c r="B265" s="15">
        <v>2017</v>
      </c>
      <c r="C265" s="9">
        <v>106806.5945945946</v>
      </c>
      <c r="D265" s="8">
        <v>52908.891891891893</v>
      </c>
      <c r="E265" s="8">
        <v>53897.7027027027</v>
      </c>
      <c r="F265" s="8">
        <v>6173.135135135135</v>
      </c>
      <c r="G265" s="8">
        <v>12906.108108108108</v>
      </c>
      <c r="H265" s="8">
        <v>13575.945945945947</v>
      </c>
      <c r="I265" s="8">
        <v>14889.513513513513</v>
      </c>
      <c r="J265" s="8">
        <v>14056.972972972973</v>
      </c>
      <c r="K265" s="8">
        <v>13676.702702702703</v>
      </c>
      <c r="L265" s="8">
        <v>14301.18918918919</v>
      </c>
      <c r="M265" s="8">
        <v>10312.27027027027</v>
      </c>
      <c r="N265" s="8">
        <v>4721.27027027027</v>
      </c>
      <c r="O265" s="8">
        <v>2193.4864864864867</v>
      </c>
      <c r="P265" s="9">
        <v>0</v>
      </c>
      <c r="Q265" s="8">
        <v>0</v>
      </c>
      <c r="R265" s="8">
        <v>0</v>
      </c>
      <c r="S265" s="8">
        <v>0</v>
      </c>
      <c r="T265" s="8">
        <v>0</v>
      </c>
      <c r="U265" s="8">
        <v>0</v>
      </c>
      <c r="V265" s="8">
        <v>21</v>
      </c>
      <c r="W265" s="8">
        <v>35</v>
      </c>
      <c r="X265" s="8">
        <v>90</v>
      </c>
      <c r="Y265" s="8">
        <v>254</v>
      </c>
      <c r="Z265" s="10">
        <f t="shared" si="8"/>
        <v>400</v>
      </c>
      <c r="AA265" s="33">
        <v>0</v>
      </c>
      <c r="AB265" s="24">
        <v>0</v>
      </c>
      <c r="AC265" s="24">
        <v>0</v>
      </c>
      <c r="AD265" s="24">
        <v>0</v>
      </c>
      <c r="AE265" s="24">
        <v>0</v>
      </c>
      <c r="AF265" s="24">
        <v>0</v>
      </c>
      <c r="AG265" s="24">
        <v>1.468409355487353E-3</v>
      </c>
      <c r="AH265" s="24">
        <v>3.3940150018083944E-3</v>
      </c>
      <c r="AI265" s="24">
        <v>1.9062666368991399E-2</v>
      </c>
      <c r="AJ265" s="25">
        <v>0.11579738537931714</v>
      </c>
      <c r="AK265" s="34">
        <f t="shared" si="9"/>
        <v>3.7450871036407304E-3</v>
      </c>
    </row>
    <row r="266" spans="1:37">
      <c r="A266" s="14" t="s">
        <v>70</v>
      </c>
      <c r="B266" s="15">
        <v>2013</v>
      </c>
      <c r="C266" s="9">
        <v>252247.04347826086</v>
      </c>
      <c r="D266" s="8">
        <v>122125.17391304347</v>
      </c>
      <c r="E266" s="8">
        <v>130121.86956521739</v>
      </c>
      <c r="F266" s="8">
        <v>15862.304347826086</v>
      </c>
      <c r="G266" s="8">
        <v>32250.304347826088</v>
      </c>
      <c r="H266" s="8">
        <v>34625.869565217392</v>
      </c>
      <c r="I266" s="8">
        <v>33920.34782608696</v>
      </c>
      <c r="J266" s="8">
        <v>33982.260869565216</v>
      </c>
      <c r="K266" s="8">
        <v>38771.695652173912</v>
      </c>
      <c r="L266" s="8">
        <v>31052.91304347826</v>
      </c>
      <c r="M266" s="8">
        <v>17779.782608695652</v>
      </c>
      <c r="N266" s="8">
        <v>9763.6956521739139</v>
      </c>
      <c r="O266" s="8">
        <v>4375.434782608696</v>
      </c>
      <c r="P266" s="9">
        <v>0</v>
      </c>
      <c r="Q266" s="8">
        <v>0</v>
      </c>
      <c r="R266" s="8">
        <v>0</v>
      </c>
      <c r="S266" s="8">
        <v>0</v>
      </c>
      <c r="T266" s="8">
        <v>0</v>
      </c>
      <c r="U266" s="8">
        <v>0</v>
      </c>
      <c r="V266" s="8">
        <v>43</v>
      </c>
      <c r="W266" s="8">
        <v>112</v>
      </c>
      <c r="X266" s="8">
        <v>275</v>
      </c>
      <c r="Y266" s="8">
        <v>513</v>
      </c>
      <c r="Z266" s="10">
        <f t="shared" si="8"/>
        <v>943</v>
      </c>
      <c r="AA266" s="33">
        <v>0</v>
      </c>
      <c r="AB266" s="24">
        <v>0</v>
      </c>
      <c r="AC266" s="24">
        <v>0</v>
      </c>
      <c r="AD266" s="24">
        <v>0</v>
      </c>
      <c r="AE266" s="24">
        <v>0</v>
      </c>
      <c r="AF266" s="24">
        <v>0</v>
      </c>
      <c r="AG266" s="24">
        <v>1.3847332113349304E-3</v>
      </c>
      <c r="AH266" s="24">
        <v>6.2992896181544742E-3</v>
      </c>
      <c r="AI266" s="24">
        <v>2.8165564535880476E-2</v>
      </c>
      <c r="AJ266" s="25">
        <v>0.11724549113131613</v>
      </c>
      <c r="AK266" s="34">
        <f t="shared" si="9"/>
        <v>3.738398623020014E-3</v>
      </c>
    </row>
    <row r="267" spans="1:37">
      <c r="A267" s="14" t="s">
        <v>72</v>
      </c>
      <c r="B267" s="15">
        <v>2013</v>
      </c>
      <c r="C267" s="9">
        <v>19261.04</v>
      </c>
      <c r="D267" s="8">
        <v>9678.66</v>
      </c>
      <c r="E267" s="8">
        <v>9582.3799999999992</v>
      </c>
      <c r="F267" s="8">
        <v>1164.6600000000001</v>
      </c>
      <c r="G267" s="8">
        <v>2383.62</v>
      </c>
      <c r="H267" s="8">
        <v>2623.04</v>
      </c>
      <c r="I267" s="8">
        <v>2419.38</v>
      </c>
      <c r="J267" s="8">
        <v>2202.54</v>
      </c>
      <c r="K267" s="8">
        <v>2773.24</v>
      </c>
      <c r="L267" s="8">
        <v>2755.7</v>
      </c>
      <c r="M267" s="8">
        <v>1639.6</v>
      </c>
      <c r="N267" s="8">
        <v>921.26</v>
      </c>
      <c r="O267" s="8">
        <v>393.42</v>
      </c>
      <c r="P267" s="9">
        <v>0</v>
      </c>
      <c r="Q267" s="8">
        <v>0</v>
      </c>
      <c r="R267" s="8">
        <v>0</v>
      </c>
      <c r="S267" s="8">
        <v>0</v>
      </c>
      <c r="T267" s="8">
        <v>0</v>
      </c>
      <c r="U267" s="8">
        <v>0</v>
      </c>
      <c r="V267" s="8">
        <v>0</v>
      </c>
      <c r="W267" s="8">
        <v>0</v>
      </c>
      <c r="X267" s="8">
        <v>14</v>
      </c>
      <c r="Y267" s="8">
        <v>57</v>
      </c>
      <c r="Z267" s="10">
        <f t="shared" si="8"/>
        <v>71</v>
      </c>
      <c r="AA267" s="33">
        <v>0</v>
      </c>
      <c r="AB267" s="24">
        <v>0</v>
      </c>
      <c r="AC267" s="24">
        <v>0</v>
      </c>
      <c r="AD267" s="24">
        <v>0</v>
      </c>
      <c r="AE267" s="24">
        <v>0</v>
      </c>
      <c r="AF267" s="24">
        <v>0</v>
      </c>
      <c r="AG267" s="24">
        <v>0</v>
      </c>
      <c r="AH267" s="24">
        <v>0</v>
      </c>
      <c r="AI267" s="24">
        <v>1.5196578598875453E-2</v>
      </c>
      <c r="AJ267" s="25">
        <v>0.14488333079152052</v>
      </c>
      <c r="AK267" s="34">
        <f t="shared" si="9"/>
        <v>3.686197630034515E-3</v>
      </c>
    </row>
    <row r="268" spans="1:37">
      <c r="A268" s="14" t="s">
        <v>70</v>
      </c>
      <c r="B268" s="15">
        <v>2011</v>
      </c>
      <c r="C268" s="9">
        <v>239613.25</v>
      </c>
      <c r="D268" s="8">
        <v>115922.41666666667</v>
      </c>
      <c r="E268" s="8">
        <v>123690.83333333333</v>
      </c>
      <c r="F268" s="8">
        <v>15247.375</v>
      </c>
      <c r="G268" s="8">
        <v>31104.333333333332</v>
      </c>
      <c r="H268" s="8">
        <v>33397.541666666664</v>
      </c>
      <c r="I268" s="8">
        <v>31332.208333333332</v>
      </c>
      <c r="J268" s="8">
        <v>34056.375</v>
      </c>
      <c r="K268" s="8">
        <v>37123.5</v>
      </c>
      <c r="L268" s="8">
        <v>28247.208333333332</v>
      </c>
      <c r="M268" s="8">
        <v>15728.208333333334</v>
      </c>
      <c r="N268" s="8">
        <v>9469.8333333333339</v>
      </c>
      <c r="O268" s="8">
        <v>3893.375</v>
      </c>
      <c r="P268" s="9">
        <v>0</v>
      </c>
      <c r="Q268" s="8">
        <v>0</v>
      </c>
      <c r="R268" s="8">
        <v>0</v>
      </c>
      <c r="S268" s="8">
        <v>0</v>
      </c>
      <c r="T268" s="8">
        <v>0</v>
      </c>
      <c r="U268" s="8">
        <v>0</v>
      </c>
      <c r="V268" s="8">
        <v>30</v>
      </c>
      <c r="W268" s="8">
        <v>111</v>
      </c>
      <c r="X268" s="8">
        <v>279</v>
      </c>
      <c r="Y268" s="8">
        <v>457</v>
      </c>
      <c r="Z268" s="10">
        <f t="shared" si="8"/>
        <v>877</v>
      </c>
      <c r="AA268" s="33">
        <v>0</v>
      </c>
      <c r="AB268" s="24">
        <v>0</v>
      </c>
      <c r="AC268" s="24">
        <v>0</v>
      </c>
      <c r="AD268" s="24">
        <v>0</v>
      </c>
      <c r="AE268" s="24">
        <v>0</v>
      </c>
      <c r="AF268" s="24">
        <v>0</v>
      </c>
      <c r="AG268" s="24">
        <v>1.062051854681805E-3</v>
      </c>
      <c r="AH268" s="24">
        <v>7.0573836286714157E-3</v>
      </c>
      <c r="AI268" s="24">
        <v>2.9461975747549232E-2</v>
      </c>
      <c r="AJ268" s="25">
        <v>0.11737888079108742</v>
      </c>
      <c r="AK268" s="34">
        <f t="shared" si="9"/>
        <v>3.6600647084416241E-3</v>
      </c>
    </row>
    <row r="269" spans="1:37">
      <c r="A269" s="14" t="s">
        <v>70</v>
      </c>
      <c r="B269" s="15">
        <v>2014</v>
      </c>
      <c r="C269" s="9">
        <v>236952.4</v>
      </c>
      <c r="D269" s="8">
        <v>114755.76</v>
      </c>
      <c r="E269" s="8">
        <v>122196.64</v>
      </c>
      <c r="F269" s="8">
        <v>14744.12</v>
      </c>
      <c r="G269" s="8">
        <v>30166.04</v>
      </c>
      <c r="H269" s="8">
        <v>32175.360000000001</v>
      </c>
      <c r="I269" s="8">
        <v>32182.92</v>
      </c>
      <c r="J269" s="8">
        <v>31289.64</v>
      </c>
      <c r="K269" s="8">
        <v>35873.919999999998</v>
      </c>
      <c r="L269" s="8">
        <v>29627.16</v>
      </c>
      <c r="M269" s="8">
        <v>17368.32</v>
      </c>
      <c r="N269" s="8">
        <v>9231.64</v>
      </c>
      <c r="O269" s="8">
        <v>4168.04</v>
      </c>
      <c r="P269" s="9">
        <v>0</v>
      </c>
      <c r="Q269" s="8">
        <v>0</v>
      </c>
      <c r="R269" s="8">
        <v>0</v>
      </c>
      <c r="S269" s="8">
        <v>0</v>
      </c>
      <c r="T269" s="8">
        <v>0</v>
      </c>
      <c r="U269" s="8">
        <v>20</v>
      </c>
      <c r="V269" s="8">
        <v>38</v>
      </c>
      <c r="W269" s="8">
        <v>137</v>
      </c>
      <c r="X269" s="8">
        <v>242</v>
      </c>
      <c r="Y269" s="8">
        <v>418</v>
      </c>
      <c r="Z269" s="10">
        <f t="shared" si="8"/>
        <v>855</v>
      </c>
      <c r="AA269" s="33">
        <v>0</v>
      </c>
      <c r="AB269" s="24">
        <v>0</v>
      </c>
      <c r="AC269" s="24">
        <v>0</v>
      </c>
      <c r="AD269" s="24">
        <v>0</v>
      </c>
      <c r="AE269" s="24">
        <v>0</v>
      </c>
      <c r="AF269" s="24">
        <v>5.5750807271689302E-4</v>
      </c>
      <c r="AG269" s="24">
        <v>1.2826069052855557E-3</v>
      </c>
      <c r="AH269" s="24">
        <v>7.8879246812587518E-3</v>
      </c>
      <c r="AI269" s="24">
        <v>2.6214193794385398E-2</v>
      </c>
      <c r="AJ269" s="25">
        <v>0.10028694542278865</v>
      </c>
      <c r="AK269" s="34">
        <f t="shared" si="9"/>
        <v>3.608319645633469E-3</v>
      </c>
    </row>
    <row r="270" spans="1:37">
      <c r="A270" s="14" t="s">
        <v>68</v>
      </c>
      <c r="B270" s="15">
        <v>2013</v>
      </c>
      <c r="C270" s="9">
        <v>178430.18421052632</v>
      </c>
      <c r="D270" s="8">
        <v>88994.210526315786</v>
      </c>
      <c r="E270" s="8">
        <v>89435.973684210519</v>
      </c>
      <c r="F270" s="8">
        <v>11554.28947368421</v>
      </c>
      <c r="G270" s="8">
        <v>22841.447368421053</v>
      </c>
      <c r="H270" s="8">
        <v>24394.815789473683</v>
      </c>
      <c r="I270" s="8">
        <v>25086.86842105263</v>
      </c>
      <c r="J270" s="8">
        <v>23889.473684210527</v>
      </c>
      <c r="K270" s="8">
        <v>25429.526315789473</v>
      </c>
      <c r="L270" s="8">
        <v>22480.736842105263</v>
      </c>
      <c r="M270" s="8">
        <v>12812.368421052632</v>
      </c>
      <c r="N270" s="8">
        <v>6785.8421052631575</v>
      </c>
      <c r="O270" s="8">
        <v>3091.5789473684213</v>
      </c>
      <c r="P270" s="9">
        <v>0</v>
      </c>
      <c r="Q270" s="8">
        <v>0</v>
      </c>
      <c r="R270" s="8">
        <v>0</v>
      </c>
      <c r="S270" s="8">
        <v>0</v>
      </c>
      <c r="T270" s="8">
        <v>0</v>
      </c>
      <c r="U270" s="8">
        <v>0</v>
      </c>
      <c r="V270" s="8">
        <v>10</v>
      </c>
      <c r="W270" s="8">
        <v>22</v>
      </c>
      <c r="X270" s="8">
        <v>158</v>
      </c>
      <c r="Y270" s="8">
        <v>416</v>
      </c>
      <c r="Z270" s="10">
        <f t="shared" si="8"/>
        <v>606</v>
      </c>
      <c r="AA270" s="33">
        <v>0</v>
      </c>
      <c r="AB270" s="24">
        <v>0</v>
      </c>
      <c r="AC270" s="24">
        <v>0</v>
      </c>
      <c r="AD270" s="24">
        <v>0</v>
      </c>
      <c r="AE270" s="24">
        <v>0</v>
      </c>
      <c r="AF270" s="24">
        <v>0</v>
      </c>
      <c r="AG270" s="24">
        <v>4.4482527731344259E-4</v>
      </c>
      <c r="AH270" s="24">
        <v>1.7170908045268758E-3</v>
      </c>
      <c r="AI270" s="24">
        <v>2.3283771940029941E-2</v>
      </c>
      <c r="AJ270" s="25">
        <v>0.13455907388491659</v>
      </c>
      <c r="AK270" s="34">
        <f t="shared" si="9"/>
        <v>3.3962863552558591E-3</v>
      </c>
    </row>
    <row r="271" spans="1:37">
      <c r="A271" s="14" t="s">
        <v>70</v>
      </c>
      <c r="B271" s="15">
        <v>2016</v>
      </c>
      <c r="C271" s="9">
        <v>256731.04347826086</v>
      </c>
      <c r="D271" s="8">
        <v>124448.82608695653</v>
      </c>
      <c r="E271" s="8">
        <v>132282.21739130435</v>
      </c>
      <c r="F271" s="8">
        <v>15834.173913043478</v>
      </c>
      <c r="G271" s="8">
        <v>32226.043478260868</v>
      </c>
      <c r="H271" s="8">
        <v>34152.260869565216</v>
      </c>
      <c r="I271" s="8">
        <v>35446.65217391304</v>
      </c>
      <c r="J271" s="8">
        <v>33167.217391304344</v>
      </c>
      <c r="K271" s="8">
        <v>37773.82608695652</v>
      </c>
      <c r="L271" s="8">
        <v>33010.956521739128</v>
      </c>
      <c r="M271" s="8">
        <v>20443.695652173912</v>
      </c>
      <c r="N271" s="8">
        <v>10093.695652173914</v>
      </c>
      <c r="O271" s="8">
        <v>4630.521739130435</v>
      </c>
      <c r="P271" s="9">
        <v>0</v>
      </c>
      <c r="Q271" s="8">
        <v>0</v>
      </c>
      <c r="R271" s="8">
        <v>0</v>
      </c>
      <c r="S271" s="8">
        <v>0</v>
      </c>
      <c r="T271" s="8">
        <v>0</v>
      </c>
      <c r="U271" s="8">
        <v>11</v>
      </c>
      <c r="V271" s="8">
        <v>27</v>
      </c>
      <c r="W271" s="8">
        <v>139</v>
      </c>
      <c r="X271" s="8">
        <v>254</v>
      </c>
      <c r="Y271" s="8">
        <v>440</v>
      </c>
      <c r="Z271" s="10">
        <f t="shared" si="8"/>
        <v>871</v>
      </c>
      <c r="AA271" s="33">
        <v>0</v>
      </c>
      <c r="AB271" s="24">
        <v>0</v>
      </c>
      <c r="AC271" s="24">
        <v>0</v>
      </c>
      <c r="AD271" s="24">
        <v>0</v>
      </c>
      <c r="AE271" s="24">
        <v>0</v>
      </c>
      <c r="AF271" s="24">
        <v>2.9120693187599419E-4</v>
      </c>
      <c r="AG271" s="24">
        <v>8.1791025904442798E-4</v>
      </c>
      <c r="AH271" s="24">
        <v>6.7991620676088093E-3</v>
      </c>
      <c r="AI271" s="24">
        <v>2.5164222179147551E-2</v>
      </c>
      <c r="AJ271" s="25">
        <v>9.5021689733526121E-2</v>
      </c>
      <c r="AK271" s="34">
        <f t="shared" si="9"/>
        <v>3.3926555518937599E-3</v>
      </c>
    </row>
    <row r="272" spans="1:37">
      <c r="A272" s="14" t="s">
        <v>68</v>
      </c>
      <c r="B272" s="15">
        <v>2009</v>
      </c>
      <c r="C272" s="9">
        <v>165788.58974358975</v>
      </c>
      <c r="D272" s="8">
        <v>82662.794871794875</v>
      </c>
      <c r="E272" s="8">
        <v>83125.794871794875</v>
      </c>
      <c r="F272" s="8">
        <v>11064.948717948719</v>
      </c>
      <c r="G272" s="8">
        <v>21645.025641025641</v>
      </c>
      <c r="H272" s="8">
        <v>23090.179487179488</v>
      </c>
      <c r="I272" s="8">
        <v>22960.692307692309</v>
      </c>
      <c r="J272" s="8">
        <v>23646.51282051282</v>
      </c>
      <c r="K272" s="8">
        <v>24945.76923076923</v>
      </c>
      <c r="L272" s="8">
        <v>18932.692307692309</v>
      </c>
      <c r="M272" s="8">
        <v>10264.74358974359</v>
      </c>
      <c r="N272" s="8">
        <v>6544.0256410256407</v>
      </c>
      <c r="O272" s="8">
        <v>2643.5641025641025</v>
      </c>
      <c r="P272" s="9">
        <v>0</v>
      </c>
      <c r="Q272" s="8">
        <v>0</v>
      </c>
      <c r="R272" s="8">
        <v>0</v>
      </c>
      <c r="S272" s="8">
        <v>0</v>
      </c>
      <c r="T272" s="8">
        <v>0</v>
      </c>
      <c r="U272" s="8">
        <v>33</v>
      </c>
      <c r="V272" s="8">
        <v>23</v>
      </c>
      <c r="W272" s="8">
        <v>26</v>
      </c>
      <c r="X272" s="8">
        <v>144</v>
      </c>
      <c r="Y272" s="8">
        <v>320</v>
      </c>
      <c r="Z272" s="10">
        <f t="shared" si="8"/>
        <v>546</v>
      </c>
      <c r="AA272" s="33">
        <v>0</v>
      </c>
      <c r="AB272" s="24">
        <v>0</v>
      </c>
      <c r="AC272" s="24">
        <v>0</v>
      </c>
      <c r="AD272" s="24">
        <v>0</v>
      </c>
      <c r="AE272" s="24">
        <v>0</v>
      </c>
      <c r="AF272" s="24">
        <v>1.3228696094605222E-3</v>
      </c>
      <c r="AG272" s="24">
        <v>1.2148298628745556E-3</v>
      </c>
      <c r="AH272" s="24">
        <v>2.5329419846374822E-3</v>
      </c>
      <c r="AI272" s="24">
        <v>2.2004803755235742E-2</v>
      </c>
      <c r="AJ272" s="25">
        <v>0.12104870076334397</v>
      </c>
      <c r="AK272" s="34">
        <f t="shared" si="9"/>
        <v>3.293350892509846E-3</v>
      </c>
    </row>
    <row r="273" spans="1:37">
      <c r="A273" s="14" t="s">
        <v>68</v>
      </c>
      <c r="B273" s="15">
        <v>2015</v>
      </c>
      <c r="C273" s="9">
        <v>204313.61764705883</v>
      </c>
      <c r="D273" s="8">
        <v>101852.23529411765</v>
      </c>
      <c r="E273" s="8">
        <v>102461.38235294117</v>
      </c>
      <c r="F273" s="8">
        <v>13015.941176470587</v>
      </c>
      <c r="G273" s="8">
        <v>25844.205882352941</v>
      </c>
      <c r="H273" s="8">
        <v>27232.5</v>
      </c>
      <c r="I273" s="8">
        <v>29446.470588235294</v>
      </c>
      <c r="J273" s="8">
        <v>26992.882352941175</v>
      </c>
      <c r="K273" s="8">
        <v>28016.882352941175</v>
      </c>
      <c r="L273" s="8">
        <v>26167.529411764706</v>
      </c>
      <c r="M273" s="8">
        <v>16086.058823529413</v>
      </c>
      <c r="N273" s="8">
        <v>7807.5294117647063</v>
      </c>
      <c r="O273" s="8">
        <v>3670.1764705882351</v>
      </c>
      <c r="P273" s="9">
        <v>0</v>
      </c>
      <c r="Q273" s="8">
        <v>0</v>
      </c>
      <c r="R273" s="8">
        <v>0</v>
      </c>
      <c r="S273" s="8">
        <v>0</v>
      </c>
      <c r="T273" s="8">
        <v>0</v>
      </c>
      <c r="U273" s="8">
        <v>0</v>
      </c>
      <c r="V273" s="8">
        <v>0</v>
      </c>
      <c r="W273" s="8">
        <v>80</v>
      </c>
      <c r="X273" s="8">
        <v>155</v>
      </c>
      <c r="Y273" s="8">
        <v>436</v>
      </c>
      <c r="Z273" s="10">
        <f t="shared" si="8"/>
        <v>671</v>
      </c>
      <c r="AA273" s="33">
        <v>0</v>
      </c>
      <c r="AB273" s="24">
        <v>0</v>
      </c>
      <c r="AC273" s="24">
        <v>0</v>
      </c>
      <c r="AD273" s="24">
        <v>0</v>
      </c>
      <c r="AE273" s="24">
        <v>0</v>
      </c>
      <c r="AF273" s="24">
        <v>0</v>
      </c>
      <c r="AG273" s="24">
        <v>0</v>
      </c>
      <c r="AH273" s="24">
        <v>4.9732504945824482E-3</v>
      </c>
      <c r="AI273" s="24">
        <v>1.9852630944487974E-2</v>
      </c>
      <c r="AJ273" s="25">
        <v>0.11879537768659947</v>
      </c>
      <c r="AK273" s="34">
        <f t="shared" si="9"/>
        <v>3.2841668006638584E-3</v>
      </c>
    </row>
    <row r="274" spans="1:37">
      <c r="A274" s="14" t="s">
        <v>70</v>
      </c>
      <c r="B274" s="15">
        <v>2010</v>
      </c>
      <c r="C274" s="9">
        <v>229166</v>
      </c>
      <c r="D274" s="8">
        <v>110832.8</v>
      </c>
      <c r="E274" s="8">
        <v>118333.2</v>
      </c>
      <c r="F274" s="8">
        <v>14722.72</v>
      </c>
      <c r="G274" s="8">
        <v>30132.16</v>
      </c>
      <c r="H274" s="8">
        <v>31945.88</v>
      </c>
      <c r="I274" s="8">
        <v>29838.720000000001</v>
      </c>
      <c r="J274" s="8">
        <v>33472.120000000003</v>
      </c>
      <c r="K274" s="8">
        <v>35442.839999999997</v>
      </c>
      <c r="L274" s="8">
        <v>26383.88</v>
      </c>
      <c r="M274" s="8">
        <v>14603.4</v>
      </c>
      <c r="N274" s="8">
        <v>9037.2000000000007</v>
      </c>
      <c r="O274" s="8">
        <v>3590.4</v>
      </c>
      <c r="P274" s="9">
        <v>0</v>
      </c>
      <c r="Q274" s="8">
        <v>0</v>
      </c>
      <c r="R274" s="8">
        <v>0</v>
      </c>
      <c r="S274" s="8">
        <v>0</v>
      </c>
      <c r="T274" s="8">
        <v>0</v>
      </c>
      <c r="U274" s="8">
        <v>0</v>
      </c>
      <c r="V274" s="8">
        <v>13</v>
      </c>
      <c r="W274" s="8">
        <v>62</v>
      </c>
      <c r="X274" s="8">
        <v>252</v>
      </c>
      <c r="Y274" s="8">
        <v>412</v>
      </c>
      <c r="Z274" s="10">
        <f t="shared" si="8"/>
        <v>739</v>
      </c>
      <c r="AA274" s="33">
        <v>0</v>
      </c>
      <c r="AB274" s="24">
        <v>0</v>
      </c>
      <c r="AC274" s="24">
        <v>0</v>
      </c>
      <c r="AD274" s="24">
        <v>0</v>
      </c>
      <c r="AE274" s="24">
        <v>0</v>
      </c>
      <c r="AF274" s="24">
        <v>0</v>
      </c>
      <c r="AG274" s="24">
        <v>4.9272510335856591E-4</v>
      </c>
      <c r="AH274" s="24">
        <v>4.2455866442061441E-3</v>
      </c>
      <c r="AI274" s="24">
        <v>2.7884743062010355E-2</v>
      </c>
      <c r="AJ274" s="25">
        <v>0.11475044563279857</v>
      </c>
      <c r="AK274" s="34">
        <f t="shared" si="9"/>
        <v>3.2247366537793564E-3</v>
      </c>
    </row>
    <row r="275" spans="1:37">
      <c r="A275" s="14" t="s">
        <v>73</v>
      </c>
      <c r="B275" s="15">
        <v>2013</v>
      </c>
      <c r="C275" s="9">
        <v>441016.8</v>
      </c>
      <c r="D275" s="8">
        <v>213496.86666666667</v>
      </c>
      <c r="E275" s="8">
        <v>227519.93333333332</v>
      </c>
      <c r="F275" s="8">
        <v>24422.466666666667</v>
      </c>
      <c r="G275" s="8">
        <v>52515.26666666667</v>
      </c>
      <c r="H275" s="8">
        <v>62931.8</v>
      </c>
      <c r="I275" s="8">
        <v>58309.533333333333</v>
      </c>
      <c r="J275" s="8">
        <v>58139.866666666669</v>
      </c>
      <c r="K275" s="8">
        <v>67152.266666666663</v>
      </c>
      <c r="L275" s="8">
        <v>55414.866666666669</v>
      </c>
      <c r="M275" s="8">
        <v>32494.799999999999</v>
      </c>
      <c r="N275" s="8">
        <v>20092</v>
      </c>
      <c r="O275" s="8">
        <v>9914.0666666666675</v>
      </c>
      <c r="P275" s="9">
        <v>0</v>
      </c>
      <c r="Q275" s="8">
        <v>0</v>
      </c>
      <c r="R275" s="8">
        <v>0</v>
      </c>
      <c r="S275" s="8">
        <v>0</v>
      </c>
      <c r="T275" s="8">
        <v>0</v>
      </c>
      <c r="U275" s="8">
        <v>0</v>
      </c>
      <c r="V275" s="8">
        <v>39</v>
      </c>
      <c r="W275" s="8">
        <v>137</v>
      </c>
      <c r="X275" s="8">
        <v>363</v>
      </c>
      <c r="Y275" s="8">
        <v>883</v>
      </c>
      <c r="Z275" s="10">
        <f t="shared" si="8"/>
        <v>1422</v>
      </c>
      <c r="AA275" s="33">
        <v>0</v>
      </c>
      <c r="AB275" s="24">
        <v>0</v>
      </c>
      <c r="AC275" s="24">
        <v>0</v>
      </c>
      <c r="AD275" s="24">
        <v>0</v>
      </c>
      <c r="AE275" s="24">
        <v>0</v>
      </c>
      <c r="AF275" s="24">
        <v>0</v>
      </c>
      <c r="AG275" s="24">
        <v>7.0378225819064195E-4</v>
      </c>
      <c r="AH275" s="24">
        <v>4.2160591848541921E-3</v>
      </c>
      <c r="AI275" s="24">
        <v>1.8066892295440971E-2</v>
      </c>
      <c r="AJ275" s="25">
        <v>8.9065368399109682E-2</v>
      </c>
      <c r="AK275" s="34">
        <f t="shared" si="9"/>
        <v>3.2243669628912097E-3</v>
      </c>
    </row>
    <row r="276" spans="1:37">
      <c r="A276" s="14" t="s">
        <v>72</v>
      </c>
      <c r="B276" s="15">
        <v>2015</v>
      </c>
      <c r="C276" s="9">
        <v>18082.474576271186</v>
      </c>
      <c r="D276" s="8">
        <v>9078.8474576271183</v>
      </c>
      <c r="E276" s="8">
        <v>9003.6271186440681</v>
      </c>
      <c r="F276" s="8">
        <v>1080.1186440677966</v>
      </c>
      <c r="G276" s="8">
        <v>2234.1525423728813</v>
      </c>
      <c r="H276" s="8">
        <v>2438.7966101694915</v>
      </c>
      <c r="I276" s="8">
        <v>2275.2711864406779</v>
      </c>
      <c r="J276" s="8">
        <v>2050.1186440677966</v>
      </c>
      <c r="K276" s="8">
        <v>2417.5084745762711</v>
      </c>
      <c r="L276" s="8">
        <v>2627.9322033898306</v>
      </c>
      <c r="M276" s="8">
        <v>1695.8474576271187</v>
      </c>
      <c r="N276" s="8">
        <v>889.94915254237287</v>
      </c>
      <c r="O276" s="8">
        <v>385.20338983050846</v>
      </c>
      <c r="P276" s="9">
        <v>0</v>
      </c>
      <c r="Q276" s="8">
        <v>0</v>
      </c>
      <c r="R276" s="8">
        <v>0</v>
      </c>
      <c r="S276" s="8">
        <v>0</v>
      </c>
      <c r="T276" s="8">
        <v>0</v>
      </c>
      <c r="U276" s="8">
        <v>0</v>
      </c>
      <c r="V276" s="8">
        <v>0</v>
      </c>
      <c r="W276" s="8">
        <v>0</v>
      </c>
      <c r="X276" s="8">
        <v>0</v>
      </c>
      <c r="Y276" s="8">
        <v>58</v>
      </c>
      <c r="Z276" s="10">
        <f t="shared" si="8"/>
        <v>58</v>
      </c>
      <c r="AA276" s="33">
        <v>0</v>
      </c>
      <c r="AB276" s="24">
        <v>0</v>
      </c>
      <c r="AC276" s="24">
        <v>0</v>
      </c>
      <c r="AD276" s="24">
        <v>0</v>
      </c>
      <c r="AE276" s="24">
        <v>0</v>
      </c>
      <c r="AF276" s="24">
        <v>0</v>
      </c>
      <c r="AG276" s="24">
        <v>0</v>
      </c>
      <c r="AH276" s="24">
        <v>0</v>
      </c>
      <c r="AI276" s="24">
        <v>0</v>
      </c>
      <c r="AJ276" s="25">
        <v>0.15056980683768206</v>
      </c>
      <c r="AK276" s="34">
        <f t="shared" si="9"/>
        <v>3.2075255936546859E-3</v>
      </c>
    </row>
    <row r="277" spans="1:37">
      <c r="A277" s="14" t="s">
        <v>74</v>
      </c>
      <c r="B277" s="15">
        <v>2014</v>
      </c>
      <c r="C277" s="9">
        <v>162808.35294117648</v>
      </c>
      <c r="D277" s="8">
        <v>81917.882352941175</v>
      </c>
      <c r="E277" s="8">
        <v>80890.470588235301</v>
      </c>
      <c r="F277" s="8">
        <v>10616.411764705883</v>
      </c>
      <c r="G277" s="8">
        <v>21809.470588235294</v>
      </c>
      <c r="H277" s="8">
        <v>21396.470588235294</v>
      </c>
      <c r="I277" s="8">
        <v>23240.882352941175</v>
      </c>
      <c r="J277" s="8">
        <v>22421.705882352941</v>
      </c>
      <c r="K277" s="8">
        <v>22309.411764705881</v>
      </c>
      <c r="L277" s="8">
        <v>19550.352941176472</v>
      </c>
      <c r="M277" s="8">
        <v>13244.823529411764</v>
      </c>
      <c r="N277" s="8">
        <v>6059.8235294117649</v>
      </c>
      <c r="O277" s="8">
        <v>2147.6470588235293</v>
      </c>
      <c r="P277" s="9">
        <v>0</v>
      </c>
      <c r="Q277" s="8">
        <v>0</v>
      </c>
      <c r="R277" s="8">
        <v>0</v>
      </c>
      <c r="S277" s="8">
        <v>0</v>
      </c>
      <c r="T277" s="8">
        <v>0</v>
      </c>
      <c r="U277" s="8">
        <v>0</v>
      </c>
      <c r="V277" s="8">
        <v>32</v>
      </c>
      <c r="W277" s="8">
        <v>152</v>
      </c>
      <c r="X277" s="8">
        <v>170</v>
      </c>
      <c r="Y277" s="8">
        <v>166</v>
      </c>
      <c r="Z277" s="10">
        <f t="shared" si="8"/>
        <v>520</v>
      </c>
      <c r="AA277" s="33">
        <v>0</v>
      </c>
      <c r="AB277" s="24">
        <v>0</v>
      </c>
      <c r="AC277" s="24">
        <v>0</v>
      </c>
      <c r="AD277" s="24">
        <v>0</v>
      </c>
      <c r="AE277" s="24">
        <v>0</v>
      </c>
      <c r="AF277" s="24">
        <v>0</v>
      </c>
      <c r="AG277" s="24">
        <v>1.6367990949463828E-3</v>
      </c>
      <c r="AH277" s="24">
        <v>1.1476181593696982E-2</v>
      </c>
      <c r="AI277" s="24">
        <v>2.8053622217692226E-2</v>
      </c>
      <c r="AJ277" s="25">
        <v>7.7293892084360452E-2</v>
      </c>
      <c r="AK277" s="34">
        <f t="shared" si="9"/>
        <v>3.1939393194885938E-3</v>
      </c>
    </row>
    <row r="278" spans="1:37">
      <c r="A278" s="14" t="s">
        <v>75</v>
      </c>
      <c r="B278" s="15">
        <v>2013</v>
      </c>
      <c r="C278" s="9">
        <v>33420.568627450979</v>
      </c>
      <c r="D278" s="8">
        <v>16729.764705882353</v>
      </c>
      <c r="E278" s="8">
        <v>16690.803921568626</v>
      </c>
      <c r="F278" s="8">
        <v>2483.5294117647059</v>
      </c>
      <c r="G278" s="8">
        <v>5057.3921568627447</v>
      </c>
      <c r="H278" s="8">
        <v>4716.8627450980393</v>
      </c>
      <c r="I278" s="8">
        <v>4400.6862745098042</v>
      </c>
      <c r="J278" s="8">
        <v>4091.4509803921569</v>
      </c>
      <c r="K278" s="8">
        <v>4351.8235294117649</v>
      </c>
      <c r="L278" s="8">
        <v>3966</v>
      </c>
      <c r="M278" s="8">
        <v>2500.0196078431372</v>
      </c>
      <c r="N278" s="8">
        <v>1333.1176470588234</v>
      </c>
      <c r="O278" s="8">
        <v>535.54901960784309</v>
      </c>
      <c r="P278" s="9">
        <v>0</v>
      </c>
      <c r="Q278" s="8">
        <v>0</v>
      </c>
      <c r="R278" s="8">
        <v>0</v>
      </c>
      <c r="S278" s="8">
        <v>0</v>
      </c>
      <c r="T278" s="8">
        <v>0</v>
      </c>
      <c r="U278" s="8">
        <v>0</v>
      </c>
      <c r="V278" s="8">
        <v>0</v>
      </c>
      <c r="W278" s="8">
        <v>0</v>
      </c>
      <c r="X278" s="8">
        <v>12</v>
      </c>
      <c r="Y278" s="8">
        <v>94</v>
      </c>
      <c r="Z278" s="10">
        <f t="shared" si="8"/>
        <v>106</v>
      </c>
      <c r="AA278" s="33">
        <v>0</v>
      </c>
      <c r="AB278" s="24">
        <v>0</v>
      </c>
      <c r="AC278" s="24">
        <v>0</v>
      </c>
      <c r="AD278" s="24">
        <v>0</v>
      </c>
      <c r="AE278" s="24">
        <v>0</v>
      </c>
      <c r="AF278" s="24">
        <v>0</v>
      </c>
      <c r="AG278" s="24">
        <v>0</v>
      </c>
      <c r="AH278" s="24">
        <v>0</v>
      </c>
      <c r="AI278" s="24">
        <v>9.0014561179014262E-3</v>
      </c>
      <c r="AJ278" s="25">
        <v>0.17552081426426977</v>
      </c>
      <c r="AK278" s="34">
        <f t="shared" si="9"/>
        <v>3.1716994759010096E-3</v>
      </c>
    </row>
    <row r="279" spans="1:37">
      <c r="A279" s="14" t="s">
        <v>68</v>
      </c>
      <c r="B279" s="15">
        <v>2014</v>
      </c>
      <c r="C279" s="9">
        <v>177851.23076923078</v>
      </c>
      <c r="D279" s="8">
        <v>88756.974358974359</v>
      </c>
      <c r="E279" s="8">
        <v>89094.256410256407</v>
      </c>
      <c r="F279" s="8">
        <v>11455.74358974359</v>
      </c>
      <c r="G279" s="8">
        <v>22669.538461538461</v>
      </c>
      <c r="H279" s="8">
        <v>23988.692307692309</v>
      </c>
      <c r="I279" s="8">
        <v>25216.51282051282</v>
      </c>
      <c r="J279" s="8">
        <v>23512.48717948718</v>
      </c>
      <c r="K279" s="8">
        <v>24835.025641025641</v>
      </c>
      <c r="L279" s="8">
        <v>22693.076923076922</v>
      </c>
      <c r="M279" s="8">
        <v>13468.717948717949</v>
      </c>
      <c r="N279" s="8">
        <v>6770.333333333333</v>
      </c>
      <c r="O279" s="8">
        <v>3181.5384615384614</v>
      </c>
      <c r="P279" s="9">
        <v>0</v>
      </c>
      <c r="Q279" s="8">
        <v>0</v>
      </c>
      <c r="R279" s="8">
        <v>0</v>
      </c>
      <c r="S279" s="8">
        <v>0</v>
      </c>
      <c r="T279" s="8">
        <v>11</v>
      </c>
      <c r="U279" s="8">
        <v>14</v>
      </c>
      <c r="V279" s="8">
        <v>30</v>
      </c>
      <c r="W279" s="8">
        <v>47</v>
      </c>
      <c r="X279" s="8">
        <v>133</v>
      </c>
      <c r="Y279" s="8">
        <v>329</v>
      </c>
      <c r="Z279" s="10">
        <f t="shared" si="8"/>
        <v>564</v>
      </c>
      <c r="AA279" s="33">
        <v>0</v>
      </c>
      <c r="AB279" s="24">
        <v>0</v>
      </c>
      <c r="AC279" s="24">
        <v>0</v>
      </c>
      <c r="AD279" s="24">
        <v>0</v>
      </c>
      <c r="AE279" s="24">
        <v>4.6783651240421076E-4</v>
      </c>
      <c r="AF279" s="24">
        <v>5.6371997365176974E-4</v>
      </c>
      <c r="AG279" s="24">
        <v>1.3219890851157588E-3</v>
      </c>
      <c r="AH279" s="24">
        <v>3.4895674687785562E-3</v>
      </c>
      <c r="AI279" s="24">
        <v>1.9644527595884004E-2</v>
      </c>
      <c r="AJ279" s="25">
        <v>0.10340909090909091</v>
      </c>
      <c r="AK279" s="34">
        <f t="shared" si="9"/>
        <v>3.1711897497735788E-3</v>
      </c>
    </row>
    <row r="280" spans="1:37">
      <c r="A280" s="14" t="s">
        <v>70</v>
      </c>
      <c r="B280" s="15">
        <v>2012</v>
      </c>
      <c r="C280" s="9">
        <v>241062.33333333334</v>
      </c>
      <c r="D280" s="8">
        <v>116619.79166666667</v>
      </c>
      <c r="E280" s="8">
        <v>124442.54166666667</v>
      </c>
      <c r="F280" s="8">
        <v>15246.75</v>
      </c>
      <c r="G280" s="8">
        <v>30982.625</v>
      </c>
      <c r="H280" s="8">
        <v>33360.041666666664</v>
      </c>
      <c r="I280" s="8">
        <v>31910.791666666668</v>
      </c>
      <c r="J280" s="8">
        <v>33294.791666666664</v>
      </c>
      <c r="K280" s="8">
        <v>37253.958333333336</v>
      </c>
      <c r="L280" s="8">
        <v>29086.291666666668</v>
      </c>
      <c r="M280" s="8">
        <v>16360</v>
      </c>
      <c r="N280" s="8">
        <v>9403.6666666666661</v>
      </c>
      <c r="O280" s="8">
        <v>4084.5833333333335</v>
      </c>
      <c r="P280" s="9">
        <v>0</v>
      </c>
      <c r="Q280" s="8">
        <v>0</v>
      </c>
      <c r="R280" s="8">
        <v>0</v>
      </c>
      <c r="S280" s="8">
        <v>0</v>
      </c>
      <c r="T280" s="8">
        <v>0</v>
      </c>
      <c r="U280" s="8">
        <v>0</v>
      </c>
      <c r="V280" s="8">
        <v>11</v>
      </c>
      <c r="W280" s="8">
        <v>52</v>
      </c>
      <c r="X280" s="8">
        <v>250</v>
      </c>
      <c r="Y280" s="8">
        <v>450</v>
      </c>
      <c r="Z280" s="10">
        <f t="shared" si="8"/>
        <v>763</v>
      </c>
      <c r="AA280" s="33">
        <v>0</v>
      </c>
      <c r="AB280" s="24">
        <v>0</v>
      </c>
      <c r="AC280" s="24">
        <v>0</v>
      </c>
      <c r="AD280" s="24">
        <v>0</v>
      </c>
      <c r="AE280" s="24">
        <v>0</v>
      </c>
      <c r="AF280" s="24">
        <v>0</v>
      </c>
      <c r="AG280" s="24">
        <v>3.781850270244717E-4</v>
      </c>
      <c r="AH280" s="24">
        <v>3.1784841075794619E-3</v>
      </c>
      <c r="AI280" s="24">
        <v>2.658537449930878E-2</v>
      </c>
      <c r="AJ280" s="25">
        <v>0.11017035601346527</v>
      </c>
      <c r="AK280" s="34">
        <f t="shared" si="9"/>
        <v>3.1651564533101396E-3</v>
      </c>
    </row>
    <row r="281" spans="1:37">
      <c r="A281" s="14" t="s">
        <v>65</v>
      </c>
      <c r="B281" s="15">
        <v>2011</v>
      </c>
      <c r="C281" s="9">
        <v>12850.151515151516</v>
      </c>
      <c r="D281" s="8">
        <v>6432.757575757576</v>
      </c>
      <c r="E281" s="8">
        <v>6417.393939393939</v>
      </c>
      <c r="F281" s="8">
        <v>909.56060606060601</v>
      </c>
      <c r="G281" s="8">
        <v>1734</v>
      </c>
      <c r="H281" s="8">
        <v>1870.1363636363637</v>
      </c>
      <c r="I281" s="8">
        <v>1615.909090909091</v>
      </c>
      <c r="J281" s="8">
        <v>1534.0757575757575</v>
      </c>
      <c r="K281" s="8">
        <v>1868.939393939394</v>
      </c>
      <c r="L281" s="8">
        <v>1511.5454545454545</v>
      </c>
      <c r="M281" s="8">
        <v>904.18181818181813</v>
      </c>
      <c r="N281" s="8">
        <v>621.39393939393938</v>
      </c>
      <c r="O281" s="8">
        <v>287.9848484848485</v>
      </c>
      <c r="P281" s="9">
        <v>0</v>
      </c>
      <c r="Q281" s="8">
        <v>0</v>
      </c>
      <c r="R281" s="8">
        <v>0</v>
      </c>
      <c r="S281" s="8">
        <v>0</v>
      </c>
      <c r="T281" s="8">
        <v>0</v>
      </c>
      <c r="U281" s="8">
        <v>0</v>
      </c>
      <c r="V281" s="8">
        <v>0</v>
      </c>
      <c r="W281" s="8">
        <v>0</v>
      </c>
      <c r="X281" s="8">
        <v>0</v>
      </c>
      <c r="Y281" s="8">
        <v>40</v>
      </c>
      <c r="Z281" s="10">
        <f t="shared" si="8"/>
        <v>40</v>
      </c>
      <c r="AA281" s="33">
        <v>0</v>
      </c>
      <c r="AB281" s="24">
        <v>0</v>
      </c>
      <c r="AC281" s="24">
        <v>0</v>
      </c>
      <c r="AD281" s="24">
        <v>0</v>
      </c>
      <c r="AE281" s="24">
        <v>0</v>
      </c>
      <c r="AF281" s="24">
        <v>0</v>
      </c>
      <c r="AG281" s="24">
        <v>0</v>
      </c>
      <c r="AH281" s="24">
        <v>0</v>
      </c>
      <c r="AI281" s="24">
        <v>0</v>
      </c>
      <c r="AJ281" s="25">
        <v>0.13889619613826484</v>
      </c>
      <c r="AK281" s="34">
        <f t="shared" si="9"/>
        <v>3.1128037636627324E-3</v>
      </c>
    </row>
    <row r="282" spans="1:37">
      <c r="A282" s="14" t="s">
        <v>70</v>
      </c>
      <c r="B282" s="15">
        <v>2017</v>
      </c>
      <c r="C282" s="9">
        <v>269145.77272727271</v>
      </c>
      <c r="D282" s="8">
        <v>130373.90909090909</v>
      </c>
      <c r="E282" s="8">
        <v>138771.86363636365</v>
      </c>
      <c r="F282" s="8">
        <v>16501.409090909092</v>
      </c>
      <c r="G282" s="8">
        <v>33699.63636363636</v>
      </c>
      <c r="H282" s="8">
        <v>35130.86363636364</v>
      </c>
      <c r="I282" s="8">
        <v>37218.272727272728</v>
      </c>
      <c r="J282" s="8">
        <v>34537.86363636364</v>
      </c>
      <c r="K282" s="8">
        <v>38956</v>
      </c>
      <c r="L282" s="8">
        <v>35080.181818181816</v>
      </c>
      <c r="M282" s="8">
        <v>22235.545454545456</v>
      </c>
      <c r="N282" s="8">
        <v>10923.227272727272</v>
      </c>
      <c r="O282" s="8">
        <v>4862.772727272727</v>
      </c>
      <c r="P282" s="9">
        <v>0</v>
      </c>
      <c r="Q282" s="8">
        <v>0</v>
      </c>
      <c r="R282" s="8">
        <v>0</v>
      </c>
      <c r="S282" s="8">
        <v>0</v>
      </c>
      <c r="T282" s="8">
        <v>0</v>
      </c>
      <c r="U282" s="8">
        <v>0</v>
      </c>
      <c r="V282" s="8">
        <v>15</v>
      </c>
      <c r="W282" s="8">
        <v>145</v>
      </c>
      <c r="X282" s="8">
        <v>235</v>
      </c>
      <c r="Y282" s="8">
        <v>442</v>
      </c>
      <c r="Z282" s="10">
        <f t="shared" si="8"/>
        <v>837</v>
      </c>
      <c r="AA282" s="33">
        <v>0</v>
      </c>
      <c r="AB282" s="24">
        <v>0</v>
      </c>
      <c r="AC282" s="24">
        <v>0</v>
      </c>
      <c r="AD282" s="24">
        <v>0</v>
      </c>
      <c r="AE282" s="24">
        <v>0</v>
      </c>
      <c r="AF282" s="24">
        <v>0</v>
      </c>
      <c r="AG282" s="24">
        <v>4.2759185450474502E-4</v>
      </c>
      <c r="AH282" s="24">
        <v>6.521090309945991E-3</v>
      </c>
      <c r="AI282" s="24">
        <v>2.1513788382554275E-2</v>
      </c>
      <c r="AJ282" s="25">
        <v>9.0894644843476882E-2</v>
      </c>
      <c r="AK282" s="34">
        <f t="shared" si="9"/>
        <v>3.1098389230438997E-3</v>
      </c>
    </row>
    <row r="283" spans="1:37">
      <c r="A283" s="14" t="s">
        <v>70</v>
      </c>
      <c r="B283" s="15">
        <v>2009</v>
      </c>
      <c r="C283" s="9">
        <v>234892.41666666666</v>
      </c>
      <c r="D283" s="8">
        <v>113765.29166666667</v>
      </c>
      <c r="E283" s="8">
        <v>121127.125</v>
      </c>
      <c r="F283" s="8">
        <v>15686.166666666666</v>
      </c>
      <c r="G283" s="8">
        <v>31023.458333333332</v>
      </c>
      <c r="H283" s="8">
        <v>32379.625</v>
      </c>
      <c r="I283" s="8">
        <v>30717.583333333332</v>
      </c>
      <c r="J283" s="8">
        <v>35210.75</v>
      </c>
      <c r="K283" s="8">
        <v>36106.708333333336</v>
      </c>
      <c r="L283" s="8">
        <v>26108.333333333332</v>
      </c>
      <c r="M283" s="8">
        <v>14750.583333333334</v>
      </c>
      <c r="N283" s="8">
        <v>9366.0416666666661</v>
      </c>
      <c r="O283" s="8">
        <v>3515.375</v>
      </c>
      <c r="P283" s="9">
        <v>0</v>
      </c>
      <c r="Q283" s="8">
        <v>0</v>
      </c>
      <c r="R283" s="8">
        <v>0</v>
      </c>
      <c r="S283" s="8">
        <v>0</v>
      </c>
      <c r="T283" s="8">
        <v>0</v>
      </c>
      <c r="U283" s="8">
        <v>22</v>
      </c>
      <c r="V283" s="8">
        <v>10</v>
      </c>
      <c r="W283" s="8">
        <v>10</v>
      </c>
      <c r="X283" s="8">
        <v>284</v>
      </c>
      <c r="Y283" s="8">
        <v>398</v>
      </c>
      <c r="Z283" s="10">
        <f t="shared" si="8"/>
        <v>724</v>
      </c>
      <c r="AA283" s="33">
        <v>0</v>
      </c>
      <c r="AB283" s="24">
        <v>0</v>
      </c>
      <c r="AC283" s="24">
        <v>0</v>
      </c>
      <c r="AD283" s="24">
        <v>0</v>
      </c>
      <c r="AE283" s="24">
        <v>0</v>
      </c>
      <c r="AF283" s="24">
        <v>6.0930505757817387E-4</v>
      </c>
      <c r="AG283" s="24">
        <v>3.8301947015639961E-4</v>
      </c>
      <c r="AH283" s="24">
        <v>6.7793929053653246E-4</v>
      </c>
      <c r="AI283" s="24">
        <v>3.0322307983183933E-2</v>
      </c>
      <c r="AJ283" s="25">
        <v>0.11321693987127973</v>
      </c>
      <c r="AK283" s="34">
        <f t="shared" si="9"/>
        <v>3.0822621278038991E-3</v>
      </c>
    </row>
    <row r="284" spans="1:37">
      <c r="A284" s="14" t="s">
        <v>68</v>
      </c>
      <c r="B284" s="15">
        <v>2011</v>
      </c>
      <c r="C284" s="9">
        <v>189374.22857142857</v>
      </c>
      <c r="D284" s="8">
        <v>94352.371428571423</v>
      </c>
      <c r="E284" s="8">
        <v>95021.857142857145</v>
      </c>
      <c r="F284" s="8">
        <v>12327.485714285714</v>
      </c>
      <c r="G284" s="8">
        <v>24534.400000000001</v>
      </c>
      <c r="H284" s="8">
        <v>26332.057142857142</v>
      </c>
      <c r="I284" s="8">
        <v>26151.314285714285</v>
      </c>
      <c r="J284" s="8">
        <v>26083.628571428573</v>
      </c>
      <c r="K284" s="8">
        <v>27952.400000000001</v>
      </c>
      <c r="L284" s="8">
        <v>23024.6</v>
      </c>
      <c r="M284" s="8">
        <v>12487.571428571429</v>
      </c>
      <c r="N284" s="8">
        <v>7330.6857142857143</v>
      </c>
      <c r="O284" s="8">
        <v>3180.457142857143</v>
      </c>
      <c r="P284" s="9">
        <v>0</v>
      </c>
      <c r="Q284" s="8">
        <v>0</v>
      </c>
      <c r="R284" s="8">
        <v>0</v>
      </c>
      <c r="S284" s="8">
        <v>0</v>
      </c>
      <c r="T284" s="8">
        <v>0</v>
      </c>
      <c r="U284" s="8">
        <v>0</v>
      </c>
      <c r="V284" s="8">
        <v>12</v>
      </c>
      <c r="W284" s="8">
        <v>46</v>
      </c>
      <c r="X284" s="8">
        <v>158</v>
      </c>
      <c r="Y284" s="8">
        <v>365</v>
      </c>
      <c r="Z284" s="10">
        <f t="shared" si="8"/>
        <v>581</v>
      </c>
      <c r="AA284" s="33">
        <v>0</v>
      </c>
      <c r="AB284" s="24">
        <v>0</v>
      </c>
      <c r="AC284" s="24">
        <v>0</v>
      </c>
      <c r="AD284" s="24">
        <v>0</v>
      </c>
      <c r="AE284" s="24">
        <v>0</v>
      </c>
      <c r="AF284" s="24">
        <v>0</v>
      </c>
      <c r="AG284" s="24">
        <v>5.2118169262441042E-4</v>
      </c>
      <c r="AH284" s="24">
        <v>3.6836626131124661E-3</v>
      </c>
      <c r="AI284" s="24">
        <v>2.1553236103424352E-2</v>
      </c>
      <c r="AJ284" s="25">
        <v>0.11476337633404002</v>
      </c>
      <c r="AK284" s="34">
        <f t="shared" si="9"/>
        <v>3.0679992963290525E-3</v>
      </c>
    </row>
    <row r="285" spans="1:37">
      <c r="A285" s="14" t="s">
        <v>72</v>
      </c>
      <c r="B285" s="15">
        <v>2017</v>
      </c>
      <c r="C285" s="9">
        <v>17783</v>
      </c>
      <c r="D285" s="8">
        <v>8948.538461538461</v>
      </c>
      <c r="E285" s="8">
        <v>8834.461538461539</v>
      </c>
      <c r="F285" s="8">
        <v>1082.1538461538462</v>
      </c>
      <c r="G285" s="8">
        <v>2226</v>
      </c>
      <c r="H285" s="8">
        <v>2451.5</v>
      </c>
      <c r="I285" s="8">
        <v>2299.75</v>
      </c>
      <c r="J285" s="8">
        <v>2065.2884615384614</v>
      </c>
      <c r="K285" s="8">
        <v>2206.9807692307691</v>
      </c>
      <c r="L285" s="8">
        <v>2493.0384615384614</v>
      </c>
      <c r="M285" s="8">
        <v>1727.2884615384614</v>
      </c>
      <c r="N285" s="8">
        <v>868.01923076923072</v>
      </c>
      <c r="O285" s="8">
        <v>362.98076923076923</v>
      </c>
      <c r="P285" s="9">
        <v>0</v>
      </c>
      <c r="Q285" s="8">
        <v>0</v>
      </c>
      <c r="R285" s="8">
        <v>0</v>
      </c>
      <c r="S285" s="8">
        <v>0</v>
      </c>
      <c r="T285" s="8">
        <v>0</v>
      </c>
      <c r="U285" s="8">
        <v>0</v>
      </c>
      <c r="V285" s="8">
        <v>0</v>
      </c>
      <c r="W285" s="8">
        <v>0</v>
      </c>
      <c r="X285" s="8">
        <v>0</v>
      </c>
      <c r="Y285" s="8">
        <v>54</v>
      </c>
      <c r="Z285" s="10">
        <f t="shared" si="8"/>
        <v>54</v>
      </c>
      <c r="AA285" s="33">
        <v>0</v>
      </c>
      <c r="AB285" s="24">
        <v>0</v>
      </c>
      <c r="AC285" s="24">
        <v>0</v>
      </c>
      <c r="AD285" s="24">
        <v>0</v>
      </c>
      <c r="AE285" s="24">
        <v>0</v>
      </c>
      <c r="AF285" s="24">
        <v>0</v>
      </c>
      <c r="AG285" s="24">
        <v>0</v>
      </c>
      <c r="AH285" s="24">
        <v>0</v>
      </c>
      <c r="AI285" s="24">
        <v>0</v>
      </c>
      <c r="AJ285" s="25">
        <v>0.1487682119205298</v>
      </c>
      <c r="AK285" s="34">
        <f t="shared" si="9"/>
        <v>3.0366079964010573E-3</v>
      </c>
    </row>
    <row r="286" spans="1:37">
      <c r="A286" s="14" t="s">
        <v>68</v>
      </c>
      <c r="B286" s="15">
        <v>2016</v>
      </c>
      <c r="C286" s="9">
        <v>212203.69696969696</v>
      </c>
      <c r="D286" s="8">
        <v>105871.21212121213</v>
      </c>
      <c r="E286" s="8">
        <v>106332.48484848485</v>
      </c>
      <c r="F286" s="8">
        <v>13435.878787878788</v>
      </c>
      <c r="G286" s="8">
        <v>26747.454545454544</v>
      </c>
      <c r="H286" s="8">
        <v>28003.696969696968</v>
      </c>
      <c r="I286" s="8">
        <v>30761.090909090908</v>
      </c>
      <c r="J286" s="8">
        <v>27748.363636363636</v>
      </c>
      <c r="K286" s="8">
        <v>28666.242424242424</v>
      </c>
      <c r="L286" s="8">
        <v>27339.121212121212</v>
      </c>
      <c r="M286" s="8">
        <v>17506.484848484848</v>
      </c>
      <c r="N286" s="8">
        <v>8230.9090909090901</v>
      </c>
      <c r="O286" s="8">
        <v>3777.4545454545455</v>
      </c>
      <c r="P286" s="9">
        <v>0</v>
      </c>
      <c r="Q286" s="8">
        <v>0</v>
      </c>
      <c r="R286" s="8">
        <v>0</v>
      </c>
      <c r="S286" s="8">
        <v>0</v>
      </c>
      <c r="T286" s="8">
        <v>0</v>
      </c>
      <c r="U286" s="8">
        <v>0</v>
      </c>
      <c r="V286" s="8">
        <v>39</v>
      </c>
      <c r="W286" s="8">
        <v>76</v>
      </c>
      <c r="X286" s="8">
        <v>163</v>
      </c>
      <c r="Y286" s="8">
        <v>365</v>
      </c>
      <c r="Z286" s="10">
        <f t="shared" si="8"/>
        <v>643</v>
      </c>
      <c r="AA286" s="33">
        <v>0</v>
      </c>
      <c r="AB286" s="24">
        <v>0</v>
      </c>
      <c r="AC286" s="24">
        <v>0</v>
      </c>
      <c r="AD286" s="24">
        <v>0</v>
      </c>
      <c r="AE286" s="24">
        <v>0</v>
      </c>
      <c r="AF286" s="24">
        <v>0</v>
      </c>
      <c r="AG286" s="24">
        <v>1.4265271987860663E-3</v>
      </c>
      <c r="AH286" s="24">
        <v>4.3412484378083276E-3</v>
      </c>
      <c r="AI286" s="24">
        <v>1.98034018113541E-2</v>
      </c>
      <c r="AJ286" s="25">
        <v>9.6625914516750094E-2</v>
      </c>
      <c r="AK286" s="34">
        <f t="shared" si="9"/>
        <v>3.0301074353658477E-3</v>
      </c>
    </row>
    <row r="287" spans="1:37">
      <c r="A287" s="14" t="s">
        <v>76</v>
      </c>
      <c r="B287" s="15">
        <v>2015</v>
      </c>
      <c r="C287" s="9">
        <v>424019.66666666669</v>
      </c>
      <c r="D287" s="8">
        <v>206810.80952380953</v>
      </c>
      <c r="E287" s="8">
        <v>217208.85714285713</v>
      </c>
      <c r="F287" s="8">
        <v>25379.095238095237</v>
      </c>
      <c r="G287" s="8">
        <v>53831</v>
      </c>
      <c r="H287" s="8">
        <v>54644</v>
      </c>
      <c r="I287" s="8">
        <v>54321.619047619046</v>
      </c>
      <c r="J287" s="8">
        <v>56607.238095238092</v>
      </c>
      <c r="K287" s="8">
        <v>64418.619047619046</v>
      </c>
      <c r="L287" s="8">
        <v>53860</v>
      </c>
      <c r="M287" s="8">
        <v>33302.761904761908</v>
      </c>
      <c r="N287" s="8">
        <v>18515.952380952382</v>
      </c>
      <c r="O287" s="8">
        <v>9125.1428571428569</v>
      </c>
      <c r="P287" s="9">
        <v>0</v>
      </c>
      <c r="Q287" s="8">
        <v>0</v>
      </c>
      <c r="R287" s="8">
        <v>0</v>
      </c>
      <c r="S287" s="8">
        <v>0</v>
      </c>
      <c r="T287" s="8">
        <v>0</v>
      </c>
      <c r="U287" s="8">
        <v>10</v>
      </c>
      <c r="V287" s="8">
        <v>43</v>
      </c>
      <c r="W287" s="8">
        <v>140</v>
      </c>
      <c r="X287" s="8">
        <v>331</v>
      </c>
      <c r="Y287" s="8">
        <v>754</v>
      </c>
      <c r="Z287" s="10">
        <f t="shared" si="8"/>
        <v>1278</v>
      </c>
      <c r="AA287" s="33">
        <v>0</v>
      </c>
      <c r="AB287" s="24">
        <v>0</v>
      </c>
      <c r="AC287" s="24">
        <v>0</v>
      </c>
      <c r="AD287" s="24">
        <v>0</v>
      </c>
      <c r="AE287" s="24">
        <v>0</v>
      </c>
      <c r="AF287" s="24">
        <v>1.5523462234742839E-4</v>
      </c>
      <c r="AG287" s="24">
        <v>7.9836613442257703E-4</v>
      </c>
      <c r="AH287" s="24">
        <v>4.2038555360773737E-3</v>
      </c>
      <c r="AI287" s="24">
        <v>1.7876477168979131E-2</v>
      </c>
      <c r="AJ287" s="25">
        <v>8.2628843384056613E-2</v>
      </c>
      <c r="AK287" s="34">
        <f t="shared" si="9"/>
        <v>3.0140111425649282E-3</v>
      </c>
    </row>
    <row r="288" spans="1:37">
      <c r="A288" s="14" t="s">
        <v>68</v>
      </c>
      <c r="B288" s="15">
        <v>2012</v>
      </c>
      <c r="C288" s="9">
        <v>173432.8205128205</v>
      </c>
      <c r="D288" s="8">
        <v>86498.153846153844</v>
      </c>
      <c r="E288" s="8">
        <v>86934.666666666672</v>
      </c>
      <c r="F288" s="8">
        <v>11257.153846153846</v>
      </c>
      <c r="G288" s="8">
        <v>22267</v>
      </c>
      <c r="H288" s="8">
        <v>23891.564102564102</v>
      </c>
      <c r="I288" s="8">
        <v>24193.948717948719</v>
      </c>
      <c r="J288" s="8">
        <v>23488.615384615383</v>
      </c>
      <c r="K288" s="8">
        <v>25278.820512820512</v>
      </c>
      <c r="L288" s="8">
        <v>21540.205128205129</v>
      </c>
      <c r="M288" s="8">
        <v>11970.461538461539</v>
      </c>
      <c r="N288" s="8">
        <v>6677.2051282051279</v>
      </c>
      <c r="O288" s="8">
        <v>2942.3333333333335</v>
      </c>
      <c r="P288" s="9">
        <v>0</v>
      </c>
      <c r="Q288" s="8">
        <v>0</v>
      </c>
      <c r="R288" s="8">
        <v>0</v>
      </c>
      <c r="S288" s="8">
        <v>0</v>
      </c>
      <c r="T288" s="8">
        <v>0</v>
      </c>
      <c r="U288" s="8">
        <v>0</v>
      </c>
      <c r="V288" s="8">
        <v>0</v>
      </c>
      <c r="W288" s="8">
        <v>10</v>
      </c>
      <c r="X288" s="8">
        <v>155</v>
      </c>
      <c r="Y288" s="8">
        <v>356</v>
      </c>
      <c r="Z288" s="10">
        <f t="shared" si="8"/>
        <v>521</v>
      </c>
      <c r="AA288" s="33">
        <v>0</v>
      </c>
      <c r="AB288" s="24">
        <v>0</v>
      </c>
      <c r="AC288" s="24">
        <v>0</v>
      </c>
      <c r="AD288" s="24">
        <v>0</v>
      </c>
      <c r="AE288" s="24">
        <v>0</v>
      </c>
      <c r="AF288" s="24">
        <v>0</v>
      </c>
      <c r="AG288" s="24">
        <v>0</v>
      </c>
      <c r="AH288" s="24">
        <v>8.3538967715402011E-4</v>
      </c>
      <c r="AI288" s="24">
        <v>2.3213305121519444E-2</v>
      </c>
      <c r="AJ288" s="25">
        <v>0.12099240965220347</v>
      </c>
      <c r="AK288" s="34">
        <f t="shared" si="9"/>
        <v>3.0040450155827724E-3</v>
      </c>
    </row>
    <row r="289" spans="1:37">
      <c r="A289" s="14" t="s">
        <v>73</v>
      </c>
      <c r="B289" s="15">
        <v>2017</v>
      </c>
      <c r="C289" s="9">
        <v>452862.13333333336</v>
      </c>
      <c r="D289" s="8">
        <v>219714.2</v>
      </c>
      <c r="E289" s="8">
        <v>233147.93333333332</v>
      </c>
      <c r="F289" s="8">
        <v>24245.266666666666</v>
      </c>
      <c r="G289" s="8">
        <v>51440.6</v>
      </c>
      <c r="H289" s="8">
        <v>63389.533333333333</v>
      </c>
      <c r="I289" s="8">
        <v>63182.400000000001</v>
      </c>
      <c r="J289" s="8">
        <v>55694.6</v>
      </c>
      <c r="K289" s="8">
        <v>64864.533333333333</v>
      </c>
      <c r="L289" s="8">
        <v>60097.333333333336</v>
      </c>
      <c r="M289" s="8">
        <v>39258.466666666667</v>
      </c>
      <c r="N289" s="8">
        <v>20338.666666666668</v>
      </c>
      <c r="O289" s="8">
        <v>10350.733333333334</v>
      </c>
      <c r="P289" s="9">
        <v>0</v>
      </c>
      <c r="Q289" s="8">
        <v>0</v>
      </c>
      <c r="R289" s="8">
        <v>0</v>
      </c>
      <c r="S289" s="8">
        <v>0</v>
      </c>
      <c r="T289" s="8">
        <v>0</v>
      </c>
      <c r="U289" s="8">
        <v>0</v>
      </c>
      <c r="V289" s="8">
        <v>38</v>
      </c>
      <c r="W289" s="8">
        <v>164</v>
      </c>
      <c r="X289" s="8">
        <v>342</v>
      </c>
      <c r="Y289" s="8">
        <v>791</v>
      </c>
      <c r="Z289" s="10">
        <f t="shared" si="8"/>
        <v>1335</v>
      </c>
      <c r="AA289" s="33">
        <v>0</v>
      </c>
      <c r="AB289" s="24">
        <v>0</v>
      </c>
      <c r="AC289" s="24">
        <v>0</v>
      </c>
      <c r="AD289" s="24">
        <v>0</v>
      </c>
      <c r="AE289" s="24">
        <v>0</v>
      </c>
      <c r="AF289" s="24">
        <v>0</v>
      </c>
      <c r="AG289" s="24">
        <v>6.3230758990970206E-4</v>
      </c>
      <c r="AH289" s="24">
        <v>4.1774428276193497E-3</v>
      </c>
      <c r="AI289" s="24">
        <v>1.6815261570735544E-2</v>
      </c>
      <c r="AJ289" s="25">
        <v>7.6419706172187477E-2</v>
      </c>
      <c r="AK289" s="34">
        <f t="shared" si="9"/>
        <v>2.9479170408300863E-3</v>
      </c>
    </row>
    <row r="290" spans="1:37">
      <c r="A290" s="14" t="s">
        <v>72</v>
      </c>
      <c r="B290" s="15">
        <v>2010</v>
      </c>
      <c r="C290" s="9">
        <v>18035.01923076923</v>
      </c>
      <c r="D290" s="8">
        <v>9033.4807692307695</v>
      </c>
      <c r="E290" s="8">
        <v>9001.538461538461</v>
      </c>
      <c r="F290" s="8">
        <v>1108.5576923076924</v>
      </c>
      <c r="G290" s="8">
        <v>2261.0384615384614</v>
      </c>
      <c r="H290" s="8">
        <v>2562.6730769230771</v>
      </c>
      <c r="I290" s="8">
        <v>2153.2692307692309</v>
      </c>
      <c r="J290" s="8">
        <v>2174.2115384615386</v>
      </c>
      <c r="K290" s="8">
        <v>2821.75</v>
      </c>
      <c r="L290" s="8">
        <v>2386.6346153846152</v>
      </c>
      <c r="M290" s="8">
        <v>1382.3269230769231</v>
      </c>
      <c r="N290" s="8">
        <v>867.44230769230774</v>
      </c>
      <c r="O290" s="8">
        <v>331.13461538461536</v>
      </c>
      <c r="P290" s="9">
        <v>0</v>
      </c>
      <c r="Q290" s="8">
        <v>0</v>
      </c>
      <c r="R290" s="8">
        <v>0</v>
      </c>
      <c r="S290" s="8">
        <v>0</v>
      </c>
      <c r="T290" s="8">
        <v>0</v>
      </c>
      <c r="U290" s="8">
        <v>0</v>
      </c>
      <c r="V290" s="8">
        <v>0</v>
      </c>
      <c r="W290" s="8">
        <v>0</v>
      </c>
      <c r="X290" s="8">
        <v>0</v>
      </c>
      <c r="Y290" s="8">
        <v>53</v>
      </c>
      <c r="Z290" s="10">
        <f t="shared" si="8"/>
        <v>53</v>
      </c>
      <c r="AA290" s="33">
        <v>0</v>
      </c>
      <c r="AB290" s="24">
        <v>0</v>
      </c>
      <c r="AC290" s="24">
        <v>0</v>
      </c>
      <c r="AD290" s="24">
        <v>0</v>
      </c>
      <c r="AE290" s="24">
        <v>0</v>
      </c>
      <c r="AF290" s="24">
        <v>0</v>
      </c>
      <c r="AG290" s="24">
        <v>0</v>
      </c>
      <c r="AH290" s="24">
        <v>0</v>
      </c>
      <c r="AI290" s="24">
        <v>0</v>
      </c>
      <c r="AJ290" s="25">
        <v>0.16005575236657182</v>
      </c>
      <c r="AK290" s="34">
        <f t="shared" si="9"/>
        <v>2.9387271131697842E-3</v>
      </c>
    </row>
    <row r="291" spans="1:37">
      <c r="A291" s="14" t="s">
        <v>73</v>
      </c>
      <c r="B291" s="15">
        <v>2011</v>
      </c>
      <c r="C291" s="9">
        <v>434837.46666666667</v>
      </c>
      <c r="D291" s="8">
        <v>210361.60000000001</v>
      </c>
      <c r="E291" s="8">
        <v>224475.86666666667</v>
      </c>
      <c r="F291" s="8">
        <v>24480.2</v>
      </c>
      <c r="G291" s="8">
        <v>52891.866666666669</v>
      </c>
      <c r="H291" s="8">
        <v>62335.8</v>
      </c>
      <c r="I291" s="8">
        <v>55863.066666666666</v>
      </c>
      <c r="J291" s="8">
        <v>60735.73333333333</v>
      </c>
      <c r="K291" s="8">
        <v>66661.666666666672</v>
      </c>
      <c r="L291" s="8">
        <v>52157.533333333333</v>
      </c>
      <c r="M291" s="8">
        <v>29803</v>
      </c>
      <c r="N291" s="8">
        <v>20538.533333333333</v>
      </c>
      <c r="O291" s="8">
        <v>9462</v>
      </c>
      <c r="P291" s="9">
        <v>0</v>
      </c>
      <c r="Q291" s="8">
        <v>0</v>
      </c>
      <c r="R291" s="8">
        <v>0</v>
      </c>
      <c r="S291" s="8">
        <v>0</v>
      </c>
      <c r="T291" s="8">
        <v>0</v>
      </c>
      <c r="U291" s="8">
        <v>0</v>
      </c>
      <c r="V291" s="8">
        <v>13</v>
      </c>
      <c r="W291" s="8">
        <v>88</v>
      </c>
      <c r="X291" s="8">
        <v>318</v>
      </c>
      <c r="Y291" s="8">
        <v>838</v>
      </c>
      <c r="Z291" s="10">
        <f t="shared" si="8"/>
        <v>1257</v>
      </c>
      <c r="AA291" s="33">
        <v>0</v>
      </c>
      <c r="AB291" s="24">
        <v>0</v>
      </c>
      <c r="AC291" s="24">
        <v>0</v>
      </c>
      <c r="AD291" s="24">
        <v>0</v>
      </c>
      <c r="AE291" s="24">
        <v>0</v>
      </c>
      <c r="AF291" s="24">
        <v>0</v>
      </c>
      <c r="AG291" s="24">
        <v>2.4924491572326401E-4</v>
      </c>
      <c r="AH291" s="24">
        <v>2.9527228802469548E-3</v>
      </c>
      <c r="AI291" s="24">
        <v>1.5483091944247886E-2</v>
      </c>
      <c r="AJ291" s="25">
        <v>8.8564785457619949E-2</v>
      </c>
      <c r="AK291" s="34">
        <f t="shared" si="9"/>
        <v>2.8907352662956671E-3</v>
      </c>
    </row>
    <row r="292" spans="1:37">
      <c r="A292" s="14" t="s">
        <v>76</v>
      </c>
      <c r="B292" s="15">
        <v>2017</v>
      </c>
      <c r="C292" s="9">
        <v>414359.31818181818</v>
      </c>
      <c r="D292" s="8">
        <v>202323.59090909091</v>
      </c>
      <c r="E292" s="8">
        <v>212035.72727272726</v>
      </c>
      <c r="F292" s="8">
        <v>24588.81818181818</v>
      </c>
      <c r="G292" s="8">
        <v>52025.63636363636</v>
      </c>
      <c r="H292" s="8">
        <v>53388.772727272728</v>
      </c>
      <c r="I292" s="8">
        <v>53493.5</v>
      </c>
      <c r="J292" s="8">
        <v>53836.909090909088</v>
      </c>
      <c r="K292" s="8">
        <v>60672</v>
      </c>
      <c r="L292" s="8">
        <v>54135.86363636364</v>
      </c>
      <c r="M292" s="8">
        <v>34723.318181818184</v>
      </c>
      <c r="N292" s="8">
        <v>18371.363636363636</v>
      </c>
      <c r="O292" s="8">
        <v>9123.136363636364</v>
      </c>
      <c r="P292" s="9">
        <v>0</v>
      </c>
      <c r="Q292" s="8">
        <v>0</v>
      </c>
      <c r="R292" s="8">
        <v>0</v>
      </c>
      <c r="S292" s="8">
        <v>0</v>
      </c>
      <c r="T292" s="8">
        <v>0</v>
      </c>
      <c r="U292" s="8">
        <v>0</v>
      </c>
      <c r="V292" s="8">
        <v>69</v>
      </c>
      <c r="W292" s="8">
        <v>131</v>
      </c>
      <c r="X292" s="8">
        <v>343</v>
      </c>
      <c r="Y292" s="8">
        <v>650</v>
      </c>
      <c r="Z292" s="10">
        <f t="shared" si="8"/>
        <v>1193</v>
      </c>
      <c r="AA292" s="33">
        <v>0</v>
      </c>
      <c r="AB292" s="24">
        <v>0</v>
      </c>
      <c r="AC292" s="24">
        <v>0</v>
      </c>
      <c r="AD292" s="24">
        <v>0</v>
      </c>
      <c r="AE292" s="24">
        <v>0</v>
      </c>
      <c r="AF292" s="24">
        <v>0</v>
      </c>
      <c r="AG292" s="24">
        <v>1.2745709658107673E-3</v>
      </c>
      <c r="AH292" s="24">
        <v>3.7726809204713099E-3</v>
      </c>
      <c r="AI292" s="24">
        <v>1.8670361481554792E-2</v>
      </c>
      <c r="AJ292" s="25">
        <v>7.1247427868207203E-2</v>
      </c>
      <c r="AK292" s="34">
        <f t="shared" si="9"/>
        <v>2.8791436505755598E-3</v>
      </c>
    </row>
    <row r="293" spans="1:37">
      <c r="A293" s="14" t="s">
        <v>76</v>
      </c>
      <c r="B293" s="15">
        <v>2013</v>
      </c>
      <c r="C293" s="9">
        <v>420590.76190476189</v>
      </c>
      <c r="D293" s="8">
        <v>204991.28571428571</v>
      </c>
      <c r="E293" s="8">
        <v>215599.47619047618</v>
      </c>
      <c r="F293" s="8">
        <v>25634.809523809523</v>
      </c>
      <c r="G293" s="8">
        <v>54400.476190476191</v>
      </c>
      <c r="H293" s="8">
        <v>54444.904761904763</v>
      </c>
      <c r="I293" s="8">
        <v>53432.904761904763</v>
      </c>
      <c r="J293" s="8">
        <v>57935</v>
      </c>
      <c r="K293" s="8">
        <v>65193.095238095237</v>
      </c>
      <c r="L293" s="8">
        <v>51368.571428571428</v>
      </c>
      <c r="M293" s="8">
        <v>30651</v>
      </c>
      <c r="N293" s="8">
        <v>18750.238095238095</v>
      </c>
      <c r="O293" s="8">
        <v>8783.0476190476184</v>
      </c>
      <c r="P293" s="9">
        <v>0</v>
      </c>
      <c r="Q293" s="8">
        <v>0</v>
      </c>
      <c r="R293" s="8">
        <v>0</v>
      </c>
      <c r="S293" s="8">
        <v>0</v>
      </c>
      <c r="T293" s="8">
        <v>11</v>
      </c>
      <c r="U293" s="8">
        <v>0</v>
      </c>
      <c r="V293" s="8">
        <v>52</v>
      </c>
      <c r="W293" s="8">
        <v>122</v>
      </c>
      <c r="X293" s="8">
        <v>334</v>
      </c>
      <c r="Y293" s="8">
        <v>690</v>
      </c>
      <c r="Z293" s="10">
        <f t="shared" si="8"/>
        <v>1209</v>
      </c>
      <c r="AA293" s="33">
        <v>0</v>
      </c>
      <c r="AB293" s="24">
        <v>0</v>
      </c>
      <c r="AC293" s="24">
        <v>0</v>
      </c>
      <c r="AD293" s="24">
        <v>0</v>
      </c>
      <c r="AE293" s="24">
        <v>1.8986795546733408E-4</v>
      </c>
      <c r="AF293" s="24">
        <v>0</v>
      </c>
      <c r="AG293" s="24">
        <v>1.0122921185827911E-3</v>
      </c>
      <c r="AH293" s="24">
        <v>3.9802942807738734E-3</v>
      </c>
      <c r="AI293" s="24">
        <v>1.7813107135147489E-2</v>
      </c>
      <c r="AJ293" s="25">
        <v>7.8560430266097034E-2</v>
      </c>
      <c r="AK293" s="34">
        <f t="shared" si="9"/>
        <v>2.8745281863175221E-3</v>
      </c>
    </row>
    <row r="294" spans="1:37">
      <c r="A294" s="14" t="s">
        <v>75</v>
      </c>
      <c r="B294" s="15">
        <v>2017</v>
      </c>
      <c r="C294" s="9">
        <v>36658.58139534884</v>
      </c>
      <c r="D294" s="8">
        <v>18393.441860465115</v>
      </c>
      <c r="E294" s="8">
        <v>18265.139534883721</v>
      </c>
      <c r="F294" s="8">
        <v>2449</v>
      </c>
      <c r="G294" s="8">
        <v>5391.9302325581393</v>
      </c>
      <c r="H294" s="8">
        <v>4965.6511627906975</v>
      </c>
      <c r="I294" s="8">
        <v>4810.8837209302328</v>
      </c>
      <c r="J294" s="8">
        <v>4563.8604651162786</v>
      </c>
      <c r="K294" s="8">
        <v>4492.1395348837214</v>
      </c>
      <c r="L294" s="8">
        <v>4532.5116279069771</v>
      </c>
      <c r="M294" s="8">
        <v>3258.3720930232557</v>
      </c>
      <c r="N294" s="8">
        <v>1575.6046511627908</v>
      </c>
      <c r="O294" s="8">
        <v>618.62790697674416</v>
      </c>
      <c r="P294" s="9">
        <v>0</v>
      </c>
      <c r="Q294" s="8">
        <v>0</v>
      </c>
      <c r="R294" s="8">
        <v>0</v>
      </c>
      <c r="S294" s="8">
        <v>0</v>
      </c>
      <c r="T294" s="8">
        <v>0</v>
      </c>
      <c r="U294" s="8">
        <v>0</v>
      </c>
      <c r="V294" s="8">
        <v>0</v>
      </c>
      <c r="W294" s="8">
        <v>0</v>
      </c>
      <c r="X294" s="8">
        <v>26</v>
      </c>
      <c r="Y294" s="8">
        <v>79</v>
      </c>
      <c r="Z294" s="10">
        <f t="shared" si="8"/>
        <v>105</v>
      </c>
      <c r="AA294" s="33">
        <v>0</v>
      </c>
      <c r="AB294" s="24">
        <v>0</v>
      </c>
      <c r="AC294" s="24">
        <v>0</v>
      </c>
      <c r="AD294" s="24">
        <v>0</v>
      </c>
      <c r="AE294" s="24">
        <v>0</v>
      </c>
      <c r="AF294" s="24">
        <v>0</v>
      </c>
      <c r="AG294" s="24">
        <v>0</v>
      </c>
      <c r="AH294" s="24">
        <v>0</v>
      </c>
      <c r="AI294" s="24">
        <v>1.6501601452377085E-2</v>
      </c>
      <c r="AJ294" s="25">
        <v>0.12770196609150034</v>
      </c>
      <c r="AK294" s="34">
        <f t="shared" si="9"/>
        <v>2.8642679559150144E-3</v>
      </c>
    </row>
    <row r="295" spans="1:37">
      <c r="A295" s="14" t="s">
        <v>73</v>
      </c>
      <c r="B295" s="15">
        <v>2014</v>
      </c>
      <c r="C295" s="9">
        <v>444501</v>
      </c>
      <c r="D295" s="8">
        <v>215299.13333333333</v>
      </c>
      <c r="E295" s="8">
        <v>229201.86666666667</v>
      </c>
      <c r="F295" s="8">
        <v>24374.6</v>
      </c>
      <c r="G295" s="8">
        <v>52334.400000000001</v>
      </c>
      <c r="H295" s="8">
        <v>63242.133333333331</v>
      </c>
      <c r="I295" s="8">
        <v>59552.800000000003</v>
      </c>
      <c r="J295" s="8">
        <v>57198.066666666666</v>
      </c>
      <c r="K295" s="8">
        <v>66900.666666666672</v>
      </c>
      <c r="L295" s="8">
        <v>56824.133333333331</v>
      </c>
      <c r="M295" s="8">
        <v>34074.73333333333</v>
      </c>
      <c r="N295" s="8">
        <v>20006.333333333332</v>
      </c>
      <c r="O295" s="8">
        <v>10080.266666666666</v>
      </c>
      <c r="P295" s="9">
        <v>0</v>
      </c>
      <c r="Q295" s="8">
        <v>0</v>
      </c>
      <c r="R295" s="8">
        <v>0</v>
      </c>
      <c r="S295" s="8">
        <v>0</v>
      </c>
      <c r="T295" s="8">
        <v>0</v>
      </c>
      <c r="U295" s="8">
        <v>0</v>
      </c>
      <c r="V295" s="8">
        <v>74</v>
      </c>
      <c r="W295" s="8">
        <v>148</v>
      </c>
      <c r="X295" s="8">
        <v>310</v>
      </c>
      <c r="Y295" s="8">
        <v>720</v>
      </c>
      <c r="Z295" s="10">
        <f t="shared" si="8"/>
        <v>1252</v>
      </c>
      <c r="AA295" s="33">
        <v>0</v>
      </c>
      <c r="AB295" s="24">
        <v>0</v>
      </c>
      <c r="AC295" s="24">
        <v>0</v>
      </c>
      <c r="AD295" s="24">
        <v>0</v>
      </c>
      <c r="AE295" s="24">
        <v>0</v>
      </c>
      <c r="AF295" s="24">
        <v>0</v>
      </c>
      <c r="AG295" s="24">
        <v>1.3022635922295927E-3</v>
      </c>
      <c r="AH295" s="24">
        <v>4.3433942256334611E-3</v>
      </c>
      <c r="AI295" s="24">
        <v>1.5495093220480182E-2</v>
      </c>
      <c r="AJ295" s="25">
        <v>7.1426681833813926E-2</v>
      </c>
      <c r="AK295" s="34">
        <f t="shared" si="9"/>
        <v>2.8166415823586448E-3</v>
      </c>
    </row>
    <row r="296" spans="1:37">
      <c r="A296" s="14" t="s">
        <v>71</v>
      </c>
      <c r="B296" s="15">
        <v>2009</v>
      </c>
      <c r="C296" s="9">
        <v>108667.55882352941</v>
      </c>
      <c r="D296" s="8">
        <v>53844.676470588238</v>
      </c>
      <c r="E296" s="8">
        <v>54822.882352941175</v>
      </c>
      <c r="F296" s="8">
        <v>6956.4705882352937</v>
      </c>
      <c r="G296" s="8">
        <v>13777.794117647059</v>
      </c>
      <c r="H296" s="8">
        <v>14853.676470588236</v>
      </c>
      <c r="I296" s="8">
        <v>14702.676470588236</v>
      </c>
      <c r="J296" s="8">
        <v>14731.617647058823</v>
      </c>
      <c r="K296" s="8">
        <v>16097.14705882353</v>
      </c>
      <c r="L296" s="8">
        <v>13242.029411764706</v>
      </c>
      <c r="M296" s="8">
        <v>7373.2647058823532</v>
      </c>
      <c r="N296" s="8">
        <v>4841.9411764705883</v>
      </c>
      <c r="O296" s="8">
        <v>2149.5294117647059</v>
      </c>
      <c r="P296" s="9">
        <v>0</v>
      </c>
      <c r="Q296" s="8">
        <v>0</v>
      </c>
      <c r="R296" s="8">
        <v>0</v>
      </c>
      <c r="S296" s="8">
        <v>0</v>
      </c>
      <c r="T296" s="8">
        <v>0</v>
      </c>
      <c r="U296" s="8">
        <v>0</v>
      </c>
      <c r="V296" s="8">
        <v>0</v>
      </c>
      <c r="W296" s="8">
        <v>10</v>
      </c>
      <c r="X296" s="8">
        <v>88</v>
      </c>
      <c r="Y296" s="8">
        <v>206</v>
      </c>
      <c r="Z296" s="10">
        <f t="shared" si="8"/>
        <v>304</v>
      </c>
      <c r="AA296" s="33">
        <v>0</v>
      </c>
      <c r="AB296" s="24">
        <v>0</v>
      </c>
      <c r="AC296" s="24">
        <v>0</v>
      </c>
      <c r="AD296" s="24">
        <v>0</v>
      </c>
      <c r="AE296" s="24">
        <v>0</v>
      </c>
      <c r="AF296" s="24">
        <v>0</v>
      </c>
      <c r="AG296" s="24">
        <v>0</v>
      </c>
      <c r="AH296" s="24">
        <v>1.3562513213477947E-3</v>
      </c>
      <c r="AI296" s="24">
        <v>1.8174528932246425E-2</v>
      </c>
      <c r="AJ296" s="25">
        <v>9.5834929669968802E-2</v>
      </c>
      <c r="AK296" s="34">
        <f t="shared" si="9"/>
        <v>2.7975230445148819E-3</v>
      </c>
    </row>
    <row r="297" spans="1:37">
      <c r="A297" s="14" t="s">
        <v>76</v>
      </c>
      <c r="B297" s="15">
        <v>2009</v>
      </c>
      <c r="C297" s="9">
        <v>411930.85714285716</v>
      </c>
      <c r="D297" s="8">
        <v>201521</v>
      </c>
      <c r="E297" s="8">
        <v>210409.85714285713</v>
      </c>
      <c r="F297" s="8">
        <v>26737.619047619046</v>
      </c>
      <c r="G297" s="8">
        <v>54576.666666666664</v>
      </c>
      <c r="H297" s="8">
        <v>52384.142857142855</v>
      </c>
      <c r="I297" s="8">
        <v>52566.285714285717</v>
      </c>
      <c r="J297" s="8">
        <v>62653.904761904763</v>
      </c>
      <c r="K297" s="8">
        <v>63291.523809523809</v>
      </c>
      <c r="L297" s="8">
        <v>45393.666666666664</v>
      </c>
      <c r="M297" s="8">
        <v>27493.428571428572</v>
      </c>
      <c r="N297" s="8">
        <v>19164.142857142859</v>
      </c>
      <c r="O297" s="8">
        <v>7698.0952380952385</v>
      </c>
      <c r="P297" s="9">
        <v>0</v>
      </c>
      <c r="Q297" s="8">
        <v>0</v>
      </c>
      <c r="R297" s="8">
        <v>0</v>
      </c>
      <c r="S297" s="8">
        <v>0</v>
      </c>
      <c r="T297" s="8">
        <v>0</v>
      </c>
      <c r="U297" s="8">
        <v>11</v>
      </c>
      <c r="V297" s="8">
        <v>58</v>
      </c>
      <c r="W297" s="8">
        <v>106</v>
      </c>
      <c r="X297" s="8">
        <v>363</v>
      </c>
      <c r="Y297" s="8">
        <v>605</v>
      </c>
      <c r="Z297" s="10">
        <f t="shared" si="8"/>
        <v>1143</v>
      </c>
      <c r="AA297" s="33">
        <v>0</v>
      </c>
      <c r="AB297" s="24">
        <v>0</v>
      </c>
      <c r="AC297" s="24">
        <v>0</v>
      </c>
      <c r="AD297" s="24">
        <v>0</v>
      </c>
      <c r="AE297" s="24">
        <v>0</v>
      </c>
      <c r="AF297" s="24">
        <v>1.7379894396451191E-4</v>
      </c>
      <c r="AG297" s="24">
        <v>1.2777112813094338E-3</v>
      </c>
      <c r="AH297" s="24">
        <v>3.855466760888316E-3</v>
      </c>
      <c r="AI297" s="24">
        <v>1.8941624611439518E-2</v>
      </c>
      <c r="AJ297" s="25">
        <v>7.859086972658666E-2</v>
      </c>
      <c r="AK297" s="34">
        <f t="shared" si="9"/>
        <v>2.7747375079590331E-3</v>
      </c>
    </row>
    <row r="298" spans="1:37">
      <c r="A298" s="14" t="s">
        <v>73</v>
      </c>
      <c r="B298" s="15">
        <v>2015</v>
      </c>
      <c r="C298" s="9">
        <v>514502.92307692306</v>
      </c>
      <c r="D298" s="8">
        <v>249323.61538461538</v>
      </c>
      <c r="E298" s="8">
        <v>265179.30769230769</v>
      </c>
      <c r="F298" s="8">
        <v>27978.692307692309</v>
      </c>
      <c r="G298" s="8">
        <v>59766.076923076922</v>
      </c>
      <c r="H298" s="8">
        <v>72962.461538461532</v>
      </c>
      <c r="I298" s="8">
        <v>69866.846153846156</v>
      </c>
      <c r="J298" s="8">
        <v>65167.076923076922</v>
      </c>
      <c r="K298" s="8">
        <v>76477.769230769234</v>
      </c>
      <c r="L298" s="8">
        <v>66544.923076923078</v>
      </c>
      <c r="M298" s="8">
        <v>40996.153846153844</v>
      </c>
      <c r="N298" s="8">
        <v>22592.307692307691</v>
      </c>
      <c r="O298" s="8">
        <v>11819</v>
      </c>
      <c r="P298" s="9">
        <v>0</v>
      </c>
      <c r="Q298" s="8">
        <v>0</v>
      </c>
      <c r="R298" s="8">
        <v>0</v>
      </c>
      <c r="S298" s="8">
        <v>0</v>
      </c>
      <c r="T298" s="8">
        <v>0</v>
      </c>
      <c r="U298" s="8">
        <v>0</v>
      </c>
      <c r="V298" s="8">
        <v>40</v>
      </c>
      <c r="W298" s="8">
        <v>161</v>
      </c>
      <c r="X298" s="8">
        <v>337</v>
      </c>
      <c r="Y298" s="8">
        <v>868</v>
      </c>
      <c r="Z298" s="10">
        <f t="shared" si="8"/>
        <v>1406</v>
      </c>
      <c r="AA298" s="33">
        <v>0</v>
      </c>
      <c r="AB298" s="24">
        <v>0</v>
      </c>
      <c r="AC298" s="24">
        <v>0</v>
      </c>
      <c r="AD298" s="24">
        <v>0</v>
      </c>
      <c r="AE298" s="24">
        <v>0</v>
      </c>
      <c r="AF298" s="24">
        <v>0</v>
      </c>
      <c r="AG298" s="24">
        <v>6.0109769687105531E-4</v>
      </c>
      <c r="AH298" s="24">
        <v>3.9271976733277047E-3</v>
      </c>
      <c r="AI298" s="24">
        <v>1.4916581545795029E-2</v>
      </c>
      <c r="AJ298" s="25">
        <v>7.3441069464421693E-2</v>
      </c>
      <c r="AK298" s="34">
        <f t="shared" si="9"/>
        <v>2.7327347172132386E-3</v>
      </c>
    </row>
    <row r="299" spans="1:37">
      <c r="A299" s="14" t="s">
        <v>77</v>
      </c>
      <c r="B299" s="15">
        <v>2013</v>
      </c>
      <c r="C299" s="9">
        <v>60817.205882352944</v>
      </c>
      <c r="D299" s="8">
        <v>30138.852941176472</v>
      </c>
      <c r="E299" s="8">
        <v>30678.352941176472</v>
      </c>
      <c r="F299" s="8">
        <v>4171.8235294117649</v>
      </c>
      <c r="G299" s="8">
        <v>8384.5294117647063</v>
      </c>
      <c r="H299" s="8">
        <v>8625.5588235294126</v>
      </c>
      <c r="I299" s="8">
        <v>7988.6176470588234</v>
      </c>
      <c r="J299" s="8">
        <v>7331.588235294118</v>
      </c>
      <c r="K299" s="8">
        <v>8317.6470588235297</v>
      </c>
      <c r="L299" s="8">
        <v>7670.411764705882</v>
      </c>
      <c r="M299" s="8">
        <v>4752.7647058823532</v>
      </c>
      <c r="N299" s="8">
        <v>2594.4117647058824</v>
      </c>
      <c r="O299" s="8">
        <v>986.67647058823525</v>
      </c>
      <c r="P299" s="9">
        <v>0</v>
      </c>
      <c r="Q299" s="8">
        <v>0</v>
      </c>
      <c r="R299" s="8">
        <v>0</v>
      </c>
      <c r="S299" s="8">
        <v>0</v>
      </c>
      <c r="T299" s="8">
        <v>0</v>
      </c>
      <c r="U299" s="8">
        <v>0</v>
      </c>
      <c r="V299" s="8">
        <v>0</v>
      </c>
      <c r="W299" s="8">
        <v>0</v>
      </c>
      <c r="X299" s="8">
        <v>45</v>
      </c>
      <c r="Y299" s="8">
        <v>121</v>
      </c>
      <c r="Z299" s="10">
        <f t="shared" si="8"/>
        <v>166</v>
      </c>
      <c r="AA299" s="33">
        <v>0</v>
      </c>
      <c r="AB299" s="24">
        <v>0</v>
      </c>
      <c r="AC299" s="24">
        <v>0</v>
      </c>
      <c r="AD299" s="24">
        <v>0</v>
      </c>
      <c r="AE299" s="24">
        <v>0</v>
      </c>
      <c r="AF299" s="24">
        <v>0</v>
      </c>
      <c r="AG299" s="24">
        <v>0</v>
      </c>
      <c r="AH299" s="24">
        <v>0</v>
      </c>
      <c r="AI299" s="24">
        <v>1.7344972225371274E-2</v>
      </c>
      <c r="AJ299" s="25">
        <v>0.12263391659462844</v>
      </c>
      <c r="AK299" s="34">
        <f t="shared" si="9"/>
        <v>2.7294907352553577E-3</v>
      </c>
    </row>
    <row r="300" spans="1:37">
      <c r="A300" s="14" t="s">
        <v>69</v>
      </c>
      <c r="B300" s="15">
        <v>2015</v>
      </c>
      <c r="C300" s="9">
        <v>14090.634615384615</v>
      </c>
      <c r="D300" s="8">
        <v>7166.8846153846152</v>
      </c>
      <c r="E300" s="8">
        <v>6923.75</v>
      </c>
      <c r="F300" s="8">
        <v>940.38461538461536</v>
      </c>
      <c r="G300" s="8">
        <v>1732.3461538461538</v>
      </c>
      <c r="H300" s="8">
        <v>2224.5769230769229</v>
      </c>
      <c r="I300" s="8">
        <v>1994.5576923076924</v>
      </c>
      <c r="J300" s="8">
        <v>1578.1730769230769</v>
      </c>
      <c r="K300" s="8">
        <v>1800.7884615384614</v>
      </c>
      <c r="L300" s="8">
        <v>1793.3653846153845</v>
      </c>
      <c r="M300" s="8">
        <v>1067.6346153846155</v>
      </c>
      <c r="N300" s="8">
        <v>648.80769230769226</v>
      </c>
      <c r="O300" s="8">
        <v>315.75</v>
      </c>
      <c r="P300" s="9">
        <v>0</v>
      </c>
      <c r="Q300" s="8">
        <v>0</v>
      </c>
      <c r="R300" s="8">
        <v>0</v>
      </c>
      <c r="S300" s="8">
        <v>0</v>
      </c>
      <c r="T300" s="8">
        <v>0</v>
      </c>
      <c r="U300" s="8">
        <v>0</v>
      </c>
      <c r="V300" s="8">
        <v>0</v>
      </c>
      <c r="W300" s="8">
        <v>0</v>
      </c>
      <c r="X300" s="8">
        <v>0</v>
      </c>
      <c r="Y300" s="8">
        <v>38</v>
      </c>
      <c r="Z300" s="10">
        <f t="shared" si="8"/>
        <v>38</v>
      </c>
      <c r="AA300" s="33">
        <v>0</v>
      </c>
      <c r="AB300" s="24">
        <v>0</v>
      </c>
      <c r="AC300" s="24">
        <v>0</v>
      </c>
      <c r="AD300" s="24">
        <v>0</v>
      </c>
      <c r="AE300" s="24">
        <v>0</v>
      </c>
      <c r="AF300" s="24">
        <v>0</v>
      </c>
      <c r="AG300" s="24">
        <v>0</v>
      </c>
      <c r="AH300" s="24">
        <v>0</v>
      </c>
      <c r="AI300" s="24">
        <v>0</v>
      </c>
      <c r="AJ300" s="25">
        <v>0.12034837688044339</v>
      </c>
      <c r="AK300" s="34">
        <f t="shared" si="9"/>
        <v>2.6968267247885597E-3</v>
      </c>
    </row>
    <row r="301" spans="1:37">
      <c r="A301" s="14" t="s">
        <v>77</v>
      </c>
      <c r="B301" s="15">
        <v>2011</v>
      </c>
      <c r="C301" s="9">
        <v>60312.5</v>
      </c>
      <c r="D301" s="8">
        <v>29757.647058823528</v>
      </c>
      <c r="E301" s="8">
        <v>30554.852941176472</v>
      </c>
      <c r="F301" s="8">
        <v>4277.8529411764703</v>
      </c>
      <c r="G301" s="8">
        <v>8354.0588235294126</v>
      </c>
      <c r="H301" s="8">
        <v>8718.3529411764703</v>
      </c>
      <c r="I301" s="8">
        <v>7726.1176470588234</v>
      </c>
      <c r="J301" s="8">
        <v>7431.588235294118</v>
      </c>
      <c r="K301" s="8">
        <v>8561.7352941176468</v>
      </c>
      <c r="L301" s="8">
        <v>7362.2647058823532</v>
      </c>
      <c r="M301" s="8">
        <v>4419.4411764705883</v>
      </c>
      <c r="N301" s="8">
        <v>2493.7352941176468</v>
      </c>
      <c r="O301" s="8">
        <v>927.70588235294122</v>
      </c>
      <c r="P301" s="9">
        <v>0</v>
      </c>
      <c r="Q301" s="8">
        <v>0</v>
      </c>
      <c r="R301" s="8">
        <v>0</v>
      </c>
      <c r="S301" s="8">
        <v>0</v>
      </c>
      <c r="T301" s="8">
        <v>0</v>
      </c>
      <c r="U301" s="8">
        <v>0</v>
      </c>
      <c r="V301" s="8">
        <v>0</v>
      </c>
      <c r="W301" s="8">
        <v>0</v>
      </c>
      <c r="X301" s="8">
        <v>24</v>
      </c>
      <c r="Y301" s="8">
        <v>138</v>
      </c>
      <c r="Z301" s="10">
        <f t="shared" si="8"/>
        <v>162</v>
      </c>
      <c r="AA301" s="33">
        <v>0</v>
      </c>
      <c r="AB301" s="24">
        <v>0</v>
      </c>
      <c r="AC301" s="24">
        <v>0</v>
      </c>
      <c r="AD301" s="24">
        <v>0</v>
      </c>
      <c r="AE301" s="24">
        <v>0</v>
      </c>
      <c r="AF301" s="24">
        <v>0</v>
      </c>
      <c r="AG301" s="24">
        <v>0</v>
      </c>
      <c r="AH301" s="24">
        <v>0</v>
      </c>
      <c r="AI301" s="24">
        <v>9.6241169047141667E-3</v>
      </c>
      <c r="AJ301" s="25">
        <v>0.14875404222940841</v>
      </c>
      <c r="AK301" s="34">
        <f t="shared" si="9"/>
        <v>2.6860103626943003E-3</v>
      </c>
    </row>
    <row r="302" spans="1:37">
      <c r="A302" s="14" t="s">
        <v>73</v>
      </c>
      <c r="B302" s="15">
        <v>2010</v>
      </c>
      <c r="C302" s="9">
        <v>432851.4</v>
      </c>
      <c r="D302" s="8">
        <v>209343.33333333334</v>
      </c>
      <c r="E302" s="8">
        <v>223508.06666666668</v>
      </c>
      <c r="F302" s="8">
        <v>24538.866666666665</v>
      </c>
      <c r="G302" s="8">
        <v>53227.533333333333</v>
      </c>
      <c r="H302" s="8">
        <v>62028.6</v>
      </c>
      <c r="I302" s="8">
        <v>55286.8</v>
      </c>
      <c r="J302" s="8">
        <v>62216.533333333333</v>
      </c>
      <c r="K302" s="8">
        <v>66193.2</v>
      </c>
      <c r="L302" s="8">
        <v>50552.73333333333</v>
      </c>
      <c r="M302" s="8">
        <v>28767.133333333335</v>
      </c>
      <c r="N302" s="8">
        <v>20506.599999999999</v>
      </c>
      <c r="O302" s="8">
        <v>9203.4666666666672</v>
      </c>
      <c r="P302" s="9">
        <v>0</v>
      </c>
      <c r="Q302" s="8">
        <v>0</v>
      </c>
      <c r="R302" s="8">
        <v>0</v>
      </c>
      <c r="S302" s="8">
        <v>0</v>
      </c>
      <c r="T302" s="8">
        <v>0</v>
      </c>
      <c r="U302" s="8">
        <v>0</v>
      </c>
      <c r="V302" s="8">
        <v>12</v>
      </c>
      <c r="W302" s="8">
        <v>78</v>
      </c>
      <c r="X302" s="8">
        <v>340</v>
      </c>
      <c r="Y302" s="8">
        <v>703</v>
      </c>
      <c r="Z302" s="10">
        <f t="shared" si="8"/>
        <v>1133</v>
      </c>
      <c r="AA302" s="33">
        <v>0</v>
      </c>
      <c r="AB302" s="24">
        <v>0</v>
      </c>
      <c r="AC302" s="24">
        <v>0</v>
      </c>
      <c r="AD302" s="24">
        <v>0</v>
      </c>
      <c r="AE302" s="24">
        <v>0</v>
      </c>
      <c r="AF302" s="24">
        <v>0</v>
      </c>
      <c r="AG302" s="24">
        <v>2.3737588867598323E-4</v>
      </c>
      <c r="AH302" s="24">
        <v>2.7114276245808295E-3</v>
      </c>
      <c r="AI302" s="24">
        <v>1.6580027893458693E-2</v>
      </c>
      <c r="AJ302" s="25">
        <v>7.6384261003100279E-2</v>
      </c>
      <c r="AK302" s="34">
        <f t="shared" si="9"/>
        <v>2.6175264767539157E-3</v>
      </c>
    </row>
    <row r="303" spans="1:37">
      <c r="A303" s="14" t="s">
        <v>71</v>
      </c>
      <c r="B303" s="15">
        <v>2013</v>
      </c>
      <c r="C303" s="9">
        <v>114539.5</v>
      </c>
      <c r="D303" s="8">
        <v>56645.705882352944</v>
      </c>
      <c r="E303" s="8">
        <v>57893.794117647056</v>
      </c>
      <c r="F303" s="8">
        <v>6950.9705882352937</v>
      </c>
      <c r="G303" s="8">
        <v>14293.764705882353</v>
      </c>
      <c r="H303" s="8">
        <v>15303.264705882353</v>
      </c>
      <c r="I303" s="8">
        <v>15671.735294117647</v>
      </c>
      <c r="J303" s="8">
        <v>14936.588235294117</v>
      </c>
      <c r="K303" s="8">
        <v>15675.882352941177</v>
      </c>
      <c r="L303" s="8">
        <v>15306.176470588236</v>
      </c>
      <c r="M303" s="8">
        <v>9174.8529411764703</v>
      </c>
      <c r="N303" s="8">
        <v>4933.5294117647063</v>
      </c>
      <c r="O303" s="8">
        <v>2310.8823529411766</v>
      </c>
      <c r="P303" s="9">
        <v>0</v>
      </c>
      <c r="Q303" s="8">
        <v>0</v>
      </c>
      <c r="R303" s="8">
        <v>0</v>
      </c>
      <c r="S303" s="8">
        <v>0</v>
      </c>
      <c r="T303" s="8">
        <v>0</v>
      </c>
      <c r="U303" s="8">
        <v>0</v>
      </c>
      <c r="V303" s="8">
        <v>0</v>
      </c>
      <c r="W303" s="8">
        <v>0</v>
      </c>
      <c r="X303" s="8">
        <v>67</v>
      </c>
      <c r="Y303" s="8">
        <v>226</v>
      </c>
      <c r="Z303" s="10">
        <f t="shared" si="8"/>
        <v>293</v>
      </c>
      <c r="AA303" s="33">
        <v>0</v>
      </c>
      <c r="AB303" s="24">
        <v>0</v>
      </c>
      <c r="AC303" s="24">
        <v>0</v>
      </c>
      <c r="AD303" s="24">
        <v>0</v>
      </c>
      <c r="AE303" s="24">
        <v>0</v>
      </c>
      <c r="AF303" s="24">
        <v>0</v>
      </c>
      <c r="AG303" s="24">
        <v>0</v>
      </c>
      <c r="AH303" s="24">
        <v>0</v>
      </c>
      <c r="AI303" s="24">
        <v>1.3580541313938236E-2</v>
      </c>
      <c r="AJ303" s="25">
        <v>9.7798141784396081E-2</v>
      </c>
      <c r="AK303" s="34">
        <f t="shared" si="9"/>
        <v>2.5580694869455516E-3</v>
      </c>
    </row>
    <row r="304" spans="1:37">
      <c r="A304" s="14" t="s">
        <v>73</v>
      </c>
      <c r="B304" s="15">
        <v>2012</v>
      </c>
      <c r="C304" s="9">
        <v>468216.21428571426</v>
      </c>
      <c r="D304" s="8">
        <v>226584.5</v>
      </c>
      <c r="E304" s="8">
        <v>241631.71428571429</v>
      </c>
      <c r="F304" s="8">
        <v>26258.142857142859</v>
      </c>
      <c r="G304" s="8">
        <v>56395.142857142855</v>
      </c>
      <c r="H304" s="8">
        <v>66918.071428571435</v>
      </c>
      <c r="I304" s="8">
        <v>60925.5</v>
      </c>
      <c r="J304" s="8">
        <v>63463.857142857145</v>
      </c>
      <c r="K304" s="8">
        <v>71829.357142857145</v>
      </c>
      <c r="L304" s="8">
        <v>57557.071428571428</v>
      </c>
      <c r="M304" s="8">
        <v>33162.928571428572</v>
      </c>
      <c r="N304" s="8">
        <v>21606.714285714286</v>
      </c>
      <c r="O304" s="8">
        <v>10340.857142857143</v>
      </c>
      <c r="P304" s="9">
        <v>0</v>
      </c>
      <c r="Q304" s="8">
        <v>0</v>
      </c>
      <c r="R304" s="8">
        <v>0</v>
      </c>
      <c r="S304" s="8">
        <v>0</v>
      </c>
      <c r="T304" s="8">
        <v>0</v>
      </c>
      <c r="U304" s="8">
        <v>0</v>
      </c>
      <c r="V304" s="8">
        <v>0</v>
      </c>
      <c r="W304" s="8">
        <v>106</v>
      </c>
      <c r="X304" s="8">
        <v>329</v>
      </c>
      <c r="Y304" s="8">
        <v>762</v>
      </c>
      <c r="Z304" s="10">
        <f t="shared" si="8"/>
        <v>1197</v>
      </c>
      <c r="AA304" s="33">
        <v>0</v>
      </c>
      <c r="AB304" s="24">
        <v>0</v>
      </c>
      <c r="AC304" s="24">
        <v>0</v>
      </c>
      <c r="AD304" s="24">
        <v>0</v>
      </c>
      <c r="AE304" s="24">
        <v>0</v>
      </c>
      <c r="AF304" s="24">
        <v>0</v>
      </c>
      <c r="AG304" s="24">
        <v>0</v>
      </c>
      <c r="AH304" s="24">
        <v>3.196340147453805E-3</v>
      </c>
      <c r="AI304" s="24">
        <v>1.5226748299139817E-2</v>
      </c>
      <c r="AJ304" s="25">
        <v>7.3688282264526284E-2</v>
      </c>
      <c r="AK304" s="34">
        <f t="shared" si="9"/>
        <v>2.5565112088783161E-3</v>
      </c>
    </row>
    <row r="305" spans="1:37">
      <c r="A305" s="14" t="s">
        <v>74</v>
      </c>
      <c r="B305" s="15">
        <v>2017</v>
      </c>
      <c r="C305" s="9">
        <v>179446.9375</v>
      </c>
      <c r="D305" s="8">
        <v>89849.3125</v>
      </c>
      <c r="E305" s="8">
        <v>89597.625</v>
      </c>
      <c r="F305" s="8">
        <v>11233.375</v>
      </c>
      <c r="G305" s="8">
        <v>23371.1875</v>
      </c>
      <c r="H305" s="8">
        <v>22482.625</v>
      </c>
      <c r="I305" s="8">
        <v>25908.9375</v>
      </c>
      <c r="J305" s="8">
        <v>24081.4375</v>
      </c>
      <c r="K305" s="8">
        <v>24072</v>
      </c>
      <c r="L305" s="8">
        <v>21941.75</v>
      </c>
      <c r="M305" s="8">
        <v>16455.0625</v>
      </c>
      <c r="N305" s="8">
        <v>7441.1875</v>
      </c>
      <c r="O305" s="8">
        <v>2459.375</v>
      </c>
      <c r="P305" s="9">
        <v>0</v>
      </c>
      <c r="Q305" s="8">
        <v>0</v>
      </c>
      <c r="R305" s="8">
        <v>0</v>
      </c>
      <c r="S305" s="8">
        <v>0</v>
      </c>
      <c r="T305" s="8">
        <v>0</v>
      </c>
      <c r="U305" s="8">
        <v>0</v>
      </c>
      <c r="V305" s="8">
        <v>49</v>
      </c>
      <c r="W305" s="8">
        <v>154</v>
      </c>
      <c r="X305" s="8">
        <v>115</v>
      </c>
      <c r="Y305" s="8">
        <v>139</v>
      </c>
      <c r="Z305" s="10">
        <f t="shared" si="8"/>
        <v>457</v>
      </c>
      <c r="AA305" s="33">
        <v>0</v>
      </c>
      <c r="AB305" s="24">
        <v>0</v>
      </c>
      <c r="AC305" s="24">
        <v>0</v>
      </c>
      <c r="AD305" s="24">
        <v>0</v>
      </c>
      <c r="AE305" s="24">
        <v>0</v>
      </c>
      <c r="AF305" s="24">
        <v>0</v>
      </c>
      <c r="AG305" s="24">
        <v>2.2331855936741601E-3</v>
      </c>
      <c r="AH305" s="24">
        <v>9.3588219430950203E-3</v>
      </c>
      <c r="AI305" s="24">
        <v>1.5454522547644445E-2</v>
      </c>
      <c r="AJ305" s="25">
        <v>5.6518424396442182E-2</v>
      </c>
      <c r="AK305" s="34">
        <f t="shared" si="9"/>
        <v>2.5467138440297987E-3</v>
      </c>
    </row>
    <row r="306" spans="1:37">
      <c r="A306" s="14" t="s">
        <v>76</v>
      </c>
      <c r="B306" s="15">
        <v>2014</v>
      </c>
      <c r="C306" s="9">
        <v>422589.23809523811</v>
      </c>
      <c r="D306" s="8">
        <v>206024.66666666666</v>
      </c>
      <c r="E306" s="8">
        <v>216564.57142857142</v>
      </c>
      <c r="F306" s="8">
        <v>25556.666666666668</v>
      </c>
      <c r="G306" s="8">
        <v>54256.238095238092</v>
      </c>
      <c r="H306" s="8">
        <v>54699.190476190473</v>
      </c>
      <c r="I306" s="8">
        <v>53939</v>
      </c>
      <c r="J306" s="8">
        <v>57205.761904761908</v>
      </c>
      <c r="K306" s="8">
        <v>64973.095238095237</v>
      </c>
      <c r="L306" s="8">
        <v>52719.380952380954</v>
      </c>
      <c r="M306" s="8">
        <v>31886.428571428572</v>
      </c>
      <c r="N306" s="8">
        <v>18556.523809523809</v>
      </c>
      <c r="O306" s="8">
        <v>8986.2380952380954</v>
      </c>
      <c r="P306" s="9">
        <v>0</v>
      </c>
      <c r="Q306" s="8">
        <v>0</v>
      </c>
      <c r="R306" s="8">
        <v>0</v>
      </c>
      <c r="S306" s="8">
        <v>0</v>
      </c>
      <c r="T306" s="8">
        <v>0</v>
      </c>
      <c r="U306" s="8">
        <v>0</v>
      </c>
      <c r="V306" s="8">
        <v>43</v>
      </c>
      <c r="W306" s="8">
        <v>119</v>
      </c>
      <c r="X306" s="8">
        <v>274</v>
      </c>
      <c r="Y306" s="8">
        <v>633</v>
      </c>
      <c r="Z306" s="10">
        <f t="shared" si="8"/>
        <v>1069</v>
      </c>
      <c r="AA306" s="33">
        <v>0</v>
      </c>
      <c r="AB306" s="24">
        <v>0</v>
      </c>
      <c r="AC306" s="24">
        <v>0</v>
      </c>
      <c r="AD306" s="24">
        <v>0</v>
      </c>
      <c r="AE306" s="24">
        <v>0</v>
      </c>
      <c r="AF306" s="24">
        <v>0</v>
      </c>
      <c r="AG306" s="24">
        <v>8.1563931941537712E-4</v>
      </c>
      <c r="AH306" s="24">
        <v>3.7319952510024416E-3</v>
      </c>
      <c r="AI306" s="24">
        <v>1.4765696571864086E-2</v>
      </c>
      <c r="AJ306" s="25">
        <v>7.044104477216484E-2</v>
      </c>
      <c r="AK306" s="34">
        <f t="shared" si="9"/>
        <v>2.5296432176511829E-3</v>
      </c>
    </row>
    <row r="307" spans="1:37">
      <c r="A307" s="14" t="s">
        <v>73</v>
      </c>
      <c r="B307" s="15">
        <v>2009</v>
      </c>
      <c r="C307" s="9">
        <v>465084</v>
      </c>
      <c r="D307" s="8">
        <v>225655.35714285713</v>
      </c>
      <c r="E307" s="8">
        <v>239428.64285714287</v>
      </c>
      <c r="F307" s="8">
        <v>27465.071428571428</v>
      </c>
      <c r="G307" s="8">
        <v>57177.071428571428</v>
      </c>
      <c r="H307" s="8">
        <v>64999.857142857145</v>
      </c>
      <c r="I307" s="8">
        <v>59946</v>
      </c>
      <c r="J307" s="8">
        <v>69677.5</v>
      </c>
      <c r="K307" s="8">
        <v>71291.428571428565</v>
      </c>
      <c r="L307" s="8">
        <v>52341.5</v>
      </c>
      <c r="M307" s="8">
        <v>30464.071428571428</v>
      </c>
      <c r="N307" s="8">
        <v>21826.071428571428</v>
      </c>
      <c r="O307" s="8">
        <v>9784.0714285714294</v>
      </c>
      <c r="P307" s="9">
        <v>0</v>
      </c>
      <c r="Q307" s="8">
        <v>0</v>
      </c>
      <c r="R307" s="8">
        <v>0</v>
      </c>
      <c r="S307" s="8">
        <v>0</v>
      </c>
      <c r="T307" s="8">
        <v>0</v>
      </c>
      <c r="U307" s="8">
        <v>13</v>
      </c>
      <c r="V307" s="8">
        <v>0</v>
      </c>
      <c r="W307" s="8">
        <v>92</v>
      </c>
      <c r="X307" s="8">
        <v>362</v>
      </c>
      <c r="Y307" s="8">
        <v>706</v>
      </c>
      <c r="Z307" s="10">
        <f t="shared" si="8"/>
        <v>1173</v>
      </c>
      <c r="AA307" s="33">
        <v>0</v>
      </c>
      <c r="AB307" s="24">
        <v>0</v>
      </c>
      <c r="AC307" s="24">
        <v>0</v>
      </c>
      <c r="AD307" s="24">
        <v>0</v>
      </c>
      <c r="AE307" s="24">
        <v>0</v>
      </c>
      <c r="AF307" s="24">
        <v>1.8235011221545369E-4</v>
      </c>
      <c r="AG307" s="24">
        <v>0</v>
      </c>
      <c r="AH307" s="24">
        <v>3.0199509023510133E-3</v>
      </c>
      <c r="AI307" s="24">
        <v>1.6585669170225647E-2</v>
      </c>
      <c r="AJ307" s="25">
        <v>7.2158099534958414E-2</v>
      </c>
      <c r="AK307" s="34">
        <f t="shared" si="9"/>
        <v>2.5221250354774622E-3</v>
      </c>
    </row>
    <row r="308" spans="1:37">
      <c r="A308" s="14" t="s">
        <v>76</v>
      </c>
      <c r="B308" s="15">
        <v>2011</v>
      </c>
      <c r="C308" s="9">
        <v>416812.57142857142</v>
      </c>
      <c r="D308" s="8">
        <v>202927.85714285713</v>
      </c>
      <c r="E308" s="8">
        <v>213884.71428571429</v>
      </c>
      <c r="F308" s="8">
        <v>25876.142857142859</v>
      </c>
      <c r="G308" s="8">
        <v>54781.142857142855</v>
      </c>
      <c r="H308" s="8">
        <v>53877.142857142855</v>
      </c>
      <c r="I308" s="8">
        <v>52543.857142857145</v>
      </c>
      <c r="J308" s="8">
        <v>60272.857142857145</v>
      </c>
      <c r="K308" s="8">
        <v>64829.666666666664</v>
      </c>
      <c r="L308" s="8">
        <v>48625.238095238092</v>
      </c>
      <c r="M308" s="8">
        <v>28579.666666666668</v>
      </c>
      <c r="N308" s="8">
        <v>19083.571428571428</v>
      </c>
      <c r="O308" s="8">
        <v>8198.2857142857138</v>
      </c>
      <c r="P308" s="9">
        <v>0</v>
      </c>
      <c r="Q308" s="8">
        <v>0</v>
      </c>
      <c r="R308" s="8">
        <v>0</v>
      </c>
      <c r="S308" s="8">
        <v>0</v>
      </c>
      <c r="T308" s="8">
        <v>0</v>
      </c>
      <c r="U308" s="8">
        <v>12</v>
      </c>
      <c r="V308" s="8">
        <v>46</v>
      </c>
      <c r="W308" s="8">
        <v>94</v>
      </c>
      <c r="X308" s="8">
        <v>292</v>
      </c>
      <c r="Y308" s="8">
        <v>603</v>
      </c>
      <c r="Z308" s="10">
        <f t="shared" si="8"/>
        <v>1047</v>
      </c>
      <c r="AA308" s="33">
        <v>0</v>
      </c>
      <c r="AB308" s="24">
        <v>0</v>
      </c>
      <c r="AC308" s="24">
        <v>0</v>
      </c>
      <c r="AD308" s="24">
        <v>0</v>
      </c>
      <c r="AE308" s="24">
        <v>0</v>
      </c>
      <c r="AF308" s="24">
        <v>1.851004426985588E-4</v>
      </c>
      <c r="AG308" s="24">
        <v>9.4601079196576354E-4</v>
      </c>
      <c r="AH308" s="24">
        <v>3.289051656772297E-3</v>
      </c>
      <c r="AI308" s="24">
        <v>1.5301119137627729E-2</v>
      </c>
      <c r="AJ308" s="25">
        <v>7.3551962082665373E-2</v>
      </c>
      <c r="AK308" s="34">
        <f t="shared" si="9"/>
        <v>2.5119203972460385E-3</v>
      </c>
    </row>
    <row r="309" spans="1:37">
      <c r="A309" s="14" t="s">
        <v>74</v>
      </c>
      <c r="B309" s="15">
        <v>2015</v>
      </c>
      <c r="C309" s="9">
        <v>180774.1875</v>
      </c>
      <c r="D309" s="8">
        <v>90866.25</v>
      </c>
      <c r="E309" s="8">
        <v>89907.9375</v>
      </c>
      <c r="F309" s="8">
        <v>11694</v>
      </c>
      <c r="G309" s="8">
        <v>24191.3125</v>
      </c>
      <c r="H309" s="8">
        <v>23459.6875</v>
      </c>
      <c r="I309" s="8">
        <v>25735.9375</v>
      </c>
      <c r="J309" s="8">
        <v>24659.875</v>
      </c>
      <c r="K309" s="8">
        <v>24568.5</v>
      </c>
      <c r="L309" s="8">
        <v>21797.75</v>
      </c>
      <c r="M309" s="8">
        <v>15116.125</v>
      </c>
      <c r="N309" s="8">
        <v>6964.5625</v>
      </c>
      <c r="O309" s="8">
        <v>2373.75</v>
      </c>
      <c r="P309" s="9">
        <v>0</v>
      </c>
      <c r="Q309" s="8">
        <v>0</v>
      </c>
      <c r="R309" s="8">
        <v>0</v>
      </c>
      <c r="S309" s="8">
        <v>0</v>
      </c>
      <c r="T309" s="8">
        <v>0</v>
      </c>
      <c r="U309" s="8">
        <v>0</v>
      </c>
      <c r="V309" s="8">
        <v>32</v>
      </c>
      <c r="W309" s="8">
        <v>100</v>
      </c>
      <c r="X309" s="8">
        <v>157</v>
      </c>
      <c r="Y309" s="8">
        <v>165</v>
      </c>
      <c r="Z309" s="10">
        <f t="shared" si="8"/>
        <v>454</v>
      </c>
      <c r="AA309" s="33">
        <v>0</v>
      </c>
      <c r="AB309" s="24">
        <v>0</v>
      </c>
      <c r="AC309" s="24">
        <v>0</v>
      </c>
      <c r="AD309" s="24">
        <v>0</v>
      </c>
      <c r="AE309" s="24">
        <v>0</v>
      </c>
      <c r="AF309" s="24">
        <v>0</v>
      </c>
      <c r="AG309" s="24">
        <v>1.4680414262939982E-3</v>
      </c>
      <c r="AH309" s="24">
        <v>6.6154520421073523E-3</v>
      </c>
      <c r="AI309" s="24">
        <v>2.2542693816015005E-2</v>
      </c>
      <c r="AJ309" s="25">
        <v>6.9510268562401265E-2</v>
      </c>
      <c r="AK309" s="34">
        <f t="shared" si="9"/>
        <v>2.5114204980177272E-3</v>
      </c>
    </row>
    <row r="310" spans="1:37">
      <c r="A310" s="14" t="s">
        <v>71</v>
      </c>
      <c r="B310" s="15">
        <v>2014</v>
      </c>
      <c r="C310" s="9">
        <v>109214.41666666667</v>
      </c>
      <c r="D310" s="8">
        <v>53999.333333333336</v>
      </c>
      <c r="E310" s="8">
        <v>55215.083333333336</v>
      </c>
      <c r="F310" s="8">
        <v>6507.0277777777774</v>
      </c>
      <c r="G310" s="8">
        <v>13517.305555555555</v>
      </c>
      <c r="H310" s="8">
        <v>14333.527777777777</v>
      </c>
      <c r="I310" s="8">
        <v>14916.833333333334</v>
      </c>
      <c r="J310" s="8">
        <v>14278.083333333334</v>
      </c>
      <c r="K310" s="8">
        <v>14706.583333333334</v>
      </c>
      <c r="L310" s="8">
        <v>14747.722222222223</v>
      </c>
      <c r="M310" s="8">
        <v>9230.3055555555547</v>
      </c>
      <c r="N310" s="8">
        <v>4763.666666666667</v>
      </c>
      <c r="O310" s="8">
        <v>2207.1388888888887</v>
      </c>
      <c r="P310" s="9">
        <v>0</v>
      </c>
      <c r="Q310" s="8">
        <v>0</v>
      </c>
      <c r="R310" s="8">
        <v>0</v>
      </c>
      <c r="S310" s="8">
        <v>0</v>
      </c>
      <c r="T310" s="8">
        <v>0</v>
      </c>
      <c r="U310" s="8">
        <v>11</v>
      </c>
      <c r="V310" s="8">
        <v>22</v>
      </c>
      <c r="W310" s="8">
        <v>27</v>
      </c>
      <c r="X310" s="8">
        <v>37</v>
      </c>
      <c r="Y310" s="8">
        <v>176</v>
      </c>
      <c r="Z310" s="10">
        <f t="shared" si="8"/>
        <v>273</v>
      </c>
      <c r="AA310" s="33">
        <v>0</v>
      </c>
      <c r="AB310" s="24">
        <v>0</v>
      </c>
      <c r="AC310" s="24">
        <v>0</v>
      </c>
      <c r="AD310" s="24">
        <v>0</v>
      </c>
      <c r="AE310" s="24">
        <v>0</v>
      </c>
      <c r="AF310" s="24">
        <v>7.4796434703279144E-4</v>
      </c>
      <c r="AG310" s="24">
        <v>1.4917557890295676E-3</v>
      </c>
      <c r="AH310" s="24">
        <v>2.9251469344640695E-3</v>
      </c>
      <c r="AI310" s="24">
        <v>7.7671261633195715E-3</v>
      </c>
      <c r="AJ310" s="25">
        <v>7.974124369155644E-2</v>
      </c>
      <c r="AK310" s="34">
        <f t="shared" si="9"/>
        <v>2.4996699916753967E-3</v>
      </c>
    </row>
    <row r="311" spans="1:37">
      <c r="A311" s="14" t="s">
        <v>71</v>
      </c>
      <c r="B311" s="15">
        <v>2010</v>
      </c>
      <c r="C311" s="9">
        <v>104497.5</v>
      </c>
      <c r="D311" s="8">
        <v>51718.944444444445</v>
      </c>
      <c r="E311" s="8">
        <v>52778.555555555555</v>
      </c>
      <c r="F311" s="8">
        <v>6509.916666666667</v>
      </c>
      <c r="G311" s="8">
        <v>13278.027777777777</v>
      </c>
      <c r="H311" s="8">
        <v>14141.694444444445</v>
      </c>
      <c r="I311" s="8">
        <v>14138.055555555555</v>
      </c>
      <c r="J311" s="8">
        <v>13979.805555555555</v>
      </c>
      <c r="K311" s="8">
        <v>15174.083333333334</v>
      </c>
      <c r="L311" s="8">
        <v>13226.472222222223</v>
      </c>
      <c r="M311" s="8">
        <v>7429.083333333333</v>
      </c>
      <c r="N311" s="8">
        <v>4632.2222222222226</v>
      </c>
      <c r="O311" s="8">
        <v>2065.8333333333335</v>
      </c>
      <c r="P311" s="9">
        <v>0</v>
      </c>
      <c r="Q311" s="8">
        <v>0</v>
      </c>
      <c r="R311" s="8">
        <v>0</v>
      </c>
      <c r="S311" s="8">
        <v>0</v>
      </c>
      <c r="T311" s="8">
        <v>0</v>
      </c>
      <c r="U311" s="8">
        <v>0</v>
      </c>
      <c r="V311" s="8">
        <v>0</v>
      </c>
      <c r="W311" s="8">
        <v>0</v>
      </c>
      <c r="X311" s="8">
        <v>34</v>
      </c>
      <c r="Y311" s="8">
        <v>227</v>
      </c>
      <c r="Z311" s="10">
        <f t="shared" si="8"/>
        <v>261</v>
      </c>
      <c r="AA311" s="33">
        <v>0</v>
      </c>
      <c r="AB311" s="24">
        <v>0</v>
      </c>
      <c r="AC311" s="24">
        <v>0</v>
      </c>
      <c r="AD311" s="24">
        <v>0</v>
      </c>
      <c r="AE311" s="24">
        <v>0</v>
      </c>
      <c r="AF311" s="24">
        <v>0</v>
      </c>
      <c r="AG311" s="24">
        <v>0</v>
      </c>
      <c r="AH311" s="24">
        <v>0</v>
      </c>
      <c r="AI311" s="24">
        <v>7.3398896617893972E-3</v>
      </c>
      <c r="AJ311" s="25">
        <v>0.10988301734570391</v>
      </c>
      <c r="AK311" s="34">
        <f t="shared" si="9"/>
        <v>2.4976674083112037E-3</v>
      </c>
    </row>
    <row r="312" spans="1:37">
      <c r="A312" s="14" t="s">
        <v>76</v>
      </c>
      <c r="B312" s="15">
        <v>2016</v>
      </c>
      <c r="C312" s="9">
        <v>442547.6</v>
      </c>
      <c r="D312" s="8">
        <v>215956.2</v>
      </c>
      <c r="E312" s="8">
        <v>226591.4</v>
      </c>
      <c r="F312" s="8">
        <v>26237.9</v>
      </c>
      <c r="G312" s="8">
        <v>55830.2</v>
      </c>
      <c r="H312" s="8">
        <v>57103.3</v>
      </c>
      <c r="I312" s="8">
        <v>57047.85</v>
      </c>
      <c r="J312" s="8">
        <v>58069.35</v>
      </c>
      <c r="K312" s="8">
        <v>66113.850000000006</v>
      </c>
      <c r="L312" s="8">
        <v>57119.65</v>
      </c>
      <c r="M312" s="8">
        <v>36018.25</v>
      </c>
      <c r="N312" s="8">
        <v>19399.150000000001</v>
      </c>
      <c r="O312" s="8">
        <v>9670</v>
      </c>
      <c r="P312" s="9">
        <v>0</v>
      </c>
      <c r="Q312" s="8">
        <v>0</v>
      </c>
      <c r="R312" s="8">
        <v>0</v>
      </c>
      <c r="S312" s="8">
        <v>0</v>
      </c>
      <c r="T312" s="8">
        <v>0</v>
      </c>
      <c r="U312" s="8">
        <v>0</v>
      </c>
      <c r="V312" s="8">
        <v>63</v>
      </c>
      <c r="W312" s="8">
        <v>159</v>
      </c>
      <c r="X312" s="8">
        <v>281</v>
      </c>
      <c r="Y312" s="8">
        <v>581</v>
      </c>
      <c r="Z312" s="10">
        <f t="shared" si="8"/>
        <v>1084</v>
      </c>
      <c r="AA312" s="33">
        <v>0</v>
      </c>
      <c r="AB312" s="24">
        <v>0</v>
      </c>
      <c r="AC312" s="24">
        <v>0</v>
      </c>
      <c r="AD312" s="24">
        <v>0</v>
      </c>
      <c r="AE312" s="24">
        <v>0</v>
      </c>
      <c r="AF312" s="24">
        <v>0</v>
      </c>
      <c r="AG312" s="24">
        <v>1.1029479347299921E-3</v>
      </c>
      <c r="AH312" s="24">
        <v>4.4144287965128788E-3</v>
      </c>
      <c r="AI312" s="24">
        <v>1.4485170742017045E-2</v>
      </c>
      <c r="AJ312" s="25">
        <v>6.0082730093071357E-2</v>
      </c>
      <c r="AK312" s="34">
        <f t="shared" si="9"/>
        <v>2.4494540248325833E-3</v>
      </c>
    </row>
    <row r="313" spans="1:37">
      <c r="A313" s="14" t="s">
        <v>65</v>
      </c>
      <c r="B313" s="15">
        <v>2009</v>
      </c>
      <c r="C313" s="9">
        <v>12296.265625</v>
      </c>
      <c r="D313" s="8">
        <v>6133.578125</v>
      </c>
      <c r="E313" s="8">
        <v>6162.6875</v>
      </c>
      <c r="F313" s="8">
        <v>868.09375</v>
      </c>
      <c r="G313" s="8">
        <v>1629.09375</v>
      </c>
      <c r="H313" s="8">
        <v>1868.15625</v>
      </c>
      <c r="I313" s="8">
        <v>1515.890625</v>
      </c>
      <c r="J313" s="8">
        <v>1513.28125</v>
      </c>
      <c r="K313" s="8">
        <v>1793.796875</v>
      </c>
      <c r="L313" s="8">
        <v>1353.328125</v>
      </c>
      <c r="M313" s="8">
        <v>835.78125</v>
      </c>
      <c r="N313" s="8">
        <v>640.703125</v>
      </c>
      <c r="O313" s="8">
        <v>290.0625</v>
      </c>
      <c r="P313" s="9">
        <v>0</v>
      </c>
      <c r="Q313" s="8">
        <v>0</v>
      </c>
      <c r="R313" s="8">
        <v>0</v>
      </c>
      <c r="S313" s="8">
        <v>0</v>
      </c>
      <c r="T313" s="8">
        <v>0</v>
      </c>
      <c r="U313" s="8">
        <v>0</v>
      </c>
      <c r="V313" s="8">
        <v>0</v>
      </c>
      <c r="W313" s="8">
        <v>0</v>
      </c>
      <c r="X313" s="8">
        <v>0</v>
      </c>
      <c r="Y313" s="8">
        <v>30</v>
      </c>
      <c r="Z313" s="10">
        <f t="shared" si="8"/>
        <v>30</v>
      </c>
      <c r="AA313" s="33">
        <v>0</v>
      </c>
      <c r="AB313" s="24">
        <v>0</v>
      </c>
      <c r="AC313" s="24">
        <v>0</v>
      </c>
      <c r="AD313" s="24">
        <v>0</v>
      </c>
      <c r="AE313" s="24">
        <v>0</v>
      </c>
      <c r="AF313" s="24">
        <v>0</v>
      </c>
      <c r="AG313" s="24">
        <v>0</v>
      </c>
      <c r="AH313" s="24">
        <v>0</v>
      </c>
      <c r="AI313" s="24">
        <v>0</v>
      </c>
      <c r="AJ313" s="25">
        <v>0.10342598577892695</v>
      </c>
      <c r="AK313" s="34">
        <f t="shared" si="9"/>
        <v>2.4397651217785889E-3</v>
      </c>
    </row>
    <row r="314" spans="1:37">
      <c r="A314" s="14" t="s">
        <v>68</v>
      </c>
      <c r="B314" s="15">
        <v>2010</v>
      </c>
      <c r="C314" s="9">
        <v>172137.94736842104</v>
      </c>
      <c r="D314" s="8">
        <v>85721.973684210519</v>
      </c>
      <c r="E314" s="8">
        <v>86415.973684210519</v>
      </c>
      <c r="F314" s="8">
        <v>11194.684210526315</v>
      </c>
      <c r="G314" s="8">
        <v>22460.842105263157</v>
      </c>
      <c r="H314" s="8">
        <v>24105.973684210527</v>
      </c>
      <c r="I314" s="8">
        <v>23558.342105263157</v>
      </c>
      <c r="J314" s="8">
        <v>24258.684210526317</v>
      </c>
      <c r="K314" s="8">
        <v>25725.605263157893</v>
      </c>
      <c r="L314" s="8">
        <v>20369.973684210527</v>
      </c>
      <c r="M314" s="8">
        <v>10936</v>
      </c>
      <c r="N314" s="8">
        <v>6670.7894736842109</v>
      </c>
      <c r="O314" s="8">
        <v>2814.9736842105262</v>
      </c>
      <c r="P314" s="9">
        <v>0</v>
      </c>
      <c r="Q314" s="8">
        <v>0</v>
      </c>
      <c r="R314" s="8">
        <v>0</v>
      </c>
      <c r="S314" s="8">
        <v>0</v>
      </c>
      <c r="T314" s="8">
        <v>0</v>
      </c>
      <c r="U314" s="8">
        <v>0</v>
      </c>
      <c r="V314" s="8">
        <v>11</v>
      </c>
      <c r="W314" s="8">
        <v>0</v>
      </c>
      <c r="X314" s="8">
        <v>102</v>
      </c>
      <c r="Y314" s="8">
        <v>298</v>
      </c>
      <c r="Z314" s="10">
        <f t="shared" si="8"/>
        <v>411</v>
      </c>
      <c r="AA314" s="33">
        <v>0</v>
      </c>
      <c r="AB314" s="24">
        <v>0</v>
      </c>
      <c r="AC314" s="24">
        <v>0</v>
      </c>
      <c r="AD314" s="24">
        <v>0</v>
      </c>
      <c r="AE314" s="24">
        <v>0</v>
      </c>
      <c r="AF314" s="24">
        <v>0</v>
      </c>
      <c r="AG314" s="24">
        <v>5.4001051599425888E-4</v>
      </c>
      <c r="AH314" s="24">
        <v>0</v>
      </c>
      <c r="AI314" s="24">
        <v>1.5290544005680697E-2</v>
      </c>
      <c r="AJ314" s="25">
        <v>0.1058624461292524</v>
      </c>
      <c r="AK314" s="34">
        <f t="shared" si="9"/>
        <v>2.387619965749624E-3</v>
      </c>
    </row>
    <row r="315" spans="1:37">
      <c r="A315" s="14" t="s">
        <v>71</v>
      </c>
      <c r="B315" s="15">
        <v>2016</v>
      </c>
      <c r="C315" s="9">
        <v>103319.84615384616</v>
      </c>
      <c r="D315" s="8">
        <v>51155.820512820515</v>
      </c>
      <c r="E315" s="8">
        <v>52164.025641025641</v>
      </c>
      <c r="F315" s="8">
        <v>6013.2820512820517</v>
      </c>
      <c r="G315" s="8">
        <v>12494.461538461539</v>
      </c>
      <c r="H315" s="8">
        <v>13292.74358974359</v>
      </c>
      <c r="I315" s="8">
        <v>14208.820512820514</v>
      </c>
      <c r="J315" s="8">
        <v>13434.615384615385</v>
      </c>
      <c r="K315" s="8">
        <v>13385.538461538461</v>
      </c>
      <c r="L315" s="8">
        <v>13985.589743589744</v>
      </c>
      <c r="M315" s="8">
        <v>9727.8717948717949</v>
      </c>
      <c r="N315" s="8">
        <v>4574.5128205128203</v>
      </c>
      <c r="O315" s="8">
        <v>2212.1282051282051</v>
      </c>
      <c r="P315" s="9">
        <v>0</v>
      </c>
      <c r="Q315" s="8">
        <v>0</v>
      </c>
      <c r="R315" s="8">
        <v>0</v>
      </c>
      <c r="S315" s="8">
        <v>0</v>
      </c>
      <c r="T315" s="8">
        <v>0</v>
      </c>
      <c r="U315" s="8">
        <v>0</v>
      </c>
      <c r="V315" s="8">
        <v>0</v>
      </c>
      <c r="W315" s="8">
        <v>40</v>
      </c>
      <c r="X315" s="8">
        <v>45</v>
      </c>
      <c r="Y315" s="8">
        <v>160</v>
      </c>
      <c r="Z315" s="10">
        <f t="shared" si="8"/>
        <v>245</v>
      </c>
      <c r="AA315" s="33">
        <v>0</v>
      </c>
      <c r="AB315" s="24">
        <v>0</v>
      </c>
      <c r="AC315" s="24">
        <v>0</v>
      </c>
      <c r="AD315" s="24">
        <v>0</v>
      </c>
      <c r="AE315" s="24">
        <v>0</v>
      </c>
      <c r="AF315" s="24">
        <v>0</v>
      </c>
      <c r="AG315" s="24">
        <v>0</v>
      </c>
      <c r="AH315" s="24">
        <v>4.1118962958667533E-3</v>
      </c>
      <c r="AI315" s="24">
        <v>9.8371131015773019E-3</v>
      </c>
      <c r="AJ315" s="25">
        <v>7.2328538476696069E-2</v>
      </c>
      <c r="AK315" s="34">
        <f t="shared" si="9"/>
        <v>2.3712772436303101E-3</v>
      </c>
    </row>
    <row r="316" spans="1:37">
      <c r="A316" s="14" t="s">
        <v>78</v>
      </c>
      <c r="B316" s="15">
        <v>2013</v>
      </c>
      <c r="C316" s="9">
        <v>97951.03333333334</v>
      </c>
      <c r="D316" s="8">
        <v>49249.633333333331</v>
      </c>
      <c r="E316" s="8">
        <v>48701.4</v>
      </c>
      <c r="F316" s="8">
        <v>8817.8666666666668</v>
      </c>
      <c r="G316" s="8">
        <v>16662.666666666668</v>
      </c>
      <c r="H316" s="8">
        <v>15593.133333333333</v>
      </c>
      <c r="I316" s="8">
        <v>15225.366666666667</v>
      </c>
      <c r="J316" s="8">
        <v>12146.9</v>
      </c>
      <c r="K316" s="8">
        <v>10896.866666666667</v>
      </c>
      <c r="L316" s="8">
        <v>9047.2333333333336</v>
      </c>
      <c r="M316" s="8">
        <v>5351.4333333333334</v>
      </c>
      <c r="N316" s="8">
        <v>3059.6333333333332</v>
      </c>
      <c r="O316" s="8">
        <v>1162.8</v>
      </c>
      <c r="P316" s="9">
        <v>0</v>
      </c>
      <c r="Q316" s="8">
        <v>0</v>
      </c>
      <c r="R316" s="8">
        <v>0</v>
      </c>
      <c r="S316" s="8">
        <v>0</v>
      </c>
      <c r="T316" s="8">
        <v>0</v>
      </c>
      <c r="U316" s="8">
        <v>0</v>
      </c>
      <c r="V316" s="8">
        <v>0</v>
      </c>
      <c r="W316" s="8">
        <v>0</v>
      </c>
      <c r="X316" s="8">
        <v>68</v>
      </c>
      <c r="Y316" s="8">
        <v>162</v>
      </c>
      <c r="Z316" s="10">
        <f t="shared" si="8"/>
        <v>230</v>
      </c>
      <c r="AA316" s="33">
        <v>0</v>
      </c>
      <c r="AB316" s="24">
        <v>0</v>
      </c>
      <c r="AC316" s="24">
        <v>0</v>
      </c>
      <c r="AD316" s="24">
        <v>0</v>
      </c>
      <c r="AE316" s="24">
        <v>0</v>
      </c>
      <c r="AF316" s="24">
        <v>0</v>
      </c>
      <c r="AG316" s="24">
        <v>0</v>
      </c>
      <c r="AH316" s="24">
        <v>0</v>
      </c>
      <c r="AI316" s="24">
        <v>2.2224885334844045E-2</v>
      </c>
      <c r="AJ316" s="25">
        <v>0.13931888544891641</v>
      </c>
      <c r="AK316" s="34">
        <f t="shared" si="9"/>
        <v>2.3481120328490662E-3</v>
      </c>
    </row>
    <row r="317" spans="1:37">
      <c r="A317" s="14" t="s">
        <v>76</v>
      </c>
      <c r="B317" s="15">
        <v>2012</v>
      </c>
      <c r="C317" s="9">
        <v>418756.57142857142</v>
      </c>
      <c r="D317" s="8">
        <v>203961.38095238095</v>
      </c>
      <c r="E317" s="8">
        <v>214795.19047619047</v>
      </c>
      <c r="F317" s="8">
        <v>25635.285714285714</v>
      </c>
      <c r="G317" s="8">
        <v>54717.428571428572</v>
      </c>
      <c r="H317" s="8">
        <v>54172.619047619046</v>
      </c>
      <c r="I317" s="8">
        <v>53011.095238095237</v>
      </c>
      <c r="J317" s="8">
        <v>59160.809523809527</v>
      </c>
      <c r="K317" s="8">
        <v>65075.857142857145</v>
      </c>
      <c r="L317" s="8">
        <v>50022.952380952382</v>
      </c>
      <c r="M317" s="8">
        <v>29650.761904761905</v>
      </c>
      <c r="N317" s="8">
        <v>18947.238095238095</v>
      </c>
      <c r="O317" s="8">
        <v>8471.6190476190477</v>
      </c>
      <c r="P317" s="9">
        <v>0</v>
      </c>
      <c r="Q317" s="8">
        <v>0</v>
      </c>
      <c r="R317" s="8">
        <v>0</v>
      </c>
      <c r="S317" s="8">
        <v>0</v>
      </c>
      <c r="T317" s="8">
        <v>0</v>
      </c>
      <c r="U317" s="8">
        <v>0</v>
      </c>
      <c r="V317" s="8">
        <v>23</v>
      </c>
      <c r="W317" s="8">
        <v>98</v>
      </c>
      <c r="X317" s="8">
        <v>283</v>
      </c>
      <c r="Y317" s="8">
        <v>571</v>
      </c>
      <c r="Z317" s="10">
        <f t="shared" si="8"/>
        <v>975</v>
      </c>
      <c r="AA317" s="33">
        <v>0</v>
      </c>
      <c r="AB317" s="24">
        <v>0</v>
      </c>
      <c r="AC317" s="24">
        <v>0</v>
      </c>
      <c r="AD317" s="24">
        <v>0</v>
      </c>
      <c r="AE317" s="24">
        <v>0</v>
      </c>
      <c r="AF317" s="24">
        <v>0</v>
      </c>
      <c r="AG317" s="24">
        <v>4.5978893498413106E-4</v>
      </c>
      <c r="AH317" s="24">
        <v>3.3051427249922109E-3</v>
      </c>
      <c r="AI317" s="24">
        <v>1.4936213846973551E-2</v>
      </c>
      <c r="AJ317" s="25">
        <v>6.740151992085619E-2</v>
      </c>
      <c r="AK317" s="34">
        <f t="shared" si="9"/>
        <v>2.3283216706876412E-3</v>
      </c>
    </row>
    <row r="318" spans="1:37">
      <c r="A318" s="14" t="s">
        <v>73</v>
      </c>
      <c r="B318" s="15">
        <v>2016</v>
      </c>
      <c r="C318" s="9">
        <v>481565.78571428574</v>
      </c>
      <c r="D318" s="8">
        <v>233532.14285714287</v>
      </c>
      <c r="E318" s="8">
        <v>248033.64285714287</v>
      </c>
      <c r="F318" s="8">
        <v>25973.857142857141</v>
      </c>
      <c r="G318" s="8">
        <v>55471.5</v>
      </c>
      <c r="H318" s="8">
        <v>68142.78571428571</v>
      </c>
      <c r="I318" s="8">
        <v>66155.571428571435</v>
      </c>
      <c r="J318" s="8">
        <v>59904.857142857145</v>
      </c>
      <c r="K318" s="8">
        <v>70313.142857142855</v>
      </c>
      <c r="L318" s="8">
        <v>63125.285714285717</v>
      </c>
      <c r="M318" s="8">
        <v>40046.5</v>
      </c>
      <c r="N318" s="8">
        <v>21497.5</v>
      </c>
      <c r="O318" s="8">
        <v>11071.857142857143</v>
      </c>
      <c r="P318" s="9">
        <v>0</v>
      </c>
      <c r="Q318" s="8">
        <v>0</v>
      </c>
      <c r="R318" s="8">
        <v>0</v>
      </c>
      <c r="S318" s="8">
        <v>0</v>
      </c>
      <c r="T318" s="8">
        <v>0</v>
      </c>
      <c r="U318" s="8">
        <v>0</v>
      </c>
      <c r="V318" s="8">
        <v>22</v>
      </c>
      <c r="W318" s="8">
        <v>150</v>
      </c>
      <c r="X318" s="8">
        <v>292</v>
      </c>
      <c r="Y318" s="8">
        <v>654</v>
      </c>
      <c r="Z318" s="10">
        <f t="shared" si="8"/>
        <v>1118</v>
      </c>
      <c r="AA318" s="33">
        <v>0</v>
      </c>
      <c r="AB318" s="24">
        <v>0</v>
      </c>
      <c r="AC318" s="24">
        <v>0</v>
      </c>
      <c r="AD318" s="24">
        <v>0</v>
      </c>
      <c r="AE318" s="24">
        <v>0</v>
      </c>
      <c r="AF318" s="24">
        <v>0</v>
      </c>
      <c r="AG318" s="24">
        <v>3.4851327405590243E-4</v>
      </c>
      <c r="AH318" s="24">
        <v>3.7456456868889916E-3</v>
      </c>
      <c r="AI318" s="24">
        <v>1.35829747645075E-2</v>
      </c>
      <c r="AJ318" s="25">
        <v>5.9068681212340164E-2</v>
      </c>
      <c r="AK318" s="34">
        <f t="shared" si="9"/>
        <v>2.3215935042846096E-3</v>
      </c>
    </row>
    <row r="319" spans="1:37">
      <c r="A319" s="14" t="s">
        <v>71</v>
      </c>
      <c r="B319" s="15">
        <v>2015</v>
      </c>
      <c r="C319" s="9">
        <v>115562.30303030302</v>
      </c>
      <c r="D319" s="8">
        <v>57111.818181818184</v>
      </c>
      <c r="E319" s="8">
        <v>58450.484848484848</v>
      </c>
      <c r="F319" s="8">
        <v>6836.393939393939</v>
      </c>
      <c r="G319" s="8">
        <v>14183.39393939394</v>
      </c>
      <c r="H319" s="8">
        <v>15120.030303030304</v>
      </c>
      <c r="I319" s="8">
        <v>15923.757575757576</v>
      </c>
      <c r="J319" s="8">
        <v>15076.272727272728</v>
      </c>
      <c r="K319" s="8">
        <v>15212.545454545454</v>
      </c>
      <c r="L319" s="8">
        <v>15615.90909090909</v>
      </c>
      <c r="M319" s="8">
        <v>10166.30303030303</v>
      </c>
      <c r="N319" s="8">
        <v>4997.515151515152</v>
      </c>
      <c r="O319" s="8">
        <v>2397.5151515151515</v>
      </c>
      <c r="P319" s="9">
        <v>0</v>
      </c>
      <c r="Q319" s="8">
        <v>0</v>
      </c>
      <c r="R319" s="8">
        <v>0</v>
      </c>
      <c r="S319" s="8">
        <v>0</v>
      </c>
      <c r="T319" s="8">
        <v>0</v>
      </c>
      <c r="U319" s="8">
        <v>0</v>
      </c>
      <c r="V319" s="8">
        <v>0</v>
      </c>
      <c r="W319" s="8">
        <v>10</v>
      </c>
      <c r="X319" s="8">
        <v>48</v>
      </c>
      <c r="Y319" s="8">
        <v>210</v>
      </c>
      <c r="Z319" s="10">
        <f t="shared" si="8"/>
        <v>268</v>
      </c>
      <c r="AA319" s="33">
        <v>0</v>
      </c>
      <c r="AB319" s="24">
        <v>0</v>
      </c>
      <c r="AC319" s="24">
        <v>0</v>
      </c>
      <c r="AD319" s="24">
        <v>0</v>
      </c>
      <c r="AE319" s="24">
        <v>0</v>
      </c>
      <c r="AF319" s="24">
        <v>0</v>
      </c>
      <c r="AG319" s="24">
        <v>0</v>
      </c>
      <c r="AH319" s="24">
        <v>9.836417397939719E-4</v>
      </c>
      <c r="AI319" s="24">
        <v>9.6047732812670535E-3</v>
      </c>
      <c r="AJ319" s="25">
        <v>8.7590687327788866E-2</v>
      </c>
      <c r="AK319" s="34">
        <f t="shared" si="9"/>
        <v>2.3190953535230634E-3</v>
      </c>
    </row>
    <row r="320" spans="1:37">
      <c r="A320" s="14" t="s">
        <v>76</v>
      </c>
      <c r="B320" s="15">
        <v>2010</v>
      </c>
      <c r="C320" s="9">
        <v>415313.19047619047</v>
      </c>
      <c r="D320" s="8">
        <v>202119.14285714287</v>
      </c>
      <c r="E320" s="8">
        <v>213194.04761904763</v>
      </c>
      <c r="F320" s="8">
        <v>26050.809523809523</v>
      </c>
      <c r="G320" s="8">
        <v>55059.238095238092</v>
      </c>
      <c r="H320" s="8">
        <v>53693.047619047618</v>
      </c>
      <c r="I320" s="8">
        <v>52234.476190476191</v>
      </c>
      <c r="J320" s="8">
        <v>61633.619047619046</v>
      </c>
      <c r="K320" s="8">
        <v>64313.428571428572</v>
      </c>
      <c r="L320" s="8">
        <v>47293.666666666664</v>
      </c>
      <c r="M320" s="8">
        <v>27916.571428571428</v>
      </c>
      <c r="N320" s="8">
        <v>19188.666666666668</v>
      </c>
      <c r="O320" s="8">
        <v>7924.9047619047615</v>
      </c>
      <c r="P320" s="9">
        <v>0</v>
      </c>
      <c r="Q320" s="8">
        <v>0</v>
      </c>
      <c r="R320" s="8">
        <v>0</v>
      </c>
      <c r="S320" s="8">
        <v>0</v>
      </c>
      <c r="T320" s="8">
        <v>0</v>
      </c>
      <c r="U320" s="8">
        <v>0</v>
      </c>
      <c r="V320" s="8">
        <v>31</v>
      </c>
      <c r="W320" s="8">
        <v>92</v>
      </c>
      <c r="X320" s="8">
        <v>286</v>
      </c>
      <c r="Y320" s="8">
        <v>546</v>
      </c>
      <c r="Z320" s="10">
        <f t="shared" si="8"/>
        <v>955</v>
      </c>
      <c r="AA320" s="33">
        <v>0</v>
      </c>
      <c r="AB320" s="24">
        <v>0</v>
      </c>
      <c r="AC320" s="24">
        <v>0</v>
      </c>
      <c r="AD320" s="24">
        <v>0</v>
      </c>
      <c r="AE320" s="24">
        <v>0</v>
      </c>
      <c r="AF320" s="24">
        <v>0</v>
      </c>
      <c r="AG320" s="24">
        <v>6.55478887236487E-4</v>
      </c>
      <c r="AH320" s="24">
        <v>3.295533630818357E-3</v>
      </c>
      <c r="AI320" s="24">
        <v>1.4904631205920161E-2</v>
      </c>
      <c r="AJ320" s="25">
        <v>6.8896727014895784E-2</v>
      </c>
      <c r="AK320" s="34">
        <f t="shared" si="9"/>
        <v>2.2994694652125414E-3</v>
      </c>
    </row>
    <row r="321" spans="1:37">
      <c r="A321" s="14" t="s">
        <v>75</v>
      </c>
      <c r="B321" s="15">
        <v>2010</v>
      </c>
      <c r="C321" s="9">
        <v>34888.318181818184</v>
      </c>
      <c r="D321" s="8">
        <v>17457.227272727272</v>
      </c>
      <c r="E321" s="8">
        <v>17431.090909090908</v>
      </c>
      <c r="F321" s="8">
        <v>2716.9545454545455</v>
      </c>
      <c r="G321" s="8">
        <v>5262.772727272727</v>
      </c>
      <c r="H321" s="8">
        <v>5112.545454545455</v>
      </c>
      <c r="I321" s="8">
        <v>4599.295454545455</v>
      </c>
      <c r="J321" s="8">
        <v>4414.386363636364</v>
      </c>
      <c r="K321" s="8">
        <v>4753.909090909091</v>
      </c>
      <c r="L321" s="8">
        <v>3859.6136363636365</v>
      </c>
      <c r="M321" s="8">
        <v>2289.7727272727275</v>
      </c>
      <c r="N321" s="8">
        <v>1329.909090909091</v>
      </c>
      <c r="O321" s="8">
        <v>545.5</v>
      </c>
      <c r="P321" s="9">
        <v>0</v>
      </c>
      <c r="Q321" s="8">
        <v>0</v>
      </c>
      <c r="R321" s="8">
        <v>0</v>
      </c>
      <c r="S321" s="8">
        <v>0</v>
      </c>
      <c r="T321" s="8">
        <v>0</v>
      </c>
      <c r="U321" s="8">
        <v>0</v>
      </c>
      <c r="V321" s="8">
        <v>0</v>
      </c>
      <c r="W321" s="8">
        <v>0</v>
      </c>
      <c r="X321" s="8">
        <v>10</v>
      </c>
      <c r="Y321" s="8">
        <v>68</v>
      </c>
      <c r="Z321" s="10">
        <f t="shared" si="8"/>
        <v>78</v>
      </c>
      <c r="AA321" s="33">
        <v>0</v>
      </c>
      <c r="AB321" s="24">
        <v>0</v>
      </c>
      <c r="AC321" s="24">
        <v>0</v>
      </c>
      <c r="AD321" s="24">
        <v>0</v>
      </c>
      <c r="AE321" s="24">
        <v>0</v>
      </c>
      <c r="AF321" s="24">
        <v>0</v>
      </c>
      <c r="AG321" s="24">
        <v>0</v>
      </c>
      <c r="AH321" s="24">
        <v>0</v>
      </c>
      <c r="AI321" s="24">
        <v>7.5193109576867862E-3</v>
      </c>
      <c r="AJ321" s="25">
        <v>0.12465627864344637</v>
      </c>
      <c r="AK321" s="34">
        <f t="shared" si="9"/>
        <v>2.2357053611328616E-3</v>
      </c>
    </row>
    <row r="322" spans="1:37">
      <c r="A322" s="14" t="s">
        <v>72</v>
      </c>
      <c r="B322" s="15">
        <v>2014</v>
      </c>
      <c r="C322" s="9">
        <v>20881.590909090908</v>
      </c>
      <c r="D322" s="8">
        <v>10455.75</v>
      </c>
      <c r="E322" s="8">
        <v>10425.84090909091</v>
      </c>
      <c r="F322" s="8">
        <v>1281.9772727272727</v>
      </c>
      <c r="G322" s="8">
        <v>2596.931818181818</v>
      </c>
      <c r="H322" s="8">
        <v>2871.5</v>
      </c>
      <c r="I322" s="8">
        <v>2668.318181818182</v>
      </c>
      <c r="J322" s="8">
        <v>2375.3636363636365</v>
      </c>
      <c r="K322" s="8">
        <v>2872.5</v>
      </c>
      <c r="L322" s="8">
        <v>2995.8863636363635</v>
      </c>
      <c r="M322" s="8">
        <v>1828.3863636363637</v>
      </c>
      <c r="N322" s="8">
        <v>981.4545454545455</v>
      </c>
      <c r="O322" s="8">
        <v>419.15909090909093</v>
      </c>
      <c r="P322" s="9">
        <v>0</v>
      </c>
      <c r="Q322" s="8">
        <v>0</v>
      </c>
      <c r="R322" s="8">
        <v>0</v>
      </c>
      <c r="S322" s="8">
        <v>0</v>
      </c>
      <c r="T322" s="8">
        <v>0</v>
      </c>
      <c r="U322" s="8">
        <v>0</v>
      </c>
      <c r="V322" s="8">
        <v>0</v>
      </c>
      <c r="W322" s="8">
        <v>0</v>
      </c>
      <c r="X322" s="8">
        <v>0</v>
      </c>
      <c r="Y322" s="8">
        <v>46</v>
      </c>
      <c r="Z322" s="10">
        <f t="shared" si="8"/>
        <v>46</v>
      </c>
      <c r="AA322" s="33">
        <v>0</v>
      </c>
      <c r="AB322" s="24">
        <v>0</v>
      </c>
      <c r="AC322" s="24">
        <v>0</v>
      </c>
      <c r="AD322" s="24">
        <v>0</v>
      </c>
      <c r="AE322" s="24">
        <v>0</v>
      </c>
      <c r="AF322" s="24">
        <v>0</v>
      </c>
      <c r="AG322" s="24">
        <v>0</v>
      </c>
      <c r="AH322" s="24">
        <v>0</v>
      </c>
      <c r="AI322" s="24">
        <v>0</v>
      </c>
      <c r="AJ322" s="25">
        <v>0.10974353413219107</v>
      </c>
      <c r="AK322" s="34">
        <f t="shared" si="9"/>
        <v>2.2028972888255205E-3</v>
      </c>
    </row>
    <row r="323" spans="1:37">
      <c r="A323" s="14" t="s">
        <v>74</v>
      </c>
      <c r="B323" s="15">
        <v>2016</v>
      </c>
      <c r="C323" s="9">
        <v>173008.76470588235</v>
      </c>
      <c r="D323" s="8">
        <v>86772.823529411762</v>
      </c>
      <c r="E323" s="8">
        <v>86235.941176470587</v>
      </c>
      <c r="F323" s="8">
        <v>10897.764705882353</v>
      </c>
      <c r="G323" s="8">
        <v>22704.941176470587</v>
      </c>
      <c r="H323" s="8">
        <v>22086.529411764706</v>
      </c>
      <c r="I323" s="8">
        <v>24645.529411764706</v>
      </c>
      <c r="J323" s="8">
        <v>23246.117647058825</v>
      </c>
      <c r="K323" s="8">
        <v>23390.411764705881</v>
      </c>
      <c r="L323" s="8">
        <v>21077.294117647059</v>
      </c>
      <c r="M323" s="8">
        <v>15435.35294117647</v>
      </c>
      <c r="N323" s="8">
        <v>7092.3529411764703</v>
      </c>
      <c r="O323" s="8">
        <v>2315.3529411764707</v>
      </c>
      <c r="P323" s="9">
        <v>0</v>
      </c>
      <c r="Q323" s="8">
        <v>0</v>
      </c>
      <c r="R323" s="8">
        <v>0</v>
      </c>
      <c r="S323" s="8">
        <v>0</v>
      </c>
      <c r="T323" s="8">
        <v>0</v>
      </c>
      <c r="U323" s="8">
        <v>12</v>
      </c>
      <c r="V323" s="8">
        <v>35</v>
      </c>
      <c r="W323" s="8">
        <v>87</v>
      </c>
      <c r="X323" s="8">
        <v>144</v>
      </c>
      <c r="Y323" s="8">
        <v>96</v>
      </c>
      <c r="Z323" s="10">
        <f t="shared" si="8"/>
        <v>374</v>
      </c>
      <c r="AA323" s="33">
        <v>0</v>
      </c>
      <c r="AB323" s="24">
        <v>0</v>
      </c>
      <c r="AC323" s="24">
        <v>0</v>
      </c>
      <c r="AD323" s="24">
        <v>0</v>
      </c>
      <c r="AE323" s="24">
        <v>0</v>
      </c>
      <c r="AF323" s="24">
        <v>5.1303072903175514E-4</v>
      </c>
      <c r="AG323" s="24">
        <v>1.660554708998253E-3</v>
      </c>
      <c r="AH323" s="24">
        <v>5.6364114466027192E-3</v>
      </c>
      <c r="AI323" s="24">
        <v>2.030355809902961E-2</v>
      </c>
      <c r="AJ323" s="25">
        <v>4.1462361220497443E-2</v>
      </c>
      <c r="AK323" s="34">
        <f t="shared" si="9"/>
        <v>2.1617401906533808E-3</v>
      </c>
    </row>
    <row r="324" spans="1:37">
      <c r="A324" s="14" t="s">
        <v>72</v>
      </c>
      <c r="B324" s="15">
        <v>2012</v>
      </c>
      <c r="C324" s="9">
        <v>18299.245283018867</v>
      </c>
      <c r="D324" s="8">
        <v>9173.2452830188686</v>
      </c>
      <c r="E324" s="8">
        <v>9126</v>
      </c>
      <c r="F324" s="8">
        <v>1108.867924528302</v>
      </c>
      <c r="G324" s="8">
        <v>2259.6415094339623</v>
      </c>
      <c r="H324" s="8">
        <v>2492.433962264151</v>
      </c>
      <c r="I324" s="8">
        <v>2248.867924528302</v>
      </c>
      <c r="J324" s="8">
        <v>2114.4716981132074</v>
      </c>
      <c r="K324" s="8">
        <v>2729</v>
      </c>
      <c r="L324" s="8">
        <v>2582.3018867924529</v>
      </c>
      <c r="M324" s="8">
        <v>1520.6226415094341</v>
      </c>
      <c r="N324" s="8">
        <v>884.39622641509436</v>
      </c>
      <c r="O324" s="8">
        <v>370.33962264150944</v>
      </c>
      <c r="P324" s="9">
        <v>0</v>
      </c>
      <c r="Q324" s="8">
        <v>0</v>
      </c>
      <c r="R324" s="8">
        <v>0</v>
      </c>
      <c r="S324" s="8">
        <v>0</v>
      </c>
      <c r="T324" s="8">
        <v>0</v>
      </c>
      <c r="U324" s="8">
        <v>0</v>
      </c>
      <c r="V324" s="8">
        <v>0</v>
      </c>
      <c r="W324" s="8">
        <v>0</v>
      </c>
      <c r="X324" s="8">
        <v>0</v>
      </c>
      <c r="Y324" s="8">
        <v>39</v>
      </c>
      <c r="Z324" s="10">
        <f t="shared" ref="Z324:Z387" si="10">SUM(P324:Y324)</f>
        <v>39</v>
      </c>
      <c r="AA324" s="33">
        <v>0</v>
      </c>
      <c r="AB324" s="24">
        <v>0</v>
      </c>
      <c r="AC324" s="24">
        <v>0</v>
      </c>
      <c r="AD324" s="24">
        <v>0</v>
      </c>
      <c r="AE324" s="24">
        <v>0</v>
      </c>
      <c r="AF324" s="24">
        <v>0</v>
      </c>
      <c r="AG324" s="24">
        <v>0</v>
      </c>
      <c r="AH324" s="24">
        <v>0</v>
      </c>
      <c r="AI324" s="24">
        <v>0</v>
      </c>
      <c r="AJ324" s="25">
        <v>0.10530874261259425</v>
      </c>
      <c r="AK324" s="34">
        <f t="shared" ref="AK324:AK387" si="11">Z324/C324</f>
        <v>2.1312354360423155E-3</v>
      </c>
    </row>
    <row r="325" spans="1:37">
      <c r="A325" s="14" t="s">
        <v>75</v>
      </c>
      <c r="B325" s="15">
        <v>2015</v>
      </c>
      <c r="C325" s="9">
        <v>38756.63636363636</v>
      </c>
      <c r="D325" s="8">
        <v>19380.090909090908</v>
      </c>
      <c r="E325" s="8">
        <v>19376.545454545456</v>
      </c>
      <c r="F325" s="8">
        <v>2688.159090909091</v>
      </c>
      <c r="G325" s="8">
        <v>5681.477272727273</v>
      </c>
      <c r="H325" s="8">
        <v>5425.090909090909</v>
      </c>
      <c r="I325" s="8">
        <v>5122.090909090909</v>
      </c>
      <c r="J325" s="8">
        <v>4814.590909090909</v>
      </c>
      <c r="K325" s="8">
        <v>4944.409090909091</v>
      </c>
      <c r="L325" s="8">
        <v>4723.795454545455</v>
      </c>
      <c r="M325" s="8">
        <v>3113.5227272727275</v>
      </c>
      <c r="N325" s="8">
        <v>1593.9545454545455</v>
      </c>
      <c r="O325" s="8">
        <v>645.61363636363637</v>
      </c>
      <c r="P325" s="9">
        <v>0</v>
      </c>
      <c r="Q325" s="8">
        <v>0</v>
      </c>
      <c r="R325" s="8">
        <v>0</v>
      </c>
      <c r="S325" s="8">
        <v>0</v>
      </c>
      <c r="T325" s="8">
        <v>0</v>
      </c>
      <c r="U325" s="8">
        <v>0</v>
      </c>
      <c r="V325" s="8">
        <v>0</v>
      </c>
      <c r="W325" s="8">
        <v>0</v>
      </c>
      <c r="X325" s="8">
        <v>13</v>
      </c>
      <c r="Y325" s="8">
        <v>69</v>
      </c>
      <c r="Z325" s="10">
        <f t="shared" si="10"/>
        <v>82</v>
      </c>
      <c r="AA325" s="33">
        <v>0</v>
      </c>
      <c r="AB325" s="24">
        <v>0</v>
      </c>
      <c r="AC325" s="24">
        <v>0</v>
      </c>
      <c r="AD325" s="24">
        <v>0</v>
      </c>
      <c r="AE325" s="24">
        <v>0</v>
      </c>
      <c r="AF325" s="24">
        <v>0</v>
      </c>
      <c r="AG325" s="24">
        <v>0</v>
      </c>
      <c r="AH325" s="24">
        <v>0</v>
      </c>
      <c r="AI325" s="24">
        <v>8.1558160093535229E-3</v>
      </c>
      <c r="AJ325" s="25">
        <v>0.10687506600485795</v>
      </c>
      <c r="AK325" s="34">
        <f t="shared" si="11"/>
        <v>2.1157666839462098E-3</v>
      </c>
    </row>
    <row r="326" spans="1:37">
      <c r="A326" s="14" t="s">
        <v>77</v>
      </c>
      <c r="B326" s="15">
        <v>2010</v>
      </c>
      <c r="C326" s="9">
        <v>63865.727272727272</v>
      </c>
      <c r="D326" s="8">
        <v>31465.060606060608</v>
      </c>
      <c r="E326" s="8">
        <v>32400.666666666668</v>
      </c>
      <c r="F326" s="8">
        <v>4545.969696969697</v>
      </c>
      <c r="G326" s="8">
        <v>8863.636363636364</v>
      </c>
      <c r="H326" s="8">
        <v>9396.7878787878781</v>
      </c>
      <c r="I326" s="8">
        <v>8166.030303030303</v>
      </c>
      <c r="J326" s="8">
        <v>8104.212121212121</v>
      </c>
      <c r="K326" s="8">
        <v>9125.7878787878781</v>
      </c>
      <c r="L326" s="8">
        <v>7529.575757575758</v>
      </c>
      <c r="M326" s="8">
        <v>4528.575757575758</v>
      </c>
      <c r="N326" s="8">
        <v>2634.090909090909</v>
      </c>
      <c r="O326" s="8">
        <v>955.87878787878788</v>
      </c>
      <c r="P326" s="9">
        <v>0</v>
      </c>
      <c r="Q326" s="8">
        <v>0</v>
      </c>
      <c r="R326" s="8">
        <v>0</v>
      </c>
      <c r="S326" s="8">
        <v>0</v>
      </c>
      <c r="T326" s="8">
        <v>0</v>
      </c>
      <c r="U326" s="8">
        <v>0</v>
      </c>
      <c r="V326" s="8">
        <v>0</v>
      </c>
      <c r="W326" s="8">
        <v>0</v>
      </c>
      <c r="X326" s="8">
        <v>23</v>
      </c>
      <c r="Y326" s="8">
        <v>109</v>
      </c>
      <c r="Z326" s="10">
        <f t="shared" si="10"/>
        <v>132</v>
      </c>
      <c r="AA326" s="33">
        <v>0</v>
      </c>
      <c r="AB326" s="24">
        <v>0</v>
      </c>
      <c r="AC326" s="24">
        <v>0</v>
      </c>
      <c r="AD326" s="24">
        <v>0</v>
      </c>
      <c r="AE326" s="24">
        <v>0</v>
      </c>
      <c r="AF326" s="24">
        <v>0</v>
      </c>
      <c r="AG326" s="24">
        <v>0</v>
      </c>
      <c r="AH326" s="24">
        <v>0</v>
      </c>
      <c r="AI326" s="24">
        <v>8.7316652286453834E-3</v>
      </c>
      <c r="AJ326" s="25">
        <v>0.11403119452193761</v>
      </c>
      <c r="AK326" s="34">
        <f t="shared" si="11"/>
        <v>2.0668362459307383E-3</v>
      </c>
    </row>
    <row r="327" spans="1:37">
      <c r="A327" s="14" t="s">
        <v>79</v>
      </c>
      <c r="B327" s="15">
        <v>2015</v>
      </c>
      <c r="C327" s="9">
        <v>83342.9375</v>
      </c>
      <c r="D327" s="8">
        <v>40794.9375</v>
      </c>
      <c r="E327" s="8">
        <v>42548</v>
      </c>
      <c r="F327" s="8">
        <v>4168.625</v>
      </c>
      <c r="G327" s="8">
        <v>9389.0625</v>
      </c>
      <c r="H327" s="8">
        <v>10270.5625</v>
      </c>
      <c r="I327" s="8">
        <v>9474.875</v>
      </c>
      <c r="J327" s="8">
        <v>9931.25</v>
      </c>
      <c r="K327" s="8">
        <v>12778.5625</v>
      </c>
      <c r="L327" s="8">
        <v>12681.3125</v>
      </c>
      <c r="M327" s="8">
        <v>8279.25</v>
      </c>
      <c r="N327" s="8">
        <v>4489.6875</v>
      </c>
      <c r="O327" s="8">
        <v>1912.5625</v>
      </c>
      <c r="P327" s="9">
        <v>0</v>
      </c>
      <c r="Q327" s="8">
        <v>0</v>
      </c>
      <c r="R327" s="8">
        <v>0</v>
      </c>
      <c r="S327" s="8">
        <v>0</v>
      </c>
      <c r="T327" s="8">
        <v>0</v>
      </c>
      <c r="U327" s="8">
        <v>0</v>
      </c>
      <c r="V327" s="8">
        <v>0</v>
      </c>
      <c r="W327" s="8">
        <v>0</v>
      </c>
      <c r="X327" s="8">
        <v>37</v>
      </c>
      <c r="Y327" s="8">
        <v>133</v>
      </c>
      <c r="Z327" s="10">
        <f t="shared" si="10"/>
        <v>170</v>
      </c>
      <c r="AA327" s="33">
        <v>0</v>
      </c>
      <c r="AB327" s="24">
        <v>0</v>
      </c>
      <c r="AC327" s="24">
        <v>0</v>
      </c>
      <c r="AD327" s="24">
        <v>0</v>
      </c>
      <c r="AE327" s="24">
        <v>0</v>
      </c>
      <c r="AF327" s="24">
        <v>0</v>
      </c>
      <c r="AG327" s="24">
        <v>0</v>
      </c>
      <c r="AH327" s="24">
        <v>0</v>
      </c>
      <c r="AI327" s="24">
        <v>8.2411080949397926E-3</v>
      </c>
      <c r="AJ327" s="25">
        <v>6.9540211104212282E-2</v>
      </c>
      <c r="AK327" s="34">
        <f t="shared" si="11"/>
        <v>2.0397649170933048E-3</v>
      </c>
    </row>
    <row r="328" spans="1:37">
      <c r="A328" s="14" t="s">
        <v>69</v>
      </c>
      <c r="B328" s="15">
        <v>2013</v>
      </c>
      <c r="C328" s="9">
        <v>12293.766666666666</v>
      </c>
      <c r="D328" s="8">
        <v>6226.65</v>
      </c>
      <c r="E328" s="8">
        <v>6067.1166666666668</v>
      </c>
      <c r="F328" s="8">
        <v>805.26666666666665</v>
      </c>
      <c r="G328" s="8">
        <v>1502.8166666666666</v>
      </c>
      <c r="H328" s="8">
        <v>1953.5166666666667</v>
      </c>
      <c r="I328" s="8">
        <v>1662.2166666666667</v>
      </c>
      <c r="J328" s="8">
        <v>1380.3333333333333</v>
      </c>
      <c r="K328" s="8">
        <v>1688.0333333333333</v>
      </c>
      <c r="L328" s="8">
        <v>1531.9833333333333</v>
      </c>
      <c r="M328" s="8">
        <v>890.81666666666672</v>
      </c>
      <c r="N328" s="8">
        <v>599.6</v>
      </c>
      <c r="O328" s="8">
        <v>289.26666666666665</v>
      </c>
      <c r="P328" s="9">
        <v>0</v>
      </c>
      <c r="Q328" s="8">
        <v>0</v>
      </c>
      <c r="R328" s="8">
        <v>0</v>
      </c>
      <c r="S328" s="8">
        <v>0</v>
      </c>
      <c r="T328" s="8">
        <v>0</v>
      </c>
      <c r="U328" s="8">
        <v>0</v>
      </c>
      <c r="V328" s="8">
        <v>0</v>
      </c>
      <c r="W328" s="8">
        <v>0</v>
      </c>
      <c r="X328" s="8">
        <v>0</v>
      </c>
      <c r="Y328" s="8">
        <v>25</v>
      </c>
      <c r="Z328" s="10">
        <f t="shared" si="10"/>
        <v>25</v>
      </c>
      <c r="AA328" s="33">
        <v>0</v>
      </c>
      <c r="AB328" s="24">
        <v>0</v>
      </c>
      <c r="AC328" s="24">
        <v>0</v>
      </c>
      <c r="AD328" s="24">
        <v>0</v>
      </c>
      <c r="AE328" s="24">
        <v>0</v>
      </c>
      <c r="AF328" s="24">
        <v>0</v>
      </c>
      <c r="AG328" s="24">
        <v>0</v>
      </c>
      <c r="AH328" s="24">
        <v>0</v>
      </c>
      <c r="AI328" s="24">
        <v>0</v>
      </c>
      <c r="AJ328" s="25">
        <v>8.642544365061075E-2</v>
      </c>
      <c r="AK328" s="34">
        <f t="shared" si="11"/>
        <v>2.033550878087269E-3</v>
      </c>
    </row>
    <row r="329" spans="1:37">
      <c r="A329" s="14" t="s">
        <v>71</v>
      </c>
      <c r="B329" s="15">
        <v>2011</v>
      </c>
      <c r="C329" s="9">
        <v>117044.28125</v>
      </c>
      <c r="D329" s="8">
        <v>57931.875</v>
      </c>
      <c r="E329" s="8">
        <v>59112.40625</v>
      </c>
      <c r="F329" s="8">
        <v>7278.4375</v>
      </c>
      <c r="G329" s="8">
        <v>14757.21875</v>
      </c>
      <c r="H329" s="8">
        <v>15710.28125</v>
      </c>
      <c r="I329" s="8">
        <v>16006.28125</v>
      </c>
      <c r="J329" s="8">
        <v>15502.21875</v>
      </c>
      <c r="K329" s="8">
        <v>16696.09375</v>
      </c>
      <c r="L329" s="8">
        <v>15184.53125</v>
      </c>
      <c r="M329" s="8">
        <v>8536.5625</v>
      </c>
      <c r="N329" s="8">
        <v>5124.15625</v>
      </c>
      <c r="O329" s="8">
        <v>2268.5625</v>
      </c>
      <c r="P329" s="9">
        <v>0</v>
      </c>
      <c r="Q329" s="8">
        <v>0</v>
      </c>
      <c r="R329" s="8">
        <v>0</v>
      </c>
      <c r="S329" s="8">
        <v>0</v>
      </c>
      <c r="T329" s="8">
        <v>0</v>
      </c>
      <c r="U329" s="8">
        <v>0</v>
      </c>
      <c r="V329" s="8">
        <v>0</v>
      </c>
      <c r="W329" s="8">
        <v>0</v>
      </c>
      <c r="X329" s="8">
        <v>34</v>
      </c>
      <c r="Y329" s="8">
        <v>203</v>
      </c>
      <c r="Z329" s="10">
        <f t="shared" si="10"/>
        <v>237</v>
      </c>
      <c r="AA329" s="33">
        <v>0</v>
      </c>
      <c r="AB329" s="24">
        <v>0</v>
      </c>
      <c r="AC329" s="24">
        <v>0</v>
      </c>
      <c r="AD329" s="24">
        <v>0</v>
      </c>
      <c r="AE329" s="24">
        <v>0</v>
      </c>
      <c r="AF329" s="24">
        <v>0</v>
      </c>
      <c r="AG329" s="24">
        <v>0</v>
      </c>
      <c r="AH329" s="24">
        <v>0</v>
      </c>
      <c r="AI329" s="24">
        <v>6.6352387283272248E-3</v>
      </c>
      <c r="AJ329" s="25">
        <v>8.9483979392236276E-2</v>
      </c>
      <c r="AK329" s="34">
        <f t="shared" si="11"/>
        <v>2.0248746668261506E-3</v>
      </c>
    </row>
    <row r="330" spans="1:37">
      <c r="A330" s="14" t="s">
        <v>80</v>
      </c>
      <c r="B330" s="15">
        <v>2009</v>
      </c>
      <c r="C330" s="9">
        <v>421657.66666666669</v>
      </c>
      <c r="D330" s="8">
        <v>211286.66666666666</v>
      </c>
      <c r="E330" s="8">
        <v>210371</v>
      </c>
      <c r="F330" s="8">
        <v>33368.066666666666</v>
      </c>
      <c r="G330" s="8">
        <v>60016.666666666664</v>
      </c>
      <c r="H330" s="8">
        <v>57221.133333333331</v>
      </c>
      <c r="I330" s="8">
        <v>61298.400000000001</v>
      </c>
      <c r="J330" s="8">
        <v>57256.066666666666</v>
      </c>
      <c r="K330" s="8">
        <v>54653.4</v>
      </c>
      <c r="L330" s="8">
        <v>43453.066666666666</v>
      </c>
      <c r="M330" s="8">
        <v>28178.333333333332</v>
      </c>
      <c r="N330" s="8">
        <v>19656.466666666667</v>
      </c>
      <c r="O330" s="8">
        <v>6438.4666666666662</v>
      </c>
      <c r="P330" s="9">
        <v>0</v>
      </c>
      <c r="Q330" s="8">
        <v>0</v>
      </c>
      <c r="R330" s="8">
        <v>0</v>
      </c>
      <c r="S330" s="8">
        <v>0</v>
      </c>
      <c r="T330" s="8">
        <v>10</v>
      </c>
      <c r="U330" s="8">
        <v>32</v>
      </c>
      <c r="V330" s="8">
        <v>27</v>
      </c>
      <c r="W330" s="8">
        <v>151</v>
      </c>
      <c r="X330" s="8">
        <v>278</v>
      </c>
      <c r="Y330" s="8">
        <v>350</v>
      </c>
      <c r="Z330" s="10">
        <f t="shared" si="10"/>
        <v>848</v>
      </c>
      <c r="AA330" s="33">
        <v>0</v>
      </c>
      <c r="AB330" s="24">
        <v>0</v>
      </c>
      <c r="AC330" s="24">
        <v>0</v>
      </c>
      <c r="AD330" s="24">
        <v>0</v>
      </c>
      <c r="AE330" s="24">
        <v>1.7465398135394096E-4</v>
      </c>
      <c r="AF330" s="24">
        <v>5.8550794644066063E-4</v>
      </c>
      <c r="AG330" s="24">
        <v>6.2136005744128529E-4</v>
      </c>
      <c r="AH330" s="24">
        <v>5.3587271544330755E-3</v>
      </c>
      <c r="AI330" s="24">
        <v>1.4142928366237404E-2</v>
      </c>
      <c r="AJ330" s="25">
        <v>5.4360769127224914E-2</v>
      </c>
      <c r="AK330" s="34">
        <f t="shared" si="11"/>
        <v>2.0111101185558899E-3</v>
      </c>
    </row>
    <row r="331" spans="1:37">
      <c r="A331" s="14" t="s">
        <v>77</v>
      </c>
      <c r="B331" s="15">
        <v>2014</v>
      </c>
      <c r="C331" s="9">
        <v>64798.580645161288</v>
      </c>
      <c r="D331" s="8">
        <v>32056</v>
      </c>
      <c r="E331" s="8">
        <v>32742.580645161292</v>
      </c>
      <c r="F331" s="8">
        <v>4360.2903225806449</v>
      </c>
      <c r="G331" s="8">
        <v>8947.4516129032254</v>
      </c>
      <c r="H331" s="8">
        <v>9195.8064516129034</v>
      </c>
      <c r="I331" s="8">
        <v>8544.5806451612898</v>
      </c>
      <c r="J331" s="8">
        <v>7719.2903225806449</v>
      </c>
      <c r="K331" s="8">
        <v>8657.5483870967746</v>
      </c>
      <c r="L331" s="8">
        <v>8284</v>
      </c>
      <c r="M331" s="8">
        <v>5279.677419354839</v>
      </c>
      <c r="N331" s="8">
        <v>2836.8064516129034</v>
      </c>
      <c r="O331" s="8">
        <v>1037.7741935483871</v>
      </c>
      <c r="P331" s="9">
        <v>0</v>
      </c>
      <c r="Q331" s="8">
        <v>0</v>
      </c>
      <c r="R331" s="8">
        <v>0</v>
      </c>
      <c r="S331" s="8">
        <v>0</v>
      </c>
      <c r="T331" s="8">
        <v>0</v>
      </c>
      <c r="U331" s="8">
        <v>0</v>
      </c>
      <c r="V331" s="8">
        <v>0</v>
      </c>
      <c r="W331" s="8">
        <v>10</v>
      </c>
      <c r="X331" s="8">
        <v>22</v>
      </c>
      <c r="Y331" s="8">
        <v>97</v>
      </c>
      <c r="Z331" s="10">
        <f t="shared" si="10"/>
        <v>129</v>
      </c>
      <c r="AA331" s="33">
        <v>0</v>
      </c>
      <c r="AB331" s="24">
        <v>0</v>
      </c>
      <c r="AC331" s="24">
        <v>0</v>
      </c>
      <c r="AD331" s="24">
        <v>0</v>
      </c>
      <c r="AE331" s="24">
        <v>0</v>
      </c>
      <c r="AF331" s="24">
        <v>0</v>
      </c>
      <c r="AG331" s="24">
        <v>0</v>
      </c>
      <c r="AH331" s="24">
        <v>1.8940551108938717E-3</v>
      </c>
      <c r="AI331" s="24">
        <v>7.7551995087615554E-3</v>
      </c>
      <c r="AJ331" s="25">
        <v>9.3469273569363714E-2</v>
      </c>
      <c r="AK331" s="34">
        <f t="shared" si="11"/>
        <v>1.9907843461326315E-3</v>
      </c>
    </row>
    <row r="332" spans="1:37">
      <c r="A332" s="14" t="s">
        <v>77</v>
      </c>
      <c r="B332" s="15">
        <v>2017</v>
      </c>
      <c r="C332" s="9">
        <v>60752</v>
      </c>
      <c r="D332" s="8">
        <v>30079.411764705881</v>
      </c>
      <c r="E332" s="8">
        <v>30672.588235294119</v>
      </c>
      <c r="F332" s="8">
        <v>3881.6176470588234</v>
      </c>
      <c r="G332" s="8">
        <v>8305.0294117647063</v>
      </c>
      <c r="H332" s="8">
        <v>8424.2647058823532</v>
      </c>
      <c r="I332" s="8">
        <v>8186.2647058823532</v>
      </c>
      <c r="J332" s="8">
        <v>7168.7352941176468</v>
      </c>
      <c r="K332" s="8">
        <v>7555.8823529411766</v>
      </c>
      <c r="L332" s="8">
        <v>7853.2647058823532</v>
      </c>
      <c r="M332" s="8">
        <v>5532.588235294118</v>
      </c>
      <c r="N332" s="8">
        <v>2782.205882352941</v>
      </c>
      <c r="O332" s="8">
        <v>1062.1470588235295</v>
      </c>
      <c r="P332" s="9">
        <v>0</v>
      </c>
      <c r="Q332" s="8">
        <v>0</v>
      </c>
      <c r="R332" s="8">
        <v>0</v>
      </c>
      <c r="S332" s="8">
        <v>0</v>
      </c>
      <c r="T332" s="8">
        <v>0</v>
      </c>
      <c r="U332" s="8">
        <v>0</v>
      </c>
      <c r="V332" s="8">
        <v>0</v>
      </c>
      <c r="W332" s="8">
        <v>11</v>
      </c>
      <c r="X332" s="8">
        <v>55</v>
      </c>
      <c r="Y332" s="8">
        <v>54</v>
      </c>
      <c r="Z332" s="10">
        <f t="shared" si="10"/>
        <v>120</v>
      </c>
      <c r="AA332" s="33">
        <v>0</v>
      </c>
      <c r="AB332" s="24">
        <v>0</v>
      </c>
      <c r="AC332" s="24">
        <v>0</v>
      </c>
      <c r="AD332" s="24">
        <v>0</v>
      </c>
      <c r="AE332" s="24">
        <v>0</v>
      </c>
      <c r="AF332" s="24">
        <v>0</v>
      </c>
      <c r="AG332" s="24">
        <v>0</v>
      </c>
      <c r="AH332" s="24">
        <v>1.9882195334595017E-3</v>
      </c>
      <c r="AI332" s="24">
        <v>1.9768486706485545E-2</v>
      </c>
      <c r="AJ332" s="25">
        <v>5.0840417578157444E-2</v>
      </c>
      <c r="AK332" s="34">
        <f t="shared" si="11"/>
        <v>1.9752436133789832E-3</v>
      </c>
    </row>
    <row r="333" spans="1:37">
      <c r="A333" s="14" t="s">
        <v>77</v>
      </c>
      <c r="B333" s="15">
        <v>2016</v>
      </c>
      <c r="C333" s="9">
        <v>60686.529411764706</v>
      </c>
      <c r="D333" s="8">
        <v>30035.382352941175</v>
      </c>
      <c r="E333" s="8">
        <v>30651.147058823528</v>
      </c>
      <c r="F333" s="8">
        <v>3870.0882352941176</v>
      </c>
      <c r="G333" s="8">
        <v>8261.9705882352937</v>
      </c>
      <c r="H333" s="8">
        <v>8449.9117647058829</v>
      </c>
      <c r="I333" s="8">
        <v>8081.2941176470586</v>
      </c>
      <c r="J333" s="8">
        <v>7219.5294117647063</v>
      </c>
      <c r="K333" s="8">
        <v>7763.9411764705883</v>
      </c>
      <c r="L333" s="8">
        <v>7892.911764705882</v>
      </c>
      <c r="M333" s="8">
        <v>5407.7647058823532</v>
      </c>
      <c r="N333" s="8">
        <v>2722.8823529411766</v>
      </c>
      <c r="O333" s="8">
        <v>1025.8529411764705</v>
      </c>
      <c r="P333" s="9">
        <v>0</v>
      </c>
      <c r="Q333" s="8">
        <v>0</v>
      </c>
      <c r="R333" s="8">
        <v>0</v>
      </c>
      <c r="S333" s="8">
        <v>0</v>
      </c>
      <c r="T333" s="8">
        <v>0</v>
      </c>
      <c r="U333" s="8">
        <v>0</v>
      </c>
      <c r="V333" s="8">
        <v>0</v>
      </c>
      <c r="W333" s="8">
        <v>0</v>
      </c>
      <c r="X333" s="8">
        <v>38</v>
      </c>
      <c r="Y333" s="8">
        <v>81</v>
      </c>
      <c r="Z333" s="10">
        <f t="shared" si="10"/>
        <v>119</v>
      </c>
      <c r="AA333" s="33">
        <v>0</v>
      </c>
      <c r="AB333" s="24">
        <v>0</v>
      </c>
      <c r="AC333" s="24">
        <v>0</v>
      </c>
      <c r="AD333" s="24">
        <v>0</v>
      </c>
      <c r="AE333" s="24">
        <v>0</v>
      </c>
      <c r="AF333" s="24">
        <v>0</v>
      </c>
      <c r="AG333" s="24">
        <v>0</v>
      </c>
      <c r="AH333" s="24">
        <v>0</v>
      </c>
      <c r="AI333" s="24">
        <v>1.3955799433990796E-2</v>
      </c>
      <c r="AJ333" s="25">
        <v>7.8958685742137116E-2</v>
      </c>
      <c r="AK333" s="34">
        <f t="shared" si="11"/>
        <v>1.960896448577114E-3</v>
      </c>
    </row>
    <row r="334" spans="1:37">
      <c r="A334" s="14" t="s">
        <v>81</v>
      </c>
      <c r="B334" s="15">
        <v>2017</v>
      </c>
      <c r="C334" s="9">
        <v>236955.33333333334</v>
      </c>
      <c r="D334" s="8">
        <v>119003.33333333333</v>
      </c>
      <c r="E334" s="8">
        <v>117952</v>
      </c>
      <c r="F334" s="8">
        <v>15236.166666666666</v>
      </c>
      <c r="G334" s="8">
        <v>28107.5</v>
      </c>
      <c r="H334" s="8">
        <v>29547.666666666668</v>
      </c>
      <c r="I334" s="8">
        <v>34234.166666666664</v>
      </c>
      <c r="J334" s="8">
        <v>29569.166666666668</v>
      </c>
      <c r="K334" s="8">
        <v>29961.333333333332</v>
      </c>
      <c r="L334" s="8">
        <v>30608.666666666668</v>
      </c>
      <c r="M334" s="8">
        <v>22281.5</v>
      </c>
      <c r="N334" s="8">
        <v>11100.333333333334</v>
      </c>
      <c r="O334" s="8">
        <v>6308.833333333333</v>
      </c>
      <c r="P334" s="9">
        <v>0</v>
      </c>
      <c r="Q334" s="8">
        <v>0</v>
      </c>
      <c r="R334" s="8">
        <v>0</v>
      </c>
      <c r="S334" s="8">
        <v>0</v>
      </c>
      <c r="T334" s="8">
        <v>0</v>
      </c>
      <c r="U334" s="8">
        <v>0</v>
      </c>
      <c r="V334" s="8">
        <v>0</v>
      </c>
      <c r="W334" s="8">
        <v>0</v>
      </c>
      <c r="X334" s="8">
        <v>76</v>
      </c>
      <c r="Y334" s="8">
        <v>382</v>
      </c>
      <c r="Z334" s="10">
        <f t="shared" si="10"/>
        <v>458</v>
      </c>
      <c r="AA334" s="33">
        <v>0</v>
      </c>
      <c r="AB334" s="24">
        <v>0</v>
      </c>
      <c r="AC334" s="24">
        <v>0</v>
      </c>
      <c r="AD334" s="24">
        <v>0</v>
      </c>
      <c r="AE334" s="24">
        <v>0</v>
      </c>
      <c r="AF334" s="24">
        <v>0</v>
      </c>
      <c r="AG334" s="24">
        <v>0</v>
      </c>
      <c r="AH334" s="24">
        <v>0</v>
      </c>
      <c r="AI334" s="24">
        <v>6.846641242004744E-3</v>
      </c>
      <c r="AJ334" s="25">
        <v>6.055002245528756E-2</v>
      </c>
      <c r="AK334" s="34">
        <f t="shared" si="11"/>
        <v>1.9328537305202387E-3</v>
      </c>
    </row>
    <row r="335" spans="1:37">
      <c r="A335" s="14" t="s">
        <v>80</v>
      </c>
      <c r="B335" s="15">
        <v>2016</v>
      </c>
      <c r="C335" s="9">
        <v>385056.35294117645</v>
      </c>
      <c r="D335" s="8">
        <v>191519.9411764706</v>
      </c>
      <c r="E335" s="8">
        <v>193536.41176470587</v>
      </c>
      <c r="F335" s="8">
        <v>25272.705882352941</v>
      </c>
      <c r="G335" s="8">
        <v>52702.529411764706</v>
      </c>
      <c r="H335" s="8">
        <v>54403.529411764706</v>
      </c>
      <c r="I335" s="8">
        <v>51984.647058823532</v>
      </c>
      <c r="J335" s="8">
        <v>48112.588235294119</v>
      </c>
      <c r="K335" s="8">
        <v>48399.294117647056</v>
      </c>
      <c r="L335" s="8">
        <v>44784.588235294119</v>
      </c>
      <c r="M335" s="8">
        <v>34538.294117647056</v>
      </c>
      <c r="N335" s="8">
        <v>18136.235294117647</v>
      </c>
      <c r="O335" s="8">
        <v>6849.411764705882</v>
      </c>
      <c r="P335" s="9">
        <v>0</v>
      </c>
      <c r="Q335" s="8">
        <v>0</v>
      </c>
      <c r="R335" s="8">
        <v>0</v>
      </c>
      <c r="S335" s="8">
        <v>0</v>
      </c>
      <c r="T335" s="8">
        <v>0</v>
      </c>
      <c r="U335" s="8">
        <v>23</v>
      </c>
      <c r="V335" s="8">
        <v>70</v>
      </c>
      <c r="W335" s="8">
        <v>137</v>
      </c>
      <c r="X335" s="8">
        <v>213</v>
      </c>
      <c r="Y335" s="8">
        <v>299</v>
      </c>
      <c r="Z335" s="10">
        <f t="shared" si="10"/>
        <v>742</v>
      </c>
      <c r="AA335" s="33">
        <v>0</v>
      </c>
      <c r="AB335" s="24">
        <v>0</v>
      </c>
      <c r="AC335" s="24">
        <v>0</v>
      </c>
      <c r="AD335" s="24">
        <v>0</v>
      </c>
      <c r="AE335" s="24">
        <v>0</v>
      </c>
      <c r="AF335" s="24">
        <v>4.7521354224903625E-4</v>
      </c>
      <c r="AG335" s="24">
        <v>1.5630377046725633E-3</v>
      </c>
      <c r="AH335" s="24">
        <v>3.9666116552641486E-3</v>
      </c>
      <c r="AI335" s="24">
        <v>1.17444440119877E-2</v>
      </c>
      <c r="AJ335" s="25">
        <v>4.3653383716935765E-2</v>
      </c>
      <c r="AK335" s="34">
        <f t="shared" si="11"/>
        <v>1.9269906711897632E-3</v>
      </c>
    </row>
    <row r="336" spans="1:37">
      <c r="A336" s="14" t="s">
        <v>78</v>
      </c>
      <c r="B336" s="15">
        <v>2014</v>
      </c>
      <c r="C336" s="9">
        <v>97773.137931034478</v>
      </c>
      <c r="D336" s="8">
        <v>49155.482758620688</v>
      </c>
      <c r="E336" s="8">
        <v>48617.65517241379</v>
      </c>
      <c r="F336" s="8">
        <v>8724.3793103448279</v>
      </c>
      <c r="G336" s="8">
        <v>16870.724137931036</v>
      </c>
      <c r="H336" s="8">
        <v>15565.137931034482</v>
      </c>
      <c r="I336" s="8">
        <v>15118.758620689656</v>
      </c>
      <c r="J336" s="8">
        <v>12340.758620689656</v>
      </c>
      <c r="K336" s="8">
        <v>10573.827586206897</v>
      </c>
      <c r="L336" s="8">
        <v>9011.7931034482754</v>
      </c>
      <c r="M336" s="8">
        <v>5396.6206896551721</v>
      </c>
      <c r="N336" s="8">
        <v>2958.8620689655172</v>
      </c>
      <c r="O336" s="8">
        <v>1146.2068965517242</v>
      </c>
      <c r="P336" s="9">
        <v>0</v>
      </c>
      <c r="Q336" s="8">
        <v>0</v>
      </c>
      <c r="R336" s="8">
        <v>0</v>
      </c>
      <c r="S336" s="8">
        <v>0</v>
      </c>
      <c r="T336" s="8">
        <v>0</v>
      </c>
      <c r="U336" s="8">
        <v>0</v>
      </c>
      <c r="V336" s="8">
        <v>0</v>
      </c>
      <c r="W336" s="8">
        <v>0</v>
      </c>
      <c r="X336" s="8">
        <v>59</v>
      </c>
      <c r="Y336" s="8">
        <v>127</v>
      </c>
      <c r="Z336" s="10">
        <f t="shared" si="10"/>
        <v>186</v>
      </c>
      <c r="AA336" s="33">
        <v>0</v>
      </c>
      <c r="AB336" s="24">
        <v>0</v>
      </c>
      <c r="AC336" s="24">
        <v>0</v>
      </c>
      <c r="AD336" s="24">
        <v>0</v>
      </c>
      <c r="AE336" s="24">
        <v>0</v>
      </c>
      <c r="AF336" s="24">
        <v>0</v>
      </c>
      <c r="AG336" s="24">
        <v>0</v>
      </c>
      <c r="AH336" s="24">
        <v>0</v>
      </c>
      <c r="AI336" s="24">
        <v>1.994009812719242E-2</v>
      </c>
      <c r="AJ336" s="25">
        <v>0.11080024067388689</v>
      </c>
      <c r="AK336" s="34">
        <f t="shared" si="11"/>
        <v>1.9023630000624247E-3</v>
      </c>
    </row>
    <row r="337" spans="1:37">
      <c r="A337" s="14" t="s">
        <v>78</v>
      </c>
      <c r="B337" s="15">
        <v>2010</v>
      </c>
      <c r="C337" s="9">
        <v>91911.379310344826</v>
      </c>
      <c r="D337" s="8">
        <v>46160.931034482761</v>
      </c>
      <c r="E337" s="8">
        <v>45750.448275862072</v>
      </c>
      <c r="F337" s="8">
        <v>8820</v>
      </c>
      <c r="G337" s="8">
        <v>15596.413793103447</v>
      </c>
      <c r="H337" s="8">
        <v>15482.344827586207</v>
      </c>
      <c r="I337" s="8">
        <v>14690.103448275862</v>
      </c>
      <c r="J337" s="8">
        <v>11057.413793103447</v>
      </c>
      <c r="K337" s="8">
        <v>10408.551724137931</v>
      </c>
      <c r="L337" s="8">
        <v>7722.6896551724139</v>
      </c>
      <c r="M337" s="8">
        <v>4430.0689655172409</v>
      </c>
      <c r="N337" s="8">
        <v>2743.3793103448274</v>
      </c>
      <c r="O337" s="8">
        <v>989.24137931034488</v>
      </c>
      <c r="P337" s="9">
        <v>0</v>
      </c>
      <c r="Q337" s="8">
        <v>0</v>
      </c>
      <c r="R337" s="8">
        <v>0</v>
      </c>
      <c r="S337" s="8">
        <v>0</v>
      </c>
      <c r="T337" s="8">
        <v>0</v>
      </c>
      <c r="U337" s="8">
        <v>0</v>
      </c>
      <c r="V337" s="8">
        <v>0</v>
      </c>
      <c r="W337" s="8">
        <v>0</v>
      </c>
      <c r="X337" s="8">
        <v>36</v>
      </c>
      <c r="Y337" s="8">
        <v>137</v>
      </c>
      <c r="Z337" s="10">
        <f t="shared" si="10"/>
        <v>173</v>
      </c>
      <c r="AA337" s="33">
        <v>0</v>
      </c>
      <c r="AB337" s="24">
        <v>0</v>
      </c>
      <c r="AC337" s="24">
        <v>0</v>
      </c>
      <c r="AD337" s="24">
        <v>0</v>
      </c>
      <c r="AE337" s="24">
        <v>0</v>
      </c>
      <c r="AF337" s="24">
        <v>0</v>
      </c>
      <c r="AG337" s="24">
        <v>0</v>
      </c>
      <c r="AH337" s="24">
        <v>0</v>
      </c>
      <c r="AI337" s="24">
        <v>1.3122501822569698E-2</v>
      </c>
      <c r="AJ337" s="25">
        <v>0.13848996095928612</v>
      </c>
      <c r="AK337" s="34">
        <f t="shared" si="11"/>
        <v>1.8822478924601285E-3</v>
      </c>
    </row>
    <row r="338" spans="1:37">
      <c r="A338" s="14" t="s">
        <v>77</v>
      </c>
      <c r="B338" s="15">
        <v>2009</v>
      </c>
      <c r="C338" s="9">
        <v>59541.21212121212</v>
      </c>
      <c r="D338" s="8">
        <v>29438</v>
      </c>
      <c r="E338" s="8">
        <v>30103.21212121212</v>
      </c>
      <c r="F338" s="8">
        <v>4415.363636363636</v>
      </c>
      <c r="G338" s="8">
        <v>8231.363636363636</v>
      </c>
      <c r="H338" s="8">
        <v>8759.060606060606</v>
      </c>
      <c r="I338" s="8">
        <v>7971.242424242424</v>
      </c>
      <c r="J338" s="8">
        <v>7707.333333333333</v>
      </c>
      <c r="K338" s="8">
        <v>8353.3939393939399</v>
      </c>
      <c r="L338" s="8">
        <v>6607.272727272727</v>
      </c>
      <c r="M338" s="8">
        <v>4019.4242424242425</v>
      </c>
      <c r="N338" s="8">
        <v>2576.212121212121</v>
      </c>
      <c r="O338" s="8">
        <v>942.21212121212125</v>
      </c>
      <c r="P338" s="9">
        <v>0</v>
      </c>
      <c r="Q338" s="8">
        <v>0</v>
      </c>
      <c r="R338" s="8">
        <v>0</v>
      </c>
      <c r="S338" s="8">
        <v>0</v>
      </c>
      <c r="T338" s="8">
        <v>0</v>
      </c>
      <c r="U338" s="8">
        <v>0</v>
      </c>
      <c r="V338" s="8">
        <v>0</v>
      </c>
      <c r="W338" s="8">
        <v>0</v>
      </c>
      <c r="X338" s="8">
        <v>0</v>
      </c>
      <c r="Y338" s="8">
        <v>112</v>
      </c>
      <c r="Z338" s="10">
        <f t="shared" si="10"/>
        <v>112</v>
      </c>
      <c r="AA338" s="33">
        <v>0</v>
      </c>
      <c r="AB338" s="24">
        <v>0</v>
      </c>
      <c r="AC338" s="24">
        <v>0</v>
      </c>
      <c r="AD338" s="24">
        <v>0</v>
      </c>
      <c r="AE338" s="24">
        <v>0</v>
      </c>
      <c r="AF338" s="24">
        <v>0</v>
      </c>
      <c r="AG338" s="24">
        <v>0</v>
      </c>
      <c r="AH338" s="24">
        <v>0</v>
      </c>
      <c r="AI338" s="24">
        <v>0</v>
      </c>
      <c r="AJ338" s="25">
        <v>0.11886919885504775</v>
      </c>
      <c r="AK338" s="34">
        <f t="shared" si="11"/>
        <v>1.881050049367385E-3</v>
      </c>
    </row>
    <row r="339" spans="1:37">
      <c r="A339" s="14" t="s">
        <v>71</v>
      </c>
      <c r="B339" s="15">
        <v>2012</v>
      </c>
      <c r="C339" s="9">
        <v>116960</v>
      </c>
      <c r="D339" s="8">
        <v>57935.21212121212</v>
      </c>
      <c r="E339" s="8">
        <v>59024.78787878788</v>
      </c>
      <c r="F339" s="8">
        <v>7222.333333333333</v>
      </c>
      <c r="G339" s="8">
        <v>14760.454545454546</v>
      </c>
      <c r="H339" s="8">
        <v>15579.121212121212</v>
      </c>
      <c r="I339" s="8">
        <v>16095.90909090909</v>
      </c>
      <c r="J339" s="8">
        <v>15458.727272727272</v>
      </c>
      <c r="K339" s="8">
        <v>16384.454545454544</v>
      </c>
      <c r="L339" s="8">
        <v>15340.545454545454</v>
      </c>
      <c r="M339" s="8">
        <v>8810.242424242424</v>
      </c>
      <c r="N339" s="8">
        <v>4996.666666666667</v>
      </c>
      <c r="O339" s="8">
        <v>2288.7272727272725</v>
      </c>
      <c r="P339" s="9">
        <v>0</v>
      </c>
      <c r="Q339" s="8">
        <v>0</v>
      </c>
      <c r="R339" s="8">
        <v>0</v>
      </c>
      <c r="S339" s="8">
        <v>0</v>
      </c>
      <c r="T339" s="8">
        <v>0</v>
      </c>
      <c r="U339" s="8">
        <v>0</v>
      </c>
      <c r="V339" s="8">
        <v>0</v>
      </c>
      <c r="W339" s="8">
        <v>0</v>
      </c>
      <c r="X339" s="8">
        <v>32</v>
      </c>
      <c r="Y339" s="8">
        <v>188</v>
      </c>
      <c r="Z339" s="10">
        <f t="shared" si="10"/>
        <v>220</v>
      </c>
      <c r="AA339" s="33">
        <v>0</v>
      </c>
      <c r="AB339" s="24">
        <v>0</v>
      </c>
      <c r="AC339" s="24">
        <v>0</v>
      </c>
      <c r="AD339" s="24">
        <v>0</v>
      </c>
      <c r="AE339" s="24">
        <v>0</v>
      </c>
      <c r="AF339" s="24">
        <v>0</v>
      </c>
      <c r="AG339" s="24">
        <v>0</v>
      </c>
      <c r="AH339" s="24">
        <v>0</v>
      </c>
      <c r="AI339" s="24">
        <v>6.4042695130086718E-3</v>
      </c>
      <c r="AJ339" s="25">
        <v>8.2141722275182724E-2</v>
      </c>
      <c r="AK339" s="34">
        <f t="shared" si="11"/>
        <v>1.880984952120383E-3</v>
      </c>
    </row>
    <row r="340" spans="1:37">
      <c r="A340" s="14" t="s">
        <v>78</v>
      </c>
      <c r="B340" s="15">
        <v>2016</v>
      </c>
      <c r="C340" s="9">
        <v>97315.9</v>
      </c>
      <c r="D340" s="8">
        <v>48942.433333333334</v>
      </c>
      <c r="E340" s="8">
        <v>48373.466666666667</v>
      </c>
      <c r="F340" s="8">
        <v>8343.3333333333339</v>
      </c>
      <c r="G340" s="8">
        <v>16707.866666666665</v>
      </c>
      <c r="H340" s="8">
        <v>15666.833333333334</v>
      </c>
      <c r="I340" s="8">
        <v>14575.166666666666</v>
      </c>
      <c r="J340" s="8">
        <v>12709.433333333332</v>
      </c>
      <c r="K340" s="8">
        <v>10208.033333333333</v>
      </c>
      <c r="L340" s="8">
        <v>9239</v>
      </c>
      <c r="M340" s="8">
        <v>5758.2</v>
      </c>
      <c r="N340" s="8">
        <v>3000.7333333333331</v>
      </c>
      <c r="O340" s="8">
        <v>1136.1666666666667</v>
      </c>
      <c r="P340" s="9">
        <v>0</v>
      </c>
      <c r="Q340" s="8">
        <v>0</v>
      </c>
      <c r="R340" s="8">
        <v>0</v>
      </c>
      <c r="S340" s="8">
        <v>0</v>
      </c>
      <c r="T340" s="8">
        <v>0</v>
      </c>
      <c r="U340" s="8">
        <v>0</v>
      </c>
      <c r="V340" s="8">
        <v>0</v>
      </c>
      <c r="W340" s="8">
        <v>0</v>
      </c>
      <c r="X340" s="8">
        <v>38</v>
      </c>
      <c r="Y340" s="8">
        <v>145</v>
      </c>
      <c r="Z340" s="10">
        <f t="shared" si="10"/>
        <v>183</v>
      </c>
      <c r="AA340" s="33">
        <v>0</v>
      </c>
      <c r="AB340" s="24">
        <v>0</v>
      </c>
      <c r="AC340" s="24">
        <v>0</v>
      </c>
      <c r="AD340" s="24">
        <v>0</v>
      </c>
      <c r="AE340" s="24">
        <v>0</v>
      </c>
      <c r="AF340" s="24">
        <v>0</v>
      </c>
      <c r="AG340" s="24">
        <v>0</v>
      </c>
      <c r="AH340" s="24">
        <v>0</v>
      </c>
      <c r="AI340" s="24">
        <v>1.2663571127057831E-2</v>
      </c>
      <c r="AJ340" s="25">
        <v>0.12762212116766905</v>
      </c>
      <c r="AK340" s="34">
        <f t="shared" si="11"/>
        <v>1.8804737971903874E-3</v>
      </c>
    </row>
    <row r="341" spans="1:37">
      <c r="A341" s="14" t="s">
        <v>79</v>
      </c>
      <c r="B341" s="15">
        <v>2011</v>
      </c>
      <c r="C341" s="9">
        <v>78765.611111111109</v>
      </c>
      <c r="D341" s="8">
        <v>38609.944444444445</v>
      </c>
      <c r="E341" s="8">
        <v>40155.666666666664</v>
      </c>
      <c r="F341" s="8">
        <v>4176</v>
      </c>
      <c r="G341" s="8">
        <v>9272.4444444444453</v>
      </c>
      <c r="H341" s="8">
        <v>10065.388888888889</v>
      </c>
      <c r="I341" s="8">
        <v>8656.3888888888887</v>
      </c>
      <c r="J341" s="8">
        <v>10474.111111111111</v>
      </c>
      <c r="K341" s="8">
        <v>12897.777777777777</v>
      </c>
      <c r="L341" s="8">
        <v>11043.666666666666</v>
      </c>
      <c r="M341" s="8">
        <v>6522.1111111111113</v>
      </c>
      <c r="N341" s="8">
        <v>4080.2222222222222</v>
      </c>
      <c r="O341" s="8">
        <v>1612.3333333333333</v>
      </c>
      <c r="P341" s="9">
        <v>0</v>
      </c>
      <c r="Q341" s="8">
        <v>0</v>
      </c>
      <c r="R341" s="8">
        <v>0</v>
      </c>
      <c r="S341" s="8">
        <v>0</v>
      </c>
      <c r="T341" s="8">
        <v>0</v>
      </c>
      <c r="U341" s="8">
        <v>0</v>
      </c>
      <c r="V341" s="8">
        <v>0</v>
      </c>
      <c r="W341" s="8">
        <v>0</v>
      </c>
      <c r="X341" s="8">
        <v>31</v>
      </c>
      <c r="Y341" s="8">
        <v>117</v>
      </c>
      <c r="Z341" s="10">
        <f t="shared" si="10"/>
        <v>148</v>
      </c>
      <c r="AA341" s="33">
        <v>0</v>
      </c>
      <c r="AB341" s="24">
        <v>0</v>
      </c>
      <c r="AC341" s="24">
        <v>0</v>
      </c>
      <c r="AD341" s="24">
        <v>0</v>
      </c>
      <c r="AE341" s="24">
        <v>0</v>
      </c>
      <c r="AF341" s="24">
        <v>0</v>
      </c>
      <c r="AG341" s="24">
        <v>0</v>
      </c>
      <c r="AH341" s="24">
        <v>0</v>
      </c>
      <c r="AI341" s="24">
        <v>7.5976254016665761E-3</v>
      </c>
      <c r="AJ341" s="25">
        <v>7.2565639859416997E-2</v>
      </c>
      <c r="AK341" s="34">
        <f t="shared" si="11"/>
        <v>1.8789925947660464E-3</v>
      </c>
    </row>
    <row r="342" spans="1:37">
      <c r="A342" s="14" t="s">
        <v>74</v>
      </c>
      <c r="B342" s="15">
        <v>2012</v>
      </c>
      <c r="C342" s="9">
        <v>167872.8125</v>
      </c>
      <c r="D342" s="8">
        <v>84668.375</v>
      </c>
      <c r="E342" s="8">
        <v>83204.4375</v>
      </c>
      <c r="F342" s="8">
        <v>11555</v>
      </c>
      <c r="G342" s="8">
        <v>22595.75</v>
      </c>
      <c r="H342" s="8">
        <v>22723</v>
      </c>
      <c r="I342" s="8">
        <v>24030.6875</v>
      </c>
      <c r="J342" s="8">
        <v>23820.5625</v>
      </c>
      <c r="K342" s="8">
        <v>23165.9375</v>
      </c>
      <c r="L342" s="8">
        <v>19624.9375</v>
      </c>
      <c r="M342" s="8">
        <v>12429.875</v>
      </c>
      <c r="N342" s="8">
        <v>6024.625</v>
      </c>
      <c r="O342" s="8">
        <v>2037</v>
      </c>
      <c r="P342" s="9">
        <v>0</v>
      </c>
      <c r="Q342" s="8">
        <v>0</v>
      </c>
      <c r="R342" s="8">
        <v>0</v>
      </c>
      <c r="S342" s="8">
        <v>0</v>
      </c>
      <c r="T342" s="8">
        <v>0</v>
      </c>
      <c r="U342" s="8">
        <v>0</v>
      </c>
      <c r="V342" s="8">
        <v>0</v>
      </c>
      <c r="W342" s="8">
        <v>35</v>
      </c>
      <c r="X342" s="8">
        <v>152</v>
      </c>
      <c r="Y342" s="8">
        <v>127</v>
      </c>
      <c r="Z342" s="10">
        <f t="shared" si="10"/>
        <v>314</v>
      </c>
      <c r="AA342" s="33">
        <v>0</v>
      </c>
      <c r="AB342" s="24">
        <v>0</v>
      </c>
      <c r="AC342" s="24">
        <v>0</v>
      </c>
      <c r="AD342" s="24">
        <v>0</v>
      </c>
      <c r="AE342" s="24">
        <v>0</v>
      </c>
      <c r="AF342" s="24">
        <v>0</v>
      </c>
      <c r="AG342" s="24">
        <v>0</v>
      </c>
      <c r="AH342" s="24">
        <v>2.815796619032774E-3</v>
      </c>
      <c r="AI342" s="24">
        <v>2.5229786086270928E-2</v>
      </c>
      <c r="AJ342" s="25">
        <v>6.2346588119783997E-2</v>
      </c>
      <c r="AK342" s="34">
        <f t="shared" si="11"/>
        <v>1.8704636880972016E-3</v>
      </c>
    </row>
    <row r="343" spans="1:37">
      <c r="A343" s="14" t="s">
        <v>78</v>
      </c>
      <c r="B343" s="15">
        <v>2011</v>
      </c>
      <c r="C343" s="9">
        <v>95458.357142857145</v>
      </c>
      <c r="D343" s="8">
        <v>47956.5</v>
      </c>
      <c r="E343" s="8">
        <v>47501.857142857145</v>
      </c>
      <c r="F343" s="8">
        <v>9035.1428571428569</v>
      </c>
      <c r="G343" s="8">
        <v>16208.75</v>
      </c>
      <c r="H343" s="8">
        <v>15853.357142857143</v>
      </c>
      <c r="I343" s="8">
        <v>15267.642857142857</v>
      </c>
      <c r="J343" s="8">
        <v>11509.392857142857</v>
      </c>
      <c r="K343" s="8">
        <v>10732.678571428571</v>
      </c>
      <c r="L343" s="8">
        <v>8228.5</v>
      </c>
      <c r="M343" s="8">
        <v>4781.3571428571431</v>
      </c>
      <c r="N343" s="8">
        <v>2858.3214285714284</v>
      </c>
      <c r="O343" s="8">
        <v>1066.2857142857142</v>
      </c>
      <c r="P343" s="9">
        <v>0</v>
      </c>
      <c r="Q343" s="8">
        <v>0</v>
      </c>
      <c r="R343" s="8">
        <v>0</v>
      </c>
      <c r="S343" s="8">
        <v>0</v>
      </c>
      <c r="T343" s="8">
        <v>0</v>
      </c>
      <c r="U343" s="8">
        <v>0</v>
      </c>
      <c r="V343" s="8">
        <v>0</v>
      </c>
      <c r="W343" s="8">
        <v>0</v>
      </c>
      <c r="X343" s="8">
        <v>41</v>
      </c>
      <c r="Y343" s="8">
        <v>135</v>
      </c>
      <c r="Z343" s="10">
        <f t="shared" si="10"/>
        <v>176</v>
      </c>
      <c r="AA343" s="33">
        <v>0</v>
      </c>
      <c r="AB343" s="24">
        <v>0</v>
      </c>
      <c r="AC343" s="24">
        <v>0</v>
      </c>
      <c r="AD343" s="24">
        <v>0</v>
      </c>
      <c r="AE343" s="24">
        <v>0</v>
      </c>
      <c r="AF343" s="24">
        <v>0</v>
      </c>
      <c r="AG343" s="24">
        <v>0</v>
      </c>
      <c r="AH343" s="24">
        <v>0</v>
      </c>
      <c r="AI343" s="24">
        <v>1.4344083065735385E-2</v>
      </c>
      <c r="AJ343" s="25">
        <v>0.12660771704180065</v>
      </c>
      <c r="AK343" s="34">
        <f t="shared" si="11"/>
        <v>1.8437358997977428E-3</v>
      </c>
    </row>
    <row r="344" spans="1:37">
      <c r="A344" s="14" t="s">
        <v>75</v>
      </c>
      <c r="B344" s="15">
        <v>2011</v>
      </c>
      <c r="C344" s="9">
        <v>33767.787234042553</v>
      </c>
      <c r="D344" s="8">
        <v>16917.574468085106</v>
      </c>
      <c r="E344" s="8">
        <v>16850.212765957447</v>
      </c>
      <c r="F344" s="8">
        <v>2584.6170212765956</v>
      </c>
      <c r="G344" s="8">
        <v>5069.489361702128</v>
      </c>
      <c r="H344" s="8">
        <v>4877.5957446808507</v>
      </c>
      <c r="I344" s="8">
        <v>4449.1063829787236</v>
      </c>
      <c r="J344" s="8">
        <v>4180.1276595744685</v>
      </c>
      <c r="K344" s="8">
        <v>4546.5957446808507</v>
      </c>
      <c r="L344" s="8">
        <v>3851.1489361702129</v>
      </c>
      <c r="M344" s="8">
        <v>2336.744680851064</v>
      </c>
      <c r="N344" s="8">
        <v>1338.7021276595744</v>
      </c>
      <c r="O344" s="8">
        <v>541</v>
      </c>
      <c r="P344" s="9">
        <v>0</v>
      </c>
      <c r="Q344" s="8">
        <v>0</v>
      </c>
      <c r="R344" s="8">
        <v>0</v>
      </c>
      <c r="S344" s="8">
        <v>0</v>
      </c>
      <c r="T344" s="8">
        <v>0</v>
      </c>
      <c r="U344" s="8">
        <v>0</v>
      </c>
      <c r="V344" s="8">
        <v>0</v>
      </c>
      <c r="W344" s="8">
        <v>0</v>
      </c>
      <c r="X344" s="8">
        <v>0</v>
      </c>
      <c r="Y344" s="8">
        <v>61</v>
      </c>
      <c r="Z344" s="10">
        <f t="shared" si="10"/>
        <v>61</v>
      </c>
      <c r="AA344" s="33">
        <v>0</v>
      </c>
      <c r="AB344" s="24">
        <v>0</v>
      </c>
      <c r="AC344" s="24">
        <v>0</v>
      </c>
      <c r="AD344" s="24">
        <v>0</v>
      </c>
      <c r="AE344" s="24">
        <v>0</v>
      </c>
      <c r="AF344" s="24">
        <v>0</v>
      </c>
      <c r="AG344" s="24">
        <v>0</v>
      </c>
      <c r="AH344" s="24">
        <v>0</v>
      </c>
      <c r="AI344" s="24">
        <v>0</v>
      </c>
      <c r="AJ344" s="25">
        <v>0.11275415896487985</v>
      </c>
      <c r="AK344" s="34">
        <f t="shared" si="11"/>
        <v>1.8064553527660128E-3</v>
      </c>
    </row>
    <row r="345" spans="1:37">
      <c r="A345" s="14" t="s">
        <v>69</v>
      </c>
      <c r="B345" s="15">
        <v>2009</v>
      </c>
      <c r="C345" s="9">
        <v>11999.846153846154</v>
      </c>
      <c r="D345" s="8">
        <v>6026.25</v>
      </c>
      <c r="E345" s="8">
        <v>5973.5961538461543</v>
      </c>
      <c r="F345" s="8">
        <v>764.65384615384619</v>
      </c>
      <c r="G345" s="8">
        <v>1436.3269230769231</v>
      </c>
      <c r="H345" s="8">
        <v>2156.4230769230771</v>
      </c>
      <c r="I345" s="8">
        <v>1471.3846153846155</v>
      </c>
      <c r="J345" s="8">
        <v>1423.75</v>
      </c>
      <c r="K345" s="8">
        <v>1730.4423076923076</v>
      </c>
      <c r="L345" s="8">
        <v>1281.0576923076924</v>
      </c>
      <c r="M345" s="8">
        <v>805.5</v>
      </c>
      <c r="N345" s="8">
        <v>637.92307692307691</v>
      </c>
      <c r="O345" s="8">
        <v>300.59615384615387</v>
      </c>
      <c r="P345" s="9">
        <v>0</v>
      </c>
      <c r="Q345" s="8">
        <v>0</v>
      </c>
      <c r="R345" s="8">
        <v>0</v>
      </c>
      <c r="S345" s="8">
        <v>0</v>
      </c>
      <c r="T345" s="8">
        <v>0</v>
      </c>
      <c r="U345" s="8">
        <v>0</v>
      </c>
      <c r="V345" s="8">
        <v>0</v>
      </c>
      <c r="W345" s="8">
        <v>0</v>
      </c>
      <c r="X345" s="8">
        <v>0</v>
      </c>
      <c r="Y345" s="8">
        <v>21</v>
      </c>
      <c r="Z345" s="10">
        <f t="shared" si="10"/>
        <v>21</v>
      </c>
      <c r="AA345" s="33">
        <v>0</v>
      </c>
      <c r="AB345" s="24">
        <v>0</v>
      </c>
      <c r="AC345" s="24">
        <v>0</v>
      </c>
      <c r="AD345" s="24">
        <v>0</v>
      </c>
      <c r="AE345" s="24">
        <v>0</v>
      </c>
      <c r="AF345" s="24">
        <v>0</v>
      </c>
      <c r="AG345" s="24">
        <v>0</v>
      </c>
      <c r="AH345" s="24">
        <v>0</v>
      </c>
      <c r="AI345" s="24">
        <v>0</v>
      </c>
      <c r="AJ345" s="25">
        <v>6.9861173309449173E-2</v>
      </c>
      <c r="AK345" s="34">
        <f t="shared" si="11"/>
        <v>1.7500224361850793E-3</v>
      </c>
    </row>
    <row r="346" spans="1:37">
      <c r="A346" s="14" t="s">
        <v>74</v>
      </c>
      <c r="B346" s="15">
        <v>2013</v>
      </c>
      <c r="C346" s="9">
        <v>160469.5294117647</v>
      </c>
      <c r="D346" s="8">
        <v>80926.941176470587</v>
      </c>
      <c r="E346" s="8">
        <v>79542.588235294112</v>
      </c>
      <c r="F346" s="8">
        <v>10742.941176470587</v>
      </c>
      <c r="G346" s="8">
        <v>21586.764705882353</v>
      </c>
      <c r="H346" s="8">
        <v>21224.882352941175</v>
      </c>
      <c r="I346" s="8">
        <v>22979.764705882353</v>
      </c>
      <c r="J346" s="8">
        <v>22453</v>
      </c>
      <c r="K346" s="8">
        <v>22104.235294117647</v>
      </c>
      <c r="L346" s="8">
        <v>18975.588235294119</v>
      </c>
      <c r="M346" s="8">
        <v>12450.588235294117</v>
      </c>
      <c r="N346" s="8">
        <v>5840.8823529411766</v>
      </c>
      <c r="O346" s="8">
        <v>1972.9411764705883</v>
      </c>
      <c r="P346" s="9">
        <v>0</v>
      </c>
      <c r="Q346" s="8">
        <v>0</v>
      </c>
      <c r="R346" s="8">
        <v>0</v>
      </c>
      <c r="S346" s="8">
        <v>0</v>
      </c>
      <c r="T346" s="8">
        <v>0</v>
      </c>
      <c r="U346" s="8">
        <v>0</v>
      </c>
      <c r="V346" s="8">
        <v>23</v>
      </c>
      <c r="W346" s="8">
        <v>69</v>
      </c>
      <c r="X346" s="8">
        <v>92</v>
      </c>
      <c r="Y346" s="8">
        <v>92</v>
      </c>
      <c r="Z346" s="10">
        <f t="shared" si="10"/>
        <v>276</v>
      </c>
      <c r="AA346" s="33">
        <v>0</v>
      </c>
      <c r="AB346" s="24">
        <v>0</v>
      </c>
      <c r="AC346" s="24">
        <v>0</v>
      </c>
      <c r="AD346" s="24">
        <v>0</v>
      </c>
      <c r="AE346" s="24">
        <v>0</v>
      </c>
      <c r="AF346" s="24">
        <v>0</v>
      </c>
      <c r="AG346" s="24">
        <v>1.2120836368709022E-3</v>
      </c>
      <c r="AH346" s="24">
        <v>5.5419068317112356E-3</v>
      </c>
      <c r="AI346" s="24">
        <v>1.5751044866307469E-2</v>
      </c>
      <c r="AJ346" s="25">
        <v>4.6630888491353606E-2</v>
      </c>
      <c r="AK346" s="34">
        <f t="shared" si="11"/>
        <v>1.7199526976351017E-3</v>
      </c>
    </row>
    <row r="347" spans="1:37">
      <c r="A347" s="14" t="s">
        <v>77</v>
      </c>
      <c r="B347" s="15">
        <v>2012</v>
      </c>
      <c r="C347" s="9">
        <v>61098.42424242424</v>
      </c>
      <c r="D347" s="8">
        <v>30208</v>
      </c>
      <c r="E347" s="8">
        <v>30890.424242424244</v>
      </c>
      <c r="F347" s="8">
        <v>4283.454545454545</v>
      </c>
      <c r="G347" s="8">
        <v>8463.424242424242</v>
      </c>
      <c r="H347" s="8">
        <v>8741.3939393939399</v>
      </c>
      <c r="I347" s="8">
        <v>8004.939393939394</v>
      </c>
      <c r="J347" s="8">
        <v>7450.212121212121</v>
      </c>
      <c r="K347" s="8">
        <v>8532.878787878788</v>
      </c>
      <c r="L347" s="8">
        <v>7587.060606060606</v>
      </c>
      <c r="M347" s="8">
        <v>4563.727272727273</v>
      </c>
      <c r="N347" s="8">
        <v>2540.6060606060605</v>
      </c>
      <c r="O347" s="8">
        <v>973.72727272727275</v>
      </c>
      <c r="P347" s="9">
        <v>0</v>
      </c>
      <c r="Q347" s="8">
        <v>0</v>
      </c>
      <c r="R347" s="8">
        <v>0</v>
      </c>
      <c r="S347" s="8">
        <v>0</v>
      </c>
      <c r="T347" s="8">
        <v>0</v>
      </c>
      <c r="U347" s="8">
        <v>0</v>
      </c>
      <c r="V347" s="8">
        <v>0</v>
      </c>
      <c r="W347" s="8">
        <v>0</v>
      </c>
      <c r="X347" s="8">
        <v>10</v>
      </c>
      <c r="Y347" s="8">
        <v>93</v>
      </c>
      <c r="Z347" s="10">
        <f t="shared" si="10"/>
        <v>103</v>
      </c>
      <c r="AA347" s="33">
        <v>0</v>
      </c>
      <c r="AB347" s="24">
        <v>0</v>
      </c>
      <c r="AC347" s="24">
        <v>0</v>
      </c>
      <c r="AD347" s="24">
        <v>0</v>
      </c>
      <c r="AE347" s="24">
        <v>0</v>
      </c>
      <c r="AF347" s="24">
        <v>0</v>
      </c>
      <c r="AG347" s="24">
        <v>0</v>
      </c>
      <c r="AH347" s="24">
        <v>0</v>
      </c>
      <c r="AI347" s="24">
        <v>3.9360687022900768E-3</v>
      </c>
      <c r="AJ347" s="25">
        <v>9.5509289515451401E-2</v>
      </c>
      <c r="AK347" s="34">
        <f t="shared" si="11"/>
        <v>1.6858045240466452E-3</v>
      </c>
    </row>
    <row r="348" spans="1:37">
      <c r="A348" s="14" t="s">
        <v>69</v>
      </c>
      <c r="B348" s="15">
        <v>2012</v>
      </c>
      <c r="C348" s="9">
        <v>12623.732142857143</v>
      </c>
      <c r="D348" s="8">
        <v>6366.3035714285716</v>
      </c>
      <c r="E348" s="8">
        <v>6257.4285714285716</v>
      </c>
      <c r="F348" s="8">
        <v>814.28571428571433</v>
      </c>
      <c r="G348" s="8">
        <v>1512.5357142857142</v>
      </c>
      <c r="H348" s="8">
        <v>2008.2321428571429</v>
      </c>
      <c r="I348" s="8">
        <v>1672.6607142857142</v>
      </c>
      <c r="J348" s="8">
        <v>1418.8928571428571</v>
      </c>
      <c r="K348" s="8">
        <v>1789.0178571428571</v>
      </c>
      <c r="L348" s="8">
        <v>1553.2142857142858</v>
      </c>
      <c r="M348" s="8">
        <v>916.98214285714289</v>
      </c>
      <c r="N348" s="8">
        <v>637.73214285714289</v>
      </c>
      <c r="O348" s="8">
        <v>303.96428571428572</v>
      </c>
      <c r="P348" s="9">
        <v>0</v>
      </c>
      <c r="Q348" s="8">
        <v>0</v>
      </c>
      <c r="R348" s="8">
        <v>0</v>
      </c>
      <c r="S348" s="8">
        <v>0</v>
      </c>
      <c r="T348" s="8">
        <v>0</v>
      </c>
      <c r="U348" s="8">
        <v>0</v>
      </c>
      <c r="V348" s="8">
        <v>0</v>
      </c>
      <c r="W348" s="8">
        <v>0</v>
      </c>
      <c r="X348" s="8">
        <v>0</v>
      </c>
      <c r="Y348" s="8">
        <v>21</v>
      </c>
      <c r="Z348" s="10">
        <f t="shared" si="10"/>
        <v>21</v>
      </c>
      <c r="AA348" s="33">
        <v>0</v>
      </c>
      <c r="AB348" s="24">
        <v>0</v>
      </c>
      <c r="AC348" s="24">
        <v>0</v>
      </c>
      <c r="AD348" s="24">
        <v>0</v>
      </c>
      <c r="AE348" s="24">
        <v>0</v>
      </c>
      <c r="AF348" s="24">
        <v>0</v>
      </c>
      <c r="AG348" s="24">
        <v>0</v>
      </c>
      <c r="AH348" s="24">
        <v>0</v>
      </c>
      <c r="AI348" s="24">
        <v>0</v>
      </c>
      <c r="AJ348" s="25">
        <v>6.9087063799788503E-2</v>
      </c>
      <c r="AK348" s="34">
        <f t="shared" si="11"/>
        <v>1.6635333958572925E-3</v>
      </c>
    </row>
    <row r="349" spans="1:37">
      <c r="A349" s="14" t="s">
        <v>74</v>
      </c>
      <c r="B349" s="15">
        <v>2009</v>
      </c>
      <c r="C349" s="9">
        <v>168994.06666666668</v>
      </c>
      <c r="D349" s="8">
        <v>85965.133333333331</v>
      </c>
      <c r="E349" s="8">
        <v>83028.933333333334</v>
      </c>
      <c r="F349" s="8">
        <v>13011.133333333333</v>
      </c>
      <c r="G349" s="8">
        <v>23712.799999999999</v>
      </c>
      <c r="H349" s="8">
        <v>21866.066666666666</v>
      </c>
      <c r="I349" s="8">
        <v>25115.933333333334</v>
      </c>
      <c r="J349" s="8">
        <v>24721.733333333334</v>
      </c>
      <c r="K349" s="8">
        <v>23085.933333333334</v>
      </c>
      <c r="L349" s="8">
        <v>18537.733333333334</v>
      </c>
      <c r="M349" s="8">
        <v>10952.666666666666</v>
      </c>
      <c r="N349" s="8">
        <v>6332.4</v>
      </c>
      <c r="O349" s="8">
        <v>1886.9333333333334</v>
      </c>
      <c r="P349" s="9">
        <v>0</v>
      </c>
      <c r="Q349" s="8">
        <v>0</v>
      </c>
      <c r="R349" s="8">
        <v>0</v>
      </c>
      <c r="S349" s="8">
        <v>0</v>
      </c>
      <c r="T349" s="8">
        <v>0</v>
      </c>
      <c r="U349" s="8">
        <v>0</v>
      </c>
      <c r="V349" s="8">
        <v>10</v>
      </c>
      <c r="W349" s="8">
        <v>35</v>
      </c>
      <c r="X349" s="8">
        <v>101</v>
      </c>
      <c r="Y349" s="8">
        <v>135</v>
      </c>
      <c r="Z349" s="10">
        <f t="shared" si="10"/>
        <v>281</v>
      </c>
      <c r="AA349" s="33">
        <v>0</v>
      </c>
      <c r="AB349" s="24">
        <v>0</v>
      </c>
      <c r="AC349" s="24">
        <v>0</v>
      </c>
      <c r="AD349" s="24">
        <v>0</v>
      </c>
      <c r="AE349" s="24">
        <v>0</v>
      </c>
      <c r="AF349" s="24">
        <v>0</v>
      </c>
      <c r="AG349" s="24">
        <v>5.3944027676882463E-4</v>
      </c>
      <c r="AH349" s="24">
        <v>3.1955688112484024E-3</v>
      </c>
      <c r="AI349" s="24">
        <v>1.5949718905944033E-2</v>
      </c>
      <c r="AJ349" s="25">
        <v>7.1544657998869415E-2</v>
      </c>
      <c r="AK349" s="34">
        <f t="shared" si="11"/>
        <v>1.6627802711811183E-3</v>
      </c>
    </row>
    <row r="350" spans="1:37">
      <c r="A350" s="14" t="s">
        <v>77</v>
      </c>
      <c r="B350" s="15">
        <v>2015</v>
      </c>
      <c r="C350" s="9">
        <v>69284.928571428565</v>
      </c>
      <c r="D350" s="8">
        <v>34320.5</v>
      </c>
      <c r="E350" s="8">
        <v>34964.428571428572</v>
      </c>
      <c r="F350" s="8">
        <v>4603</v>
      </c>
      <c r="G350" s="8">
        <v>9517.8214285714294</v>
      </c>
      <c r="H350" s="8">
        <v>9739.2857142857138</v>
      </c>
      <c r="I350" s="8">
        <v>9316.8571428571431</v>
      </c>
      <c r="J350" s="8">
        <v>8188.9285714285716</v>
      </c>
      <c r="K350" s="8">
        <v>9021.8571428571431</v>
      </c>
      <c r="L350" s="8">
        <v>8870.75</v>
      </c>
      <c r="M350" s="8">
        <v>5848.3928571428569</v>
      </c>
      <c r="N350" s="8">
        <v>3056.9285714285716</v>
      </c>
      <c r="O350" s="8">
        <v>1142.0714285714287</v>
      </c>
      <c r="P350" s="9">
        <v>0</v>
      </c>
      <c r="Q350" s="8">
        <v>0</v>
      </c>
      <c r="R350" s="8">
        <v>0</v>
      </c>
      <c r="S350" s="8">
        <v>0</v>
      </c>
      <c r="T350" s="8">
        <v>0</v>
      </c>
      <c r="U350" s="8">
        <v>0</v>
      </c>
      <c r="V350" s="8">
        <v>0</v>
      </c>
      <c r="W350" s="8">
        <v>11</v>
      </c>
      <c r="X350" s="8">
        <v>30</v>
      </c>
      <c r="Y350" s="8">
        <v>74</v>
      </c>
      <c r="Z350" s="10">
        <f t="shared" si="10"/>
        <v>115</v>
      </c>
      <c r="AA350" s="33">
        <v>0</v>
      </c>
      <c r="AB350" s="24">
        <v>0</v>
      </c>
      <c r="AC350" s="24">
        <v>0</v>
      </c>
      <c r="AD350" s="24">
        <v>0</v>
      </c>
      <c r="AE350" s="24">
        <v>0</v>
      </c>
      <c r="AF350" s="24">
        <v>0</v>
      </c>
      <c r="AG350" s="24">
        <v>0</v>
      </c>
      <c r="AH350" s="24">
        <v>1.8808585997374127E-3</v>
      </c>
      <c r="AI350" s="24">
        <v>9.8137719933640202E-3</v>
      </c>
      <c r="AJ350" s="25">
        <v>6.4794546250547244E-2</v>
      </c>
      <c r="AK350" s="34">
        <f t="shared" si="11"/>
        <v>1.6598126370505233E-3</v>
      </c>
    </row>
    <row r="351" spans="1:37">
      <c r="A351" s="14" t="s">
        <v>78</v>
      </c>
      <c r="B351" s="15">
        <v>2012</v>
      </c>
      <c r="C351" s="9">
        <v>95631.965517241377</v>
      </c>
      <c r="D351" s="8">
        <v>48051.689655172413</v>
      </c>
      <c r="E351" s="8">
        <v>47580.275862068964</v>
      </c>
      <c r="F351" s="8">
        <v>8986.8275862068967</v>
      </c>
      <c r="G351" s="8">
        <v>16453.551724137931</v>
      </c>
      <c r="H351" s="8">
        <v>15575.241379310344</v>
      </c>
      <c r="I351" s="8">
        <v>15253.724137931034</v>
      </c>
      <c r="J351" s="8">
        <v>11613.034482758621</v>
      </c>
      <c r="K351" s="8">
        <v>10595.551724137931</v>
      </c>
      <c r="L351" s="8">
        <v>8361.689655172413</v>
      </c>
      <c r="M351" s="8">
        <v>4814.0689655172409</v>
      </c>
      <c r="N351" s="8">
        <v>2857.1379310344828</v>
      </c>
      <c r="O351" s="8">
        <v>1060.8620689655172</v>
      </c>
      <c r="P351" s="9">
        <v>0</v>
      </c>
      <c r="Q351" s="8">
        <v>0</v>
      </c>
      <c r="R351" s="8">
        <v>0</v>
      </c>
      <c r="S351" s="8">
        <v>0</v>
      </c>
      <c r="T351" s="8">
        <v>0</v>
      </c>
      <c r="U351" s="8">
        <v>0</v>
      </c>
      <c r="V351" s="8">
        <v>0</v>
      </c>
      <c r="W351" s="8">
        <v>0</v>
      </c>
      <c r="X351" s="8">
        <v>34</v>
      </c>
      <c r="Y351" s="8">
        <v>123</v>
      </c>
      <c r="Z351" s="10">
        <f t="shared" si="10"/>
        <v>157</v>
      </c>
      <c r="AA351" s="33">
        <v>0</v>
      </c>
      <c r="AB351" s="24">
        <v>0</v>
      </c>
      <c r="AC351" s="24">
        <v>0</v>
      </c>
      <c r="AD351" s="24">
        <v>0</v>
      </c>
      <c r="AE351" s="24">
        <v>0</v>
      </c>
      <c r="AF351" s="24">
        <v>0</v>
      </c>
      <c r="AG351" s="24">
        <v>0</v>
      </c>
      <c r="AH351" s="24">
        <v>0</v>
      </c>
      <c r="AI351" s="24">
        <v>1.1900020517276753E-2</v>
      </c>
      <c r="AJ351" s="25">
        <v>0.1159434422233057</v>
      </c>
      <c r="AK351" s="34">
        <f t="shared" si="11"/>
        <v>1.6417104798676825E-3</v>
      </c>
    </row>
    <row r="352" spans="1:37">
      <c r="A352" s="14" t="s">
        <v>78</v>
      </c>
      <c r="B352" s="15">
        <v>2015</v>
      </c>
      <c r="C352" s="9">
        <v>103788.39285714286</v>
      </c>
      <c r="D352" s="8">
        <v>52055.928571428572</v>
      </c>
      <c r="E352" s="8">
        <v>51732.464285714283</v>
      </c>
      <c r="F352" s="8">
        <v>9061.0714285714294</v>
      </c>
      <c r="G352" s="8">
        <v>17808.464285714286</v>
      </c>
      <c r="H352" s="8">
        <v>16657.785714285714</v>
      </c>
      <c r="I352" s="8">
        <v>15761.892857142857</v>
      </c>
      <c r="J352" s="8">
        <v>13331.714285714286</v>
      </c>
      <c r="K352" s="8">
        <v>11114.571428571429</v>
      </c>
      <c r="L352" s="8">
        <v>9812.0714285714294</v>
      </c>
      <c r="M352" s="8">
        <v>5896.8928571428569</v>
      </c>
      <c r="N352" s="8">
        <v>3178.9285714285716</v>
      </c>
      <c r="O352" s="8">
        <v>1211.7857142857142</v>
      </c>
      <c r="P352" s="9">
        <v>0</v>
      </c>
      <c r="Q352" s="8">
        <v>0</v>
      </c>
      <c r="R352" s="8">
        <v>0</v>
      </c>
      <c r="S352" s="8">
        <v>0</v>
      </c>
      <c r="T352" s="8">
        <v>0</v>
      </c>
      <c r="U352" s="8">
        <v>0</v>
      </c>
      <c r="V352" s="8">
        <v>0</v>
      </c>
      <c r="W352" s="8">
        <v>0</v>
      </c>
      <c r="X352" s="8">
        <v>29</v>
      </c>
      <c r="Y352" s="8">
        <v>141</v>
      </c>
      <c r="Z352" s="10">
        <f t="shared" si="10"/>
        <v>170</v>
      </c>
      <c r="AA352" s="33">
        <v>0</v>
      </c>
      <c r="AB352" s="24">
        <v>0</v>
      </c>
      <c r="AC352" s="24">
        <v>0</v>
      </c>
      <c r="AD352" s="24">
        <v>0</v>
      </c>
      <c r="AE352" s="24">
        <v>0</v>
      </c>
      <c r="AF352" s="24">
        <v>0</v>
      </c>
      <c r="AG352" s="24">
        <v>0</v>
      </c>
      <c r="AH352" s="24">
        <v>0</v>
      </c>
      <c r="AI352" s="24">
        <v>9.1225704976968872E-3</v>
      </c>
      <c r="AJ352" s="25">
        <v>0.11635720601237844</v>
      </c>
      <c r="AK352" s="34">
        <f t="shared" si="11"/>
        <v>1.6379480914979828E-3</v>
      </c>
    </row>
    <row r="353" spans="1:37">
      <c r="A353" s="14" t="s">
        <v>79</v>
      </c>
      <c r="B353" s="15">
        <v>2017</v>
      </c>
      <c r="C353" s="9">
        <v>80346.705882352937</v>
      </c>
      <c r="D353" s="8">
        <v>39337.529411764706</v>
      </c>
      <c r="E353" s="8">
        <v>41009.176470588238</v>
      </c>
      <c r="F353" s="8">
        <v>3981.7647058823532</v>
      </c>
      <c r="G353" s="8">
        <v>8878.5882352941171</v>
      </c>
      <c r="H353" s="8">
        <v>9775.823529411764</v>
      </c>
      <c r="I353" s="8">
        <v>9349.2352941176468</v>
      </c>
      <c r="J353" s="8">
        <v>9310.0588235294126</v>
      </c>
      <c r="K353" s="8">
        <v>11679.588235294117</v>
      </c>
      <c r="L353" s="8">
        <v>12361.176470588236</v>
      </c>
      <c r="M353" s="8">
        <v>8735.8823529411766</v>
      </c>
      <c r="N353" s="8">
        <v>4381.4705882352937</v>
      </c>
      <c r="O353" s="8">
        <v>1893.1176470588234</v>
      </c>
      <c r="P353" s="9">
        <v>0</v>
      </c>
      <c r="Q353" s="8">
        <v>0</v>
      </c>
      <c r="R353" s="8">
        <v>0</v>
      </c>
      <c r="S353" s="8">
        <v>0</v>
      </c>
      <c r="T353" s="8">
        <v>0</v>
      </c>
      <c r="U353" s="8">
        <v>0</v>
      </c>
      <c r="V353" s="8">
        <v>0</v>
      </c>
      <c r="W353" s="8">
        <v>0</v>
      </c>
      <c r="X353" s="8">
        <v>12</v>
      </c>
      <c r="Y353" s="8">
        <v>118</v>
      </c>
      <c r="Z353" s="10">
        <f t="shared" si="10"/>
        <v>130</v>
      </c>
      <c r="AA353" s="33">
        <v>0</v>
      </c>
      <c r="AB353" s="24">
        <v>0</v>
      </c>
      <c r="AC353" s="24">
        <v>0</v>
      </c>
      <c r="AD353" s="24">
        <v>0</v>
      </c>
      <c r="AE353" s="24">
        <v>0</v>
      </c>
      <c r="AF353" s="24">
        <v>0</v>
      </c>
      <c r="AG353" s="24">
        <v>0</v>
      </c>
      <c r="AH353" s="24">
        <v>0</v>
      </c>
      <c r="AI353" s="24">
        <v>2.7388064711015643E-3</v>
      </c>
      <c r="AJ353" s="25">
        <v>6.2331044340179602E-2</v>
      </c>
      <c r="AK353" s="34">
        <f t="shared" si="11"/>
        <v>1.6179879258566186E-3</v>
      </c>
    </row>
    <row r="354" spans="1:37">
      <c r="A354" s="14" t="s">
        <v>80</v>
      </c>
      <c r="B354" s="15">
        <v>2010</v>
      </c>
      <c r="C354" s="9">
        <v>369848.23529411765</v>
      </c>
      <c r="D354" s="8">
        <v>184031.41176470587</v>
      </c>
      <c r="E354" s="8">
        <v>185816.82352941178</v>
      </c>
      <c r="F354" s="8">
        <v>27336.705882352941</v>
      </c>
      <c r="G354" s="8">
        <v>52040.470588235294</v>
      </c>
      <c r="H354" s="8">
        <v>52318.058823529413</v>
      </c>
      <c r="I354" s="8">
        <v>50364.588235294119</v>
      </c>
      <c r="J354" s="8">
        <v>49051.058823529413</v>
      </c>
      <c r="K354" s="8">
        <v>48437.76470588235</v>
      </c>
      <c r="L354" s="8">
        <v>40524.411764705881</v>
      </c>
      <c r="M354" s="8">
        <v>27292.235294117647</v>
      </c>
      <c r="N354" s="8">
        <v>16427.823529411766</v>
      </c>
      <c r="O354" s="8">
        <v>5602.1764705882351</v>
      </c>
      <c r="P354" s="9">
        <v>0</v>
      </c>
      <c r="Q354" s="8">
        <v>0</v>
      </c>
      <c r="R354" s="8">
        <v>0</v>
      </c>
      <c r="S354" s="8">
        <v>0</v>
      </c>
      <c r="T354" s="8">
        <v>0</v>
      </c>
      <c r="U354" s="8">
        <v>0</v>
      </c>
      <c r="V354" s="8">
        <v>26</v>
      </c>
      <c r="W354" s="8">
        <v>57</v>
      </c>
      <c r="X354" s="8">
        <v>208</v>
      </c>
      <c r="Y354" s="8">
        <v>295</v>
      </c>
      <c r="Z354" s="10">
        <f t="shared" si="10"/>
        <v>586</v>
      </c>
      <c r="AA354" s="33">
        <v>0</v>
      </c>
      <c r="AB354" s="24">
        <v>0</v>
      </c>
      <c r="AC354" s="24">
        <v>0</v>
      </c>
      <c r="AD354" s="24">
        <v>0</v>
      </c>
      <c r="AE354" s="24">
        <v>0</v>
      </c>
      <c r="AF354" s="24">
        <v>0</v>
      </c>
      <c r="AG354" s="24">
        <v>6.4158858494879633E-4</v>
      </c>
      <c r="AH354" s="24">
        <v>2.0885061038692322E-3</v>
      </c>
      <c r="AI354" s="24">
        <v>1.2661445968640004E-2</v>
      </c>
      <c r="AJ354" s="25">
        <v>5.2658105568214035E-2</v>
      </c>
      <c r="AK354" s="34">
        <f t="shared" si="11"/>
        <v>1.5844336786790131E-3</v>
      </c>
    </row>
    <row r="355" spans="1:37">
      <c r="A355" s="14" t="s">
        <v>75</v>
      </c>
      <c r="B355" s="15">
        <v>2014</v>
      </c>
      <c r="C355" s="9">
        <v>35880.978260869568</v>
      </c>
      <c r="D355" s="8">
        <v>18012.67391304348</v>
      </c>
      <c r="E355" s="8">
        <v>17868.304347826088</v>
      </c>
      <c r="F355" s="8">
        <v>2565.695652173913</v>
      </c>
      <c r="G355" s="8">
        <v>5349.195652173913</v>
      </c>
      <c r="H355" s="8">
        <v>5056.282608695652</v>
      </c>
      <c r="I355" s="8">
        <v>4763.434782608696</v>
      </c>
      <c r="J355" s="8">
        <v>4393.434782608696</v>
      </c>
      <c r="K355" s="8">
        <v>4585.021739130435</v>
      </c>
      <c r="L355" s="8">
        <v>4308.717391304348</v>
      </c>
      <c r="M355" s="8">
        <v>2804.1739130434785</v>
      </c>
      <c r="N355" s="8">
        <v>1468.5869565217392</v>
      </c>
      <c r="O355" s="8">
        <v>582.56521739130437</v>
      </c>
      <c r="P355" s="9">
        <v>0</v>
      </c>
      <c r="Q355" s="8">
        <v>0</v>
      </c>
      <c r="R355" s="8">
        <v>0</v>
      </c>
      <c r="S355" s="8">
        <v>0</v>
      </c>
      <c r="T355" s="8">
        <v>0</v>
      </c>
      <c r="U355" s="8">
        <v>0</v>
      </c>
      <c r="V355" s="8">
        <v>0</v>
      </c>
      <c r="W355" s="8">
        <v>0</v>
      </c>
      <c r="X355" s="8">
        <v>0</v>
      </c>
      <c r="Y355" s="8">
        <v>56</v>
      </c>
      <c r="Z355" s="10">
        <f t="shared" si="10"/>
        <v>56</v>
      </c>
      <c r="AA355" s="33">
        <v>0</v>
      </c>
      <c r="AB355" s="24">
        <v>0</v>
      </c>
      <c r="AC355" s="24">
        <v>0</v>
      </c>
      <c r="AD355" s="24">
        <v>0</v>
      </c>
      <c r="AE355" s="24">
        <v>0</v>
      </c>
      <c r="AF355" s="24">
        <v>0</v>
      </c>
      <c r="AG355" s="24">
        <v>0</v>
      </c>
      <c r="AH355" s="24">
        <v>0</v>
      </c>
      <c r="AI355" s="24">
        <v>0</v>
      </c>
      <c r="AJ355" s="25">
        <v>9.6126576610194789E-2</v>
      </c>
      <c r="AK355" s="34">
        <f t="shared" si="11"/>
        <v>1.5607155299071506E-3</v>
      </c>
    </row>
    <row r="356" spans="1:37">
      <c r="A356" s="14" t="s">
        <v>72</v>
      </c>
      <c r="B356" s="15">
        <v>2009</v>
      </c>
      <c r="C356" s="9">
        <v>17385.703703703704</v>
      </c>
      <c r="D356" s="8">
        <v>8678.7407407407409</v>
      </c>
      <c r="E356" s="8">
        <v>8706.9629629629635</v>
      </c>
      <c r="F356" s="8">
        <v>1084.1851851851852</v>
      </c>
      <c r="G356" s="8">
        <v>2163.5555555555557</v>
      </c>
      <c r="H356" s="8">
        <v>2649.2222222222222</v>
      </c>
      <c r="I356" s="8">
        <v>2056.5740740740739</v>
      </c>
      <c r="J356" s="8">
        <v>2131.5</v>
      </c>
      <c r="K356" s="8">
        <v>2713.9259259259261</v>
      </c>
      <c r="L356" s="8">
        <v>2161.0925925925926</v>
      </c>
      <c r="M356" s="8">
        <v>1261.3148148148148</v>
      </c>
      <c r="N356" s="8">
        <v>852.33333333333337</v>
      </c>
      <c r="O356" s="8">
        <v>330.31481481481484</v>
      </c>
      <c r="P356" s="9">
        <v>0</v>
      </c>
      <c r="Q356" s="8">
        <v>0</v>
      </c>
      <c r="R356" s="8">
        <v>0</v>
      </c>
      <c r="S356" s="8">
        <v>0</v>
      </c>
      <c r="T356" s="8">
        <v>0</v>
      </c>
      <c r="U356" s="8">
        <v>0</v>
      </c>
      <c r="V356" s="8">
        <v>0</v>
      </c>
      <c r="W356" s="8">
        <v>0</v>
      </c>
      <c r="X356" s="8">
        <v>0</v>
      </c>
      <c r="Y356" s="8">
        <v>27</v>
      </c>
      <c r="Z356" s="10">
        <f t="shared" si="10"/>
        <v>27</v>
      </c>
      <c r="AA356" s="33">
        <v>0</v>
      </c>
      <c r="AB356" s="24">
        <v>0</v>
      </c>
      <c r="AC356" s="24">
        <v>0</v>
      </c>
      <c r="AD356" s="24">
        <v>0</v>
      </c>
      <c r="AE356" s="24">
        <v>0</v>
      </c>
      <c r="AF356" s="24">
        <v>0</v>
      </c>
      <c r="AG356" s="24">
        <v>0</v>
      </c>
      <c r="AH356" s="24">
        <v>0</v>
      </c>
      <c r="AI356" s="24">
        <v>0</v>
      </c>
      <c r="AJ356" s="25">
        <v>8.174020294892638E-2</v>
      </c>
      <c r="AK356" s="34">
        <f t="shared" si="11"/>
        <v>1.5530001235583089E-3</v>
      </c>
    </row>
    <row r="357" spans="1:37">
      <c r="A357" s="14" t="s">
        <v>74</v>
      </c>
      <c r="B357" s="15">
        <v>2010</v>
      </c>
      <c r="C357" s="9">
        <v>154901.82352941178</v>
      </c>
      <c r="D357" s="8">
        <v>78330.882352941175</v>
      </c>
      <c r="E357" s="8">
        <v>76570.941176470587</v>
      </c>
      <c r="F357" s="8">
        <v>11114.411764705883</v>
      </c>
      <c r="G357" s="8">
        <v>21080.235294117647</v>
      </c>
      <c r="H357" s="8">
        <v>20755.823529411766</v>
      </c>
      <c r="I357" s="8">
        <v>22402.823529411766</v>
      </c>
      <c r="J357" s="8">
        <v>22665.470588235294</v>
      </c>
      <c r="K357" s="8">
        <v>21482.058823529413</v>
      </c>
      <c r="L357" s="8">
        <v>17639.647058823528</v>
      </c>
      <c r="M357" s="8">
        <v>10652.470588235294</v>
      </c>
      <c r="N357" s="8">
        <v>5413.8823529411766</v>
      </c>
      <c r="O357" s="8">
        <v>1686.7647058823529</v>
      </c>
      <c r="P357" s="9">
        <v>0</v>
      </c>
      <c r="Q357" s="8">
        <v>0</v>
      </c>
      <c r="R357" s="8">
        <v>0</v>
      </c>
      <c r="S357" s="8">
        <v>0</v>
      </c>
      <c r="T357" s="8">
        <v>0</v>
      </c>
      <c r="U357" s="8">
        <v>0</v>
      </c>
      <c r="V357" s="8">
        <v>0</v>
      </c>
      <c r="W357" s="8">
        <v>21</v>
      </c>
      <c r="X357" s="8">
        <v>121</v>
      </c>
      <c r="Y357" s="8">
        <v>91</v>
      </c>
      <c r="Z357" s="10">
        <f t="shared" si="10"/>
        <v>233</v>
      </c>
      <c r="AA357" s="33">
        <v>0</v>
      </c>
      <c r="AB357" s="24">
        <v>0</v>
      </c>
      <c r="AC357" s="24">
        <v>0</v>
      </c>
      <c r="AD357" s="24">
        <v>0</v>
      </c>
      <c r="AE357" s="24">
        <v>0</v>
      </c>
      <c r="AF357" s="24">
        <v>0</v>
      </c>
      <c r="AG357" s="24">
        <v>0</v>
      </c>
      <c r="AH357" s="24">
        <v>1.9713736664236964E-3</v>
      </c>
      <c r="AI357" s="24">
        <v>2.2349950019557564E-2</v>
      </c>
      <c r="AJ357" s="25">
        <v>5.3949433304272015E-2</v>
      </c>
      <c r="AK357" s="34">
        <f t="shared" si="11"/>
        <v>1.5041785480063082E-3</v>
      </c>
    </row>
    <row r="358" spans="1:37">
      <c r="A358" s="14" t="s">
        <v>80</v>
      </c>
      <c r="B358" s="15">
        <v>2014</v>
      </c>
      <c r="C358" s="9">
        <v>409524.25</v>
      </c>
      <c r="D358" s="8">
        <v>203326.0625</v>
      </c>
      <c r="E358" s="8">
        <v>206198.1875</v>
      </c>
      <c r="F358" s="8">
        <v>27517.1875</v>
      </c>
      <c r="G358" s="8">
        <v>56739.25</v>
      </c>
      <c r="H358" s="8">
        <v>57731.5625</v>
      </c>
      <c r="I358" s="8">
        <v>54633.1875</v>
      </c>
      <c r="J358" s="8">
        <v>51663.3125</v>
      </c>
      <c r="K358" s="8">
        <v>52556.25</v>
      </c>
      <c r="L358" s="8">
        <v>47756.875</v>
      </c>
      <c r="M358" s="8">
        <v>34797.75</v>
      </c>
      <c r="N358" s="8">
        <v>18781.8125</v>
      </c>
      <c r="O358" s="8">
        <v>7111.1875</v>
      </c>
      <c r="P358" s="9">
        <v>0</v>
      </c>
      <c r="Q358" s="8">
        <v>0</v>
      </c>
      <c r="R358" s="8">
        <v>0</v>
      </c>
      <c r="S358" s="8">
        <v>0</v>
      </c>
      <c r="T358" s="8">
        <v>10</v>
      </c>
      <c r="U358" s="8">
        <v>15</v>
      </c>
      <c r="V358" s="8">
        <v>33</v>
      </c>
      <c r="W358" s="8">
        <v>109</v>
      </c>
      <c r="X358" s="8">
        <v>174</v>
      </c>
      <c r="Y358" s="8">
        <v>270</v>
      </c>
      <c r="Z358" s="10">
        <f t="shared" si="10"/>
        <v>611</v>
      </c>
      <c r="AA358" s="33">
        <v>0</v>
      </c>
      <c r="AB358" s="24">
        <v>0</v>
      </c>
      <c r="AC358" s="24">
        <v>0</v>
      </c>
      <c r="AD358" s="24">
        <v>0</v>
      </c>
      <c r="AE358" s="24">
        <v>1.9356095294896161E-4</v>
      </c>
      <c r="AF358" s="24">
        <v>2.8540849090260434E-4</v>
      </c>
      <c r="AG358" s="24">
        <v>6.9099998691287909E-4</v>
      </c>
      <c r="AH358" s="24">
        <v>3.1323864330308712E-3</v>
      </c>
      <c r="AI358" s="24">
        <v>9.2642816022149091E-3</v>
      </c>
      <c r="AJ358" s="25">
        <v>3.7968342136949704E-2</v>
      </c>
      <c r="AK358" s="34">
        <f t="shared" si="11"/>
        <v>1.4919751394453441E-3</v>
      </c>
    </row>
    <row r="359" spans="1:37">
      <c r="A359" s="14" t="s">
        <v>74</v>
      </c>
      <c r="B359" s="15">
        <v>2011</v>
      </c>
      <c r="C359" s="9">
        <v>166958.625</v>
      </c>
      <c r="D359" s="8">
        <v>84350.9375</v>
      </c>
      <c r="E359" s="8">
        <v>82607.6875</v>
      </c>
      <c r="F359" s="8">
        <v>11829.75</v>
      </c>
      <c r="G359" s="8">
        <v>22662.875</v>
      </c>
      <c r="H359" s="8">
        <v>22347.25</v>
      </c>
      <c r="I359" s="8">
        <v>24106.5</v>
      </c>
      <c r="J359" s="8">
        <v>24127.25</v>
      </c>
      <c r="K359" s="8">
        <v>23092.875</v>
      </c>
      <c r="L359" s="8">
        <v>19213.875</v>
      </c>
      <c r="M359" s="8">
        <v>11960.1875</v>
      </c>
      <c r="N359" s="8">
        <v>5883</v>
      </c>
      <c r="O359" s="8">
        <v>1853.25</v>
      </c>
      <c r="P359" s="9">
        <v>0</v>
      </c>
      <c r="Q359" s="8">
        <v>0</v>
      </c>
      <c r="R359" s="8">
        <v>0</v>
      </c>
      <c r="S359" s="8">
        <v>0</v>
      </c>
      <c r="T359" s="8">
        <v>0</v>
      </c>
      <c r="U359" s="8">
        <v>0</v>
      </c>
      <c r="V359" s="8">
        <v>0</v>
      </c>
      <c r="W359" s="8">
        <v>48</v>
      </c>
      <c r="X359" s="8">
        <v>115</v>
      </c>
      <c r="Y359" s="8">
        <v>77</v>
      </c>
      <c r="Z359" s="10">
        <f t="shared" si="10"/>
        <v>240</v>
      </c>
      <c r="AA359" s="33">
        <v>0</v>
      </c>
      <c r="AB359" s="24">
        <v>0</v>
      </c>
      <c r="AC359" s="24">
        <v>0</v>
      </c>
      <c r="AD359" s="24">
        <v>0</v>
      </c>
      <c r="AE359" s="24">
        <v>0</v>
      </c>
      <c r="AF359" s="24">
        <v>0</v>
      </c>
      <c r="AG359" s="24">
        <v>0</v>
      </c>
      <c r="AH359" s="24">
        <v>4.0133150086484846E-3</v>
      </c>
      <c r="AI359" s="24">
        <v>1.9547849736528983E-2</v>
      </c>
      <c r="AJ359" s="25">
        <v>4.1548630783758263E-2</v>
      </c>
      <c r="AK359" s="34">
        <f t="shared" si="11"/>
        <v>1.4374818910972704E-3</v>
      </c>
    </row>
    <row r="360" spans="1:37">
      <c r="A360" s="14" t="s">
        <v>72</v>
      </c>
      <c r="B360" s="15">
        <v>2011</v>
      </c>
      <c r="C360" s="9">
        <v>18787.547169811322</v>
      </c>
      <c r="D360" s="8">
        <v>9399.6603773584902</v>
      </c>
      <c r="E360" s="8">
        <v>9387.8867924528295</v>
      </c>
      <c r="F360" s="8">
        <v>1155.9245283018868</v>
      </c>
      <c r="G360" s="8">
        <v>2347.3018867924529</v>
      </c>
      <c r="H360" s="8">
        <v>2603.867924528302</v>
      </c>
      <c r="I360" s="8">
        <v>2318.867924528302</v>
      </c>
      <c r="J360" s="8">
        <v>2220.3773584905662</v>
      </c>
      <c r="K360" s="8">
        <v>2848.2075471698113</v>
      </c>
      <c r="L360" s="8">
        <v>2540.5094339622642</v>
      </c>
      <c r="M360" s="8">
        <v>1489.9811320754718</v>
      </c>
      <c r="N360" s="8">
        <v>898.58490566037733</v>
      </c>
      <c r="O360" s="8">
        <v>367.71698113207549</v>
      </c>
      <c r="P360" s="9">
        <v>0</v>
      </c>
      <c r="Q360" s="8">
        <v>0</v>
      </c>
      <c r="R360" s="8">
        <v>0</v>
      </c>
      <c r="S360" s="8">
        <v>0</v>
      </c>
      <c r="T360" s="8">
        <v>0</v>
      </c>
      <c r="U360" s="8">
        <v>0</v>
      </c>
      <c r="V360" s="8">
        <v>0</v>
      </c>
      <c r="W360" s="8">
        <v>0</v>
      </c>
      <c r="X360" s="8">
        <v>0</v>
      </c>
      <c r="Y360" s="8">
        <v>27</v>
      </c>
      <c r="Z360" s="10">
        <f t="shared" si="10"/>
        <v>27</v>
      </c>
      <c r="AA360" s="33">
        <v>0</v>
      </c>
      <c r="AB360" s="24">
        <v>0</v>
      </c>
      <c r="AC360" s="24">
        <v>0</v>
      </c>
      <c r="AD360" s="24">
        <v>0</v>
      </c>
      <c r="AE360" s="24">
        <v>0</v>
      </c>
      <c r="AF360" s="24">
        <v>0</v>
      </c>
      <c r="AG360" s="24">
        <v>0</v>
      </c>
      <c r="AH360" s="24">
        <v>0</v>
      </c>
      <c r="AI360" s="24">
        <v>0</v>
      </c>
      <c r="AJ360" s="25">
        <v>7.3426035199343209E-2</v>
      </c>
      <c r="AK360" s="34">
        <f t="shared" si="11"/>
        <v>1.4371221403177536E-3</v>
      </c>
    </row>
    <row r="361" spans="1:37">
      <c r="A361" s="14" t="s">
        <v>80</v>
      </c>
      <c r="B361" s="15">
        <v>2013</v>
      </c>
      <c r="C361" s="9">
        <v>434538.73333333334</v>
      </c>
      <c r="D361" s="8">
        <v>216014.2</v>
      </c>
      <c r="E361" s="8">
        <v>218524.53333333333</v>
      </c>
      <c r="F361" s="8">
        <v>30012.400000000001</v>
      </c>
      <c r="G361" s="8">
        <v>60692.933333333334</v>
      </c>
      <c r="H361" s="8">
        <v>61457.73333333333</v>
      </c>
      <c r="I361" s="8">
        <v>58006.6</v>
      </c>
      <c r="J361" s="8">
        <v>55655.6</v>
      </c>
      <c r="K361" s="8">
        <v>56287.73333333333</v>
      </c>
      <c r="L361" s="8">
        <v>50155.333333333336</v>
      </c>
      <c r="M361" s="8">
        <v>35433.666666666664</v>
      </c>
      <c r="N361" s="8">
        <v>19553.466666666667</v>
      </c>
      <c r="O361" s="8">
        <v>7186.333333333333</v>
      </c>
      <c r="P361" s="9">
        <v>0</v>
      </c>
      <c r="Q361" s="8">
        <v>0</v>
      </c>
      <c r="R361" s="8">
        <v>0</v>
      </c>
      <c r="S361" s="8">
        <v>0</v>
      </c>
      <c r="T361" s="8">
        <v>0</v>
      </c>
      <c r="U361" s="8">
        <v>0</v>
      </c>
      <c r="V361" s="8">
        <v>10</v>
      </c>
      <c r="W361" s="8">
        <v>48</v>
      </c>
      <c r="X361" s="8">
        <v>187</v>
      </c>
      <c r="Y361" s="8">
        <v>348</v>
      </c>
      <c r="Z361" s="10">
        <f t="shared" si="10"/>
        <v>593</v>
      </c>
      <c r="AA361" s="33">
        <v>0</v>
      </c>
      <c r="AB361" s="24">
        <v>0</v>
      </c>
      <c r="AC361" s="24">
        <v>0</v>
      </c>
      <c r="AD361" s="24">
        <v>0</v>
      </c>
      <c r="AE361" s="24">
        <v>0</v>
      </c>
      <c r="AF361" s="24">
        <v>0</v>
      </c>
      <c r="AG361" s="24">
        <v>1.993805909640716E-4</v>
      </c>
      <c r="AH361" s="24">
        <v>1.3546438885805403E-3</v>
      </c>
      <c r="AI361" s="24">
        <v>9.5635215579846031E-3</v>
      </c>
      <c r="AJ361" s="25">
        <v>4.842525163504801E-2</v>
      </c>
      <c r="AK361" s="34">
        <f t="shared" si="11"/>
        <v>1.3646654590515213E-3</v>
      </c>
    </row>
    <row r="362" spans="1:37">
      <c r="A362" s="14" t="s">
        <v>75</v>
      </c>
      <c r="B362" s="15">
        <v>2012</v>
      </c>
      <c r="C362" s="9">
        <v>34905.488888888889</v>
      </c>
      <c r="D362" s="8">
        <v>17489.955555555556</v>
      </c>
      <c r="E362" s="8">
        <v>17415.533333333333</v>
      </c>
      <c r="F362" s="8">
        <v>2666.5111111111109</v>
      </c>
      <c r="G362" s="8">
        <v>5267.0444444444447</v>
      </c>
      <c r="H362" s="8">
        <v>5047.8</v>
      </c>
      <c r="I362" s="8">
        <v>4635.8444444444449</v>
      </c>
      <c r="J362" s="8">
        <v>4280.5777777777776</v>
      </c>
      <c r="K362" s="8">
        <v>4612.5333333333338</v>
      </c>
      <c r="L362" s="8">
        <v>4030.6444444444446</v>
      </c>
      <c r="M362" s="8">
        <v>2484.9777777777776</v>
      </c>
      <c r="N362" s="8">
        <v>1364.6888888888889</v>
      </c>
      <c r="O362" s="8">
        <v>550.20000000000005</v>
      </c>
      <c r="P362" s="9">
        <v>0</v>
      </c>
      <c r="Q362" s="8">
        <v>0</v>
      </c>
      <c r="R362" s="8">
        <v>0</v>
      </c>
      <c r="S362" s="8">
        <v>0</v>
      </c>
      <c r="T362" s="8">
        <v>0</v>
      </c>
      <c r="U362" s="8">
        <v>0</v>
      </c>
      <c r="V362" s="8">
        <v>0</v>
      </c>
      <c r="W362" s="8">
        <v>0</v>
      </c>
      <c r="X362" s="8">
        <v>0</v>
      </c>
      <c r="Y362" s="8">
        <v>46</v>
      </c>
      <c r="Z362" s="10">
        <f t="shared" si="10"/>
        <v>46</v>
      </c>
      <c r="AA362" s="33">
        <v>0</v>
      </c>
      <c r="AB362" s="24">
        <v>0</v>
      </c>
      <c r="AC362" s="24">
        <v>0</v>
      </c>
      <c r="AD362" s="24">
        <v>0</v>
      </c>
      <c r="AE362" s="24">
        <v>0</v>
      </c>
      <c r="AF362" s="24">
        <v>0</v>
      </c>
      <c r="AG362" s="24">
        <v>0</v>
      </c>
      <c r="AH362" s="24">
        <v>0</v>
      </c>
      <c r="AI362" s="24">
        <v>0</v>
      </c>
      <c r="AJ362" s="25">
        <v>8.360596146855688E-2</v>
      </c>
      <c r="AK362" s="34">
        <f t="shared" si="11"/>
        <v>1.3178443122921768E-3</v>
      </c>
    </row>
    <row r="363" spans="1:37">
      <c r="A363" s="14" t="s">
        <v>80</v>
      </c>
      <c r="B363" s="15">
        <v>2012</v>
      </c>
      <c r="C363" s="9">
        <v>403926.8125</v>
      </c>
      <c r="D363" s="8">
        <v>200977.25</v>
      </c>
      <c r="E363" s="8">
        <v>202949.5625</v>
      </c>
      <c r="F363" s="8">
        <v>28725.375</v>
      </c>
      <c r="G363" s="8">
        <v>56704.0625</v>
      </c>
      <c r="H363" s="8">
        <v>57073.9375</v>
      </c>
      <c r="I363" s="8">
        <v>54543.8125</v>
      </c>
      <c r="J363" s="8">
        <v>52067.5</v>
      </c>
      <c r="K363" s="8">
        <v>52551.125</v>
      </c>
      <c r="L363" s="8">
        <v>45776.5</v>
      </c>
      <c r="M363" s="8">
        <v>31543.4375</v>
      </c>
      <c r="N363" s="8">
        <v>17848.25</v>
      </c>
      <c r="O363" s="8">
        <v>6544.375</v>
      </c>
      <c r="P363" s="9">
        <v>0</v>
      </c>
      <c r="Q363" s="8">
        <v>0</v>
      </c>
      <c r="R363" s="8">
        <v>0</v>
      </c>
      <c r="S363" s="8">
        <v>0</v>
      </c>
      <c r="T363" s="8">
        <v>0</v>
      </c>
      <c r="U363" s="8">
        <v>0</v>
      </c>
      <c r="V363" s="8">
        <v>11</v>
      </c>
      <c r="W363" s="8">
        <v>35</v>
      </c>
      <c r="X363" s="8">
        <v>199</v>
      </c>
      <c r="Y363" s="8">
        <v>273</v>
      </c>
      <c r="Z363" s="10">
        <f t="shared" si="10"/>
        <v>518</v>
      </c>
      <c r="AA363" s="33">
        <v>0</v>
      </c>
      <c r="AB363" s="24">
        <v>0</v>
      </c>
      <c r="AC363" s="24">
        <v>0</v>
      </c>
      <c r="AD363" s="24">
        <v>0</v>
      </c>
      <c r="AE363" s="24">
        <v>0</v>
      </c>
      <c r="AF363" s="24">
        <v>0</v>
      </c>
      <c r="AG363" s="24">
        <v>2.4029796948215788E-4</v>
      </c>
      <c r="AH363" s="24">
        <v>1.1095810340898959E-3</v>
      </c>
      <c r="AI363" s="24">
        <v>1.1149552477133612E-2</v>
      </c>
      <c r="AJ363" s="25">
        <v>4.1715213446662208E-2</v>
      </c>
      <c r="AK363" s="34">
        <f t="shared" si="11"/>
        <v>1.2824105356957457E-3</v>
      </c>
    </row>
    <row r="364" spans="1:37">
      <c r="A364" s="14" t="s">
        <v>78</v>
      </c>
      <c r="B364" s="15">
        <v>2009</v>
      </c>
      <c r="C364" s="9">
        <v>94010</v>
      </c>
      <c r="D364" s="8">
        <v>47295.178571428572</v>
      </c>
      <c r="E364" s="8">
        <v>46714.821428571428</v>
      </c>
      <c r="F364" s="8">
        <v>9220.5357142857138</v>
      </c>
      <c r="G364" s="8">
        <v>15665.964285714286</v>
      </c>
      <c r="H364" s="8">
        <v>16543.178571428572</v>
      </c>
      <c r="I364" s="8">
        <v>14755.535714285714</v>
      </c>
      <c r="J364" s="8">
        <v>11359.714285714286</v>
      </c>
      <c r="K364" s="8">
        <v>10714.821428571429</v>
      </c>
      <c r="L364" s="8">
        <v>7544.5</v>
      </c>
      <c r="M364" s="8">
        <v>4407.3571428571431</v>
      </c>
      <c r="N364" s="8">
        <v>2830.9285714285716</v>
      </c>
      <c r="O364" s="8">
        <v>1045.8571428571429</v>
      </c>
      <c r="P364" s="9">
        <v>0</v>
      </c>
      <c r="Q364" s="8">
        <v>0</v>
      </c>
      <c r="R364" s="8">
        <v>0</v>
      </c>
      <c r="S364" s="8">
        <v>0</v>
      </c>
      <c r="T364" s="8">
        <v>0</v>
      </c>
      <c r="U364" s="8">
        <v>0</v>
      </c>
      <c r="V364" s="8">
        <v>0</v>
      </c>
      <c r="W364" s="8">
        <v>0</v>
      </c>
      <c r="X364" s="8">
        <v>22</v>
      </c>
      <c r="Y364" s="8">
        <v>98</v>
      </c>
      <c r="Z364" s="10">
        <f t="shared" si="10"/>
        <v>120</v>
      </c>
      <c r="AA364" s="33">
        <v>0</v>
      </c>
      <c r="AB364" s="24">
        <v>0</v>
      </c>
      <c r="AC364" s="24">
        <v>0</v>
      </c>
      <c r="AD364" s="24">
        <v>0</v>
      </c>
      <c r="AE364" s="24">
        <v>0</v>
      </c>
      <c r="AF364" s="24">
        <v>0</v>
      </c>
      <c r="AG364" s="24">
        <v>0</v>
      </c>
      <c r="AH364" s="24">
        <v>0</v>
      </c>
      <c r="AI364" s="24">
        <v>7.7713016930335832E-3</v>
      </c>
      <c r="AJ364" s="25">
        <v>9.3703046031962847E-2</v>
      </c>
      <c r="AK364" s="34">
        <f t="shared" si="11"/>
        <v>1.2764599510690351E-3</v>
      </c>
    </row>
    <row r="365" spans="1:37">
      <c r="A365" s="14" t="s">
        <v>79</v>
      </c>
      <c r="B365" s="15">
        <v>2013</v>
      </c>
      <c r="C365" s="9">
        <v>83020</v>
      </c>
      <c r="D365" s="8">
        <v>40600</v>
      </c>
      <c r="E365" s="8">
        <v>42420</v>
      </c>
      <c r="F365" s="8">
        <v>4201</v>
      </c>
      <c r="G365" s="8">
        <v>9462.75</v>
      </c>
      <c r="H365" s="8">
        <v>10393.6875</v>
      </c>
      <c r="I365" s="8">
        <v>9161.375</v>
      </c>
      <c r="J365" s="8">
        <v>10408.3125</v>
      </c>
      <c r="K365" s="8">
        <v>13382.9375</v>
      </c>
      <c r="L365" s="8">
        <v>12319.3125</v>
      </c>
      <c r="M365" s="8">
        <v>7506.3125</v>
      </c>
      <c r="N365" s="8">
        <v>4417.125</v>
      </c>
      <c r="O365" s="8">
        <v>1854</v>
      </c>
      <c r="P365" s="9">
        <v>0</v>
      </c>
      <c r="Q365" s="8">
        <v>0</v>
      </c>
      <c r="R365" s="8">
        <v>0</v>
      </c>
      <c r="S365" s="8">
        <v>0</v>
      </c>
      <c r="T365" s="8">
        <v>0</v>
      </c>
      <c r="U365" s="8">
        <v>0</v>
      </c>
      <c r="V365" s="8">
        <v>0</v>
      </c>
      <c r="W365" s="8">
        <v>0</v>
      </c>
      <c r="X365" s="8">
        <v>23</v>
      </c>
      <c r="Y365" s="8">
        <v>82</v>
      </c>
      <c r="Z365" s="10">
        <f t="shared" si="10"/>
        <v>105</v>
      </c>
      <c r="AA365" s="33">
        <v>0</v>
      </c>
      <c r="AB365" s="24">
        <v>0</v>
      </c>
      <c r="AC365" s="24">
        <v>0</v>
      </c>
      <c r="AD365" s="24">
        <v>0</v>
      </c>
      <c r="AE365" s="24">
        <v>0</v>
      </c>
      <c r="AF365" s="24">
        <v>0</v>
      </c>
      <c r="AG365" s="24">
        <v>0</v>
      </c>
      <c r="AH365" s="24">
        <v>0</v>
      </c>
      <c r="AI365" s="24">
        <v>5.2070068200469766E-3</v>
      </c>
      <c r="AJ365" s="25">
        <v>4.4228694714131607E-2</v>
      </c>
      <c r="AK365" s="34">
        <f t="shared" si="11"/>
        <v>1.2647554806070826E-3</v>
      </c>
    </row>
    <row r="366" spans="1:37">
      <c r="A366" s="14" t="s">
        <v>82</v>
      </c>
      <c r="B366" s="15">
        <v>2009</v>
      </c>
      <c r="C366" s="9">
        <v>436810.875</v>
      </c>
      <c r="D366" s="8">
        <v>213016.875</v>
      </c>
      <c r="E366" s="8">
        <v>223794</v>
      </c>
      <c r="F366" s="8">
        <v>26570.125</v>
      </c>
      <c r="G366" s="8">
        <v>57436.875</v>
      </c>
      <c r="H366" s="8">
        <v>59756.5</v>
      </c>
      <c r="I366" s="8">
        <v>50409.625</v>
      </c>
      <c r="J366" s="8">
        <v>64976</v>
      </c>
      <c r="K366" s="8">
        <v>68545</v>
      </c>
      <c r="L366" s="8">
        <v>49631.75</v>
      </c>
      <c r="M366" s="8">
        <v>29244.75</v>
      </c>
      <c r="N366" s="8">
        <v>20616.125</v>
      </c>
      <c r="O366" s="8">
        <v>9663.75</v>
      </c>
      <c r="P366" s="9">
        <v>0</v>
      </c>
      <c r="Q366" s="8">
        <v>0</v>
      </c>
      <c r="R366" s="8">
        <v>0</v>
      </c>
      <c r="S366" s="8">
        <v>0</v>
      </c>
      <c r="T366" s="8">
        <v>0</v>
      </c>
      <c r="U366" s="8">
        <v>0</v>
      </c>
      <c r="V366" s="8">
        <v>0</v>
      </c>
      <c r="W366" s="8">
        <v>12</v>
      </c>
      <c r="X366" s="8">
        <v>170</v>
      </c>
      <c r="Y366" s="8">
        <v>364</v>
      </c>
      <c r="Z366" s="10">
        <f t="shared" si="10"/>
        <v>546</v>
      </c>
      <c r="AA366" s="33">
        <v>0</v>
      </c>
      <c r="AB366" s="24">
        <v>0</v>
      </c>
      <c r="AC366" s="24">
        <v>0</v>
      </c>
      <c r="AD366" s="24">
        <v>0</v>
      </c>
      <c r="AE366" s="24">
        <v>0</v>
      </c>
      <c r="AF366" s="24">
        <v>0</v>
      </c>
      <c r="AG366" s="24">
        <v>0</v>
      </c>
      <c r="AH366" s="24">
        <v>4.1033005924140229E-4</v>
      </c>
      <c r="AI366" s="24">
        <v>8.2459725093828248E-3</v>
      </c>
      <c r="AJ366" s="25">
        <v>3.766653731729401E-2</v>
      </c>
      <c r="AK366" s="34">
        <f t="shared" si="11"/>
        <v>1.2499688795522775E-3</v>
      </c>
    </row>
    <row r="367" spans="1:37">
      <c r="A367" s="14" t="s">
        <v>80</v>
      </c>
      <c r="B367" s="15">
        <v>2017</v>
      </c>
      <c r="C367" s="9">
        <v>561866.75</v>
      </c>
      <c r="D367" s="8">
        <v>279107.91666666669</v>
      </c>
      <c r="E367" s="8">
        <v>282758.83333333331</v>
      </c>
      <c r="F367" s="8">
        <v>35857.416666666664</v>
      </c>
      <c r="G367" s="8">
        <v>75331.333333333328</v>
      </c>
      <c r="H367" s="8">
        <v>78056.75</v>
      </c>
      <c r="I367" s="8">
        <v>75768.75</v>
      </c>
      <c r="J367" s="8">
        <v>69520.25</v>
      </c>
      <c r="K367" s="8">
        <v>69465.25</v>
      </c>
      <c r="L367" s="8">
        <v>66803</v>
      </c>
      <c r="M367" s="8">
        <v>53141.166666666664</v>
      </c>
      <c r="N367" s="8">
        <v>27645.75</v>
      </c>
      <c r="O367" s="8">
        <v>10277.083333333334</v>
      </c>
      <c r="P367" s="9">
        <v>0</v>
      </c>
      <c r="Q367" s="8">
        <v>0</v>
      </c>
      <c r="R367" s="8">
        <v>0</v>
      </c>
      <c r="S367" s="8">
        <v>0</v>
      </c>
      <c r="T367" s="8">
        <v>0</v>
      </c>
      <c r="U367" s="8">
        <v>0</v>
      </c>
      <c r="V367" s="8">
        <v>30</v>
      </c>
      <c r="W367" s="8">
        <v>124</v>
      </c>
      <c r="X367" s="8">
        <v>203</v>
      </c>
      <c r="Y367" s="8">
        <v>339</v>
      </c>
      <c r="Z367" s="10">
        <f t="shared" si="10"/>
        <v>696</v>
      </c>
      <c r="AA367" s="33">
        <v>0</v>
      </c>
      <c r="AB367" s="24">
        <v>0</v>
      </c>
      <c r="AC367" s="24">
        <v>0</v>
      </c>
      <c r="AD367" s="24">
        <v>0</v>
      </c>
      <c r="AE367" s="24">
        <v>0</v>
      </c>
      <c r="AF367" s="24">
        <v>0</v>
      </c>
      <c r="AG367" s="24">
        <v>4.4908162807059563E-4</v>
      </c>
      <c r="AH367" s="24">
        <v>2.3334075591114234E-3</v>
      </c>
      <c r="AI367" s="24">
        <v>7.3429008075382293E-3</v>
      </c>
      <c r="AJ367" s="25">
        <v>3.2986012568416781E-2</v>
      </c>
      <c r="AK367" s="34">
        <f t="shared" si="11"/>
        <v>1.2387278656371817E-3</v>
      </c>
    </row>
    <row r="368" spans="1:37">
      <c r="A368" s="14" t="s">
        <v>81</v>
      </c>
      <c r="B368" s="15">
        <v>2016</v>
      </c>
      <c r="C368" s="9">
        <v>282734.59999999998</v>
      </c>
      <c r="D368" s="8">
        <v>141974</v>
      </c>
      <c r="E368" s="8">
        <v>140760.6</v>
      </c>
      <c r="F368" s="8">
        <v>18432.2</v>
      </c>
      <c r="G368" s="8">
        <v>33598</v>
      </c>
      <c r="H368" s="8">
        <v>36043</v>
      </c>
      <c r="I368" s="8">
        <v>40638.6</v>
      </c>
      <c r="J368" s="8">
        <v>35252</v>
      </c>
      <c r="K368" s="8">
        <v>36358.400000000001</v>
      </c>
      <c r="L368" s="8">
        <v>36808.199999999997</v>
      </c>
      <c r="M368" s="8">
        <v>25258.799999999999</v>
      </c>
      <c r="N368" s="8">
        <v>12776.8</v>
      </c>
      <c r="O368" s="8">
        <v>7598.2</v>
      </c>
      <c r="P368" s="9">
        <v>0</v>
      </c>
      <c r="Q368" s="8">
        <v>0</v>
      </c>
      <c r="R368" s="8">
        <v>0</v>
      </c>
      <c r="S368" s="8">
        <v>0</v>
      </c>
      <c r="T368" s="8">
        <v>0</v>
      </c>
      <c r="U368" s="8">
        <v>0</v>
      </c>
      <c r="V368" s="8">
        <v>0</v>
      </c>
      <c r="W368" s="8">
        <v>0</v>
      </c>
      <c r="X368" s="8">
        <v>45</v>
      </c>
      <c r="Y368" s="8">
        <v>303</v>
      </c>
      <c r="Z368" s="10">
        <f t="shared" si="10"/>
        <v>348</v>
      </c>
      <c r="AA368" s="33">
        <v>0</v>
      </c>
      <c r="AB368" s="24">
        <v>0</v>
      </c>
      <c r="AC368" s="24">
        <v>0</v>
      </c>
      <c r="AD368" s="24">
        <v>0</v>
      </c>
      <c r="AE368" s="24">
        <v>0</v>
      </c>
      <c r="AF368" s="24">
        <v>0</v>
      </c>
      <c r="AG368" s="24">
        <v>0</v>
      </c>
      <c r="AH368" s="24">
        <v>0</v>
      </c>
      <c r="AI368" s="24">
        <v>3.5220086406611987E-3</v>
      </c>
      <c r="AJ368" s="25">
        <v>3.9877865810323501E-2</v>
      </c>
      <c r="AK368" s="34">
        <f t="shared" si="11"/>
        <v>1.2308362683590903E-3</v>
      </c>
    </row>
    <row r="369" spans="1:37">
      <c r="A369" s="14" t="s">
        <v>82</v>
      </c>
      <c r="B369" s="15">
        <v>2015</v>
      </c>
      <c r="C369" s="9">
        <v>449152.75</v>
      </c>
      <c r="D369" s="8">
        <v>218950.875</v>
      </c>
      <c r="E369" s="8">
        <v>230201.875</v>
      </c>
      <c r="F369" s="8">
        <v>23929</v>
      </c>
      <c r="G369" s="8">
        <v>55893</v>
      </c>
      <c r="H369" s="8">
        <v>61759.5</v>
      </c>
      <c r="I369" s="8">
        <v>54669.625</v>
      </c>
      <c r="J369" s="8">
        <v>56175.25</v>
      </c>
      <c r="K369" s="8">
        <v>69452.25</v>
      </c>
      <c r="L369" s="8">
        <v>59752.5</v>
      </c>
      <c r="M369" s="8">
        <v>36537.875</v>
      </c>
      <c r="N369" s="8">
        <v>20271.625</v>
      </c>
      <c r="O369" s="8">
        <v>10995</v>
      </c>
      <c r="P369" s="9">
        <v>0</v>
      </c>
      <c r="Q369" s="8">
        <v>0</v>
      </c>
      <c r="R369" s="8">
        <v>0</v>
      </c>
      <c r="S369" s="8">
        <v>0</v>
      </c>
      <c r="T369" s="8">
        <v>0</v>
      </c>
      <c r="U369" s="8">
        <v>0</v>
      </c>
      <c r="V369" s="8">
        <v>0</v>
      </c>
      <c r="W369" s="8">
        <v>14</v>
      </c>
      <c r="X369" s="8">
        <v>137</v>
      </c>
      <c r="Y369" s="8">
        <v>397</v>
      </c>
      <c r="Z369" s="10">
        <f t="shared" si="10"/>
        <v>548</v>
      </c>
      <c r="AA369" s="33">
        <v>0</v>
      </c>
      <c r="AB369" s="24">
        <v>0</v>
      </c>
      <c r="AC369" s="24">
        <v>0</v>
      </c>
      <c r="AD369" s="24">
        <v>0</v>
      </c>
      <c r="AE369" s="24">
        <v>0</v>
      </c>
      <c r="AF369" s="24">
        <v>0</v>
      </c>
      <c r="AG369" s="24">
        <v>0</v>
      </c>
      <c r="AH369" s="24">
        <v>3.8316404552809927E-4</v>
      </c>
      <c r="AI369" s="24">
        <v>6.7582149926313255E-3</v>
      </c>
      <c r="AJ369" s="25">
        <v>3.610732150977717E-2</v>
      </c>
      <c r="AK369" s="34">
        <f t="shared" si="11"/>
        <v>1.2200749077012219E-3</v>
      </c>
    </row>
    <row r="370" spans="1:37">
      <c r="A370" s="14" t="s">
        <v>80</v>
      </c>
      <c r="B370" s="15">
        <v>2015</v>
      </c>
      <c r="C370" s="9">
        <v>501748.53846153844</v>
      </c>
      <c r="D370" s="8">
        <v>249296.84615384616</v>
      </c>
      <c r="E370" s="8">
        <v>252451.69230769231</v>
      </c>
      <c r="F370" s="8">
        <v>32681.846153846152</v>
      </c>
      <c r="G370" s="8">
        <v>68681.38461538461</v>
      </c>
      <c r="H370" s="8">
        <v>70488.769230769234</v>
      </c>
      <c r="I370" s="8">
        <v>67231.692307692312</v>
      </c>
      <c r="J370" s="8">
        <v>63330.769230769234</v>
      </c>
      <c r="K370" s="8">
        <v>63422.769230769234</v>
      </c>
      <c r="L370" s="8">
        <v>59059.384615384617</v>
      </c>
      <c r="M370" s="8">
        <v>44710.769230769234</v>
      </c>
      <c r="N370" s="8">
        <v>23792.846153846152</v>
      </c>
      <c r="O370" s="8">
        <v>9159.1538461538457</v>
      </c>
      <c r="P370" s="9">
        <v>0</v>
      </c>
      <c r="Q370" s="8">
        <v>0</v>
      </c>
      <c r="R370" s="8">
        <v>0</v>
      </c>
      <c r="S370" s="8">
        <v>0</v>
      </c>
      <c r="T370" s="8">
        <v>0</v>
      </c>
      <c r="U370" s="8">
        <v>0</v>
      </c>
      <c r="V370" s="8">
        <v>12</v>
      </c>
      <c r="W370" s="8">
        <v>72</v>
      </c>
      <c r="X370" s="8">
        <v>203</v>
      </c>
      <c r="Y370" s="8">
        <v>321</v>
      </c>
      <c r="Z370" s="10">
        <f t="shared" si="10"/>
        <v>608</v>
      </c>
      <c r="AA370" s="33">
        <v>0</v>
      </c>
      <c r="AB370" s="24">
        <v>0</v>
      </c>
      <c r="AC370" s="24">
        <v>0</v>
      </c>
      <c r="AD370" s="24">
        <v>0</v>
      </c>
      <c r="AE370" s="24">
        <v>0</v>
      </c>
      <c r="AF370" s="24">
        <v>0</v>
      </c>
      <c r="AG370" s="24">
        <v>2.0318532064206562E-4</v>
      </c>
      <c r="AH370" s="24">
        <v>1.6103502855963111E-3</v>
      </c>
      <c r="AI370" s="24">
        <v>8.5319763212601072E-3</v>
      </c>
      <c r="AJ370" s="25">
        <v>3.5046905575758597E-2</v>
      </c>
      <c r="AK370" s="34">
        <f t="shared" si="11"/>
        <v>1.2117623737664485E-3</v>
      </c>
    </row>
    <row r="371" spans="1:37">
      <c r="A371" s="14" t="s">
        <v>79</v>
      </c>
      <c r="B371" s="15">
        <v>2010</v>
      </c>
      <c r="C371" s="9">
        <v>82979.0625</v>
      </c>
      <c r="D371" s="8">
        <v>40604.125</v>
      </c>
      <c r="E371" s="8">
        <v>42374.9375</v>
      </c>
      <c r="F371" s="8">
        <v>4366.4375</v>
      </c>
      <c r="G371" s="8">
        <v>9775.4375</v>
      </c>
      <c r="H371" s="8">
        <v>10734.5</v>
      </c>
      <c r="I371" s="8">
        <v>9015.5625</v>
      </c>
      <c r="J371" s="8">
        <v>11415.0625</v>
      </c>
      <c r="K371" s="8">
        <v>13687.625</v>
      </c>
      <c r="L371" s="8">
        <v>11300.4375</v>
      </c>
      <c r="M371" s="8">
        <v>6643.625</v>
      </c>
      <c r="N371" s="8">
        <v>4364.125</v>
      </c>
      <c r="O371" s="8">
        <v>1708.125</v>
      </c>
      <c r="P371" s="9">
        <v>0</v>
      </c>
      <c r="Q371" s="8">
        <v>0</v>
      </c>
      <c r="R371" s="8">
        <v>0</v>
      </c>
      <c r="S371" s="8">
        <v>0</v>
      </c>
      <c r="T371" s="8">
        <v>0</v>
      </c>
      <c r="U371" s="8">
        <v>0</v>
      </c>
      <c r="V371" s="8">
        <v>0</v>
      </c>
      <c r="W371" s="8">
        <v>0</v>
      </c>
      <c r="X371" s="8">
        <v>0</v>
      </c>
      <c r="Y371" s="8">
        <v>100</v>
      </c>
      <c r="Z371" s="10">
        <f t="shared" si="10"/>
        <v>100</v>
      </c>
      <c r="AA371" s="33">
        <v>0</v>
      </c>
      <c r="AB371" s="24">
        <v>0</v>
      </c>
      <c r="AC371" s="24">
        <v>0</v>
      </c>
      <c r="AD371" s="24">
        <v>0</v>
      </c>
      <c r="AE371" s="24">
        <v>0</v>
      </c>
      <c r="AF371" s="24">
        <v>0</v>
      </c>
      <c r="AG371" s="24">
        <v>0</v>
      </c>
      <c r="AH371" s="24">
        <v>0</v>
      </c>
      <c r="AI371" s="24">
        <v>0</v>
      </c>
      <c r="AJ371" s="25">
        <v>5.8543724844493231E-2</v>
      </c>
      <c r="AK371" s="34">
        <f t="shared" si="11"/>
        <v>1.205123280345569E-3</v>
      </c>
    </row>
    <row r="372" spans="1:37">
      <c r="A372" s="14" t="s">
        <v>82</v>
      </c>
      <c r="B372" s="15">
        <v>2011</v>
      </c>
      <c r="C372" s="9">
        <v>444771.5</v>
      </c>
      <c r="D372" s="8">
        <v>216423.625</v>
      </c>
      <c r="E372" s="8">
        <v>228347.875</v>
      </c>
      <c r="F372" s="8">
        <v>25395.25</v>
      </c>
      <c r="G372" s="8">
        <v>57879.5</v>
      </c>
      <c r="H372" s="8">
        <v>59635.75</v>
      </c>
      <c r="I372" s="8">
        <v>51851.75</v>
      </c>
      <c r="J372" s="8">
        <v>62170</v>
      </c>
      <c r="K372" s="8">
        <v>71058.5</v>
      </c>
      <c r="L372" s="8">
        <v>53938.25</v>
      </c>
      <c r="M372" s="8">
        <v>31076.375</v>
      </c>
      <c r="N372" s="8">
        <v>20827.5</v>
      </c>
      <c r="O372" s="8">
        <v>10552.375</v>
      </c>
      <c r="P372" s="9">
        <v>0</v>
      </c>
      <c r="Q372" s="8">
        <v>0</v>
      </c>
      <c r="R372" s="8">
        <v>0</v>
      </c>
      <c r="S372" s="8">
        <v>0</v>
      </c>
      <c r="T372" s="8">
        <v>0</v>
      </c>
      <c r="U372" s="8">
        <v>0</v>
      </c>
      <c r="V372" s="8">
        <v>0</v>
      </c>
      <c r="W372" s="8">
        <v>0</v>
      </c>
      <c r="X372" s="8">
        <v>119</v>
      </c>
      <c r="Y372" s="8">
        <v>415</v>
      </c>
      <c r="Z372" s="10">
        <f t="shared" si="10"/>
        <v>534</v>
      </c>
      <c r="AA372" s="33">
        <v>0</v>
      </c>
      <c r="AB372" s="24">
        <v>0</v>
      </c>
      <c r="AC372" s="24">
        <v>0</v>
      </c>
      <c r="AD372" s="24">
        <v>0</v>
      </c>
      <c r="AE372" s="24">
        <v>0</v>
      </c>
      <c r="AF372" s="24">
        <v>0</v>
      </c>
      <c r="AG372" s="24">
        <v>0</v>
      </c>
      <c r="AH372" s="24">
        <v>0</v>
      </c>
      <c r="AI372" s="24">
        <v>5.7135998079462253E-3</v>
      </c>
      <c r="AJ372" s="25">
        <v>3.9327639512432039E-2</v>
      </c>
      <c r="AK372" s="34">
        <f t="shared" si="11"/>
        <v>1.200616496335759E-3</v>
      </c>
    </row>
    <row r="373" spans="1:37">
      <c r="A373" s="14" t="s">
        <v>82</v>
      </c>
      <c r="B373" s="15">
        <v>2017</v>
      </c>
      <c r="C373" s="9">
        <v>449309.75</v>
      </c>
      <c r="D373" s="8">
        <v>219255.75</v>
      </c>
      <c r="E373" s="8">
        <v>230054</v>
      </c>
      <c r="F373" s="8">
        <v>23273.5</v>
      </c>
      <c r="G373" s="8">
        <v>54045.875</v>
      </c>
      <c r="H373" s="8">
        <v>61953.25</v>
      </c>
      <c r="I373" s="8">
        <v>54904.875</v>
      </c>
      <c r="J373" s="8">
        <v>54175.125</v>
      </c>
      <c r="K373" s="8">
        <v>66951.375</v>
      </c>
      <c r="L373" s="8">
        <v>62036.125</v>
      </c>
      <c r="M373" s="8">
        <v>39814.375</v>
      </c>
      <c r="N373" s="8">
        <v>20891.625</v>
      </c>
      <c r="O373" s="8">
        <v>11263.625</v>
      </c>
      <c r="P373" s="9">
        <v>0</v>
      </c>
      <c r="Q373" s="8">
        <v>0</v>
      </c>
      <c r="R373" s="8">
        <v>0</v>
      </c>
      <c r="S373" s="8">
        <v>0</v>
      </c>
      <c r="T373" s="8">
        <v>0</v>
      </c>
      <c r="U373" s="8">
        <v>0</v>
      </c>
      <c r="V373" s="8">
        <v>10</v>
      </c>
      <c r="W373" s="8">
        <v>33</v>
      </c>
      <c r="X373" s="8">
        <v>105</v>
      </c>
      <c r="Y373" s="8">
        <v>389</v>
      </c>
      <c r="Z373" s="10">
        <f t="shared" si="10"/>
        <v>537</v>
      </c>
      <c r="AA373" s="33">
        <v>0</v>
      </c>
      <c r="AB373" s="24">
        <v>0</v>
      </c>
      <c r="AC373" s="24">
        <v>0</v>
      </c>
      <c r="AD373" s="24">
        <v>0</v>
      </c>
      <c r="AE373" s="24">
        <v>0</v>
      </c>
      <c r="AF373" s="24">
        <v>0</v>
      </c>
      <c r="AG373" s="24">
        <v>1.6119639967841317E-4</v>
      </c>
      <c r="AH373" s="24">
        <v>8.2884636516333615E-4</v>
      </c>
      <c r="AI373" s="24">
        <v>5.025937427079033E-3</v>
      </c>
      <c r="AJ373" s="25">
        <v>3.4535950903905273E-2</v>
      </c>
      <c r="AK373" s="34">
        <f t="shared" si="11"/>
        <v>1.1951665860800928E-3</v>
      </c>
    </row>
    <row r="374" spans="1:37">
      <c r="A374" s="14" t="s">
        <v>80</v>
      </c>
      <c r="B374" s="15">
        <v>2011</v>
      </c>
      <c r="C374" s="9">
        <v>450289</v>
      </c>
      <c r="D374" s="8">
        <v>223960.07142857142</v>
      </c>
      <c r="E374" s="8">
        <v>226328.92857142858</v>
      </c>
      <c r="F374" s="8">
        <v>32639.142857142859</v>
      </c>
      <c r="G374" s="8">
        <v>62825.071428571428</v>
      </c>
      <c r="H374" s="8">
        <v>63757.428571428572</v>
      </c>
      <c r="I374" s="8">
        <v>61200.642857142855</v>
      </c>
      <c r="J374" s="8">
        <v>58944.857142857145</v>
      </c>
      <c r="K374" s="8">
        <v>58979.785714285717</v>
      </c>
      <c r="L374" s="8">
        <v>50208.5</v>
      </c>
      <c r="M374" s="8">
        <v>34274</v>
      </c>
      <c r="N374" s="8">
        <v>20173.428571428572</v>
      </c>
      <c r="O374" s="8">
        <v>6974.1428571428569</v>
      </c>
      <c r="P374" s="9">
        <v>0</v>
      </c>
      <c r="Q374" s="8">
        <v>0</v>
      </c>
      <c r="R374" s="8">
        <v>0</v>
      </c>
      <c r="S374" s="8">
        <v>0</v>
      </c>
      <c r="T374" s="8">
        <v>0</v>
      </c>
      <c r="U374" s="8">
        <v>10</v>
      </c>
      <c r="V374" s="8">
        <v>0</v>
      </c>
      <c r="W374" s="8">
        <v>65</v>
      </c>
      <c r="X374" s="8">
        <v>188</v>
      </c>
      <c r="Y374" s="8">
        <v>269</v>
      </c>
      <c r="Z374" s="10">
        <f t="shared" si="10"/>
        <v>532</v>
      </c>
      <c r="AA374" s="33">
        <v>0</v>
      </c>
      <c r="AB374" s="24">
        <v>0</v>
      </c>
      <c r="AC374" s="24">
        <v>0</v>
      </c>
      <c r="AD374" s="24">
        <v>0</v>
      </c>
      <c r="AE374" s="24">
        <v>0</v>
      </c>
      <c r="AF374" s="24">
        <v>1.6954961566735335E-4</v>
      </c>
      <c r="AG374" s="24">
        <v>0</v>
      </c>
      <c r="AH374" s="24">
        <v>1.8964812977767403E-3</v>
      </c>
      <c r="AI374" s="24">
        <v>9.3191893155069611E-3</v>
      </c>
      <c r="AJ374" s="25">
        <v>3.8571048157479672E-2</v>
      </c>
      <c r="AK374" s="34">
        <f t="shared" si="11"/>
        <v>1.1814634601333811E-3</v>
      </c>
    </row>
    <row r="375" spans="1:37">
      <c r="A375" s="14" t="s">
        <v>81</v>
      </c>
      <c r="B375" s="15">
        <v>2013</v>
      </c>
      <c r="C375" s="9">
        <v>275259.59999999998</v>
      </c>
      <c r="D375" s="8">
        <v>138285.20000000001</v>
      </c>
      <c r="E375" s="8">
        <v>136974.39999999999</v>
      </c>
      <c r="F375" s="8">
        <v>17785.2</v>
      </c>
      <c r="G375" s="8">
        <v>33174.800000000003</v>
      </c>
      <c r="H375" s="8">
        <v>36526.400000000001</v>
      </c>
      <c r="I375" s="8">
        <v>38527.800000000003</v>
      </c>
      <c r="J375" s="8">
        <v>34840.199999999997</v>
      </c>
      <c r="K375" s="8">
        <v>37697.800000000003</v>
      </c>
      <c r="L375" s="8">
        <v>35423.599999999999</v>
      </c>
      <c r="M375" s="8">
        <v>21376.2</v>
      </c>
      <c r="N375" s="8">
        <v>12551.8</v>
      </c>
      <c r="O375" s="8">
        <v>6516.2</v>
      </c>
      <c r="P375" s="9">
        <v>0</v>
      </c>
      <c r="Q375" s="8">
        <v>0</v>
      </c>
      <c r="R375" s="8">
        <v>0</v>
      </c>
      <c r="S375" s="8">
        <v>0</v>
      </c>
      <c r="T375" s="8">
        <v>0</v>
      </c>
      <c r="U375" s="8">
        <v>0</v>
      </c>
      <c r="V375" s="8">
        <v>0</v>
      </c>
      <c r="W375" s="8">
        <v>0</v>
      </c>
      <c r="X375" s="8">
        <v>67</v>
      </c>
      <c r="Y375" s="8">
        <v>252</v>
      </c>
      <c r="Z375" s="10">
        <f t="shared" si="10"/>
        <v>319</v>
      </c>
      <c r="AA375" s="33">
        <v>0</v>
      </c>
      <c r="AB375" s="24">
        <v>0</v>
      </c>
      <c r="AC375" s="24">
        <v>0</v>
      </c>
      <c r="AD375" s="24">
        <v>0</v>
      </c>
      <c r="AE375" s="24">
        <v>0</v>
      </c>
      <c r="AF375" s="24">
        <v>0</v>
      </c>
      <c r="AG375" s="24">
        <v>0</v>
      </c>
      <c r="AH375" s="24">
        <v>0</v>
      </c>
      <c r="AI375" s="24">
        <v>5.3378798260010516E-3</v>
      </c>
      <c r="AJ375" s="25">
        <v>3.8672846137319299E-2</v>
      </c>
      <c r="AK375" s="34">
        <f t="shared" si="11"/>
        <v>1.1589059927428508E-3</v>
      </c>
    </row>
    <row r="376" spans="1:37">
      <c r="A376" s="14" t="s">
        <v>81</v>
      </c>
      <c r="B376" s="15">
        <v>2015</v>
      </c>
      <c r="C376" s="9">
        <v>351553.5</v>
      </c>
      <c r="D376" s="8">
        <v>177457.25</v>
      </c>
      <c r="E376" s="8">
        <v>174096.25</v>
      </c>
      <c r="F376" s="8">
        <v>22873.25</v>
      </c>
      <c r="G376" s="8">
        <v>42092.25</v>
      </c>
      <c r="H376" s="8">
        <v>46113</v>
      </c>
      <c r="I376" s="8">
        <v>51229</v>
      </c>
      <c r="J376" s="8">
        <v>43859.25</v>
      </c>
      <c r="K376" s="8">
        <v>45390.75</v>
      </c>
      <c r="L376" s="8">
        <v>44781</v>
      </c>
      <c r="M376" s="8">
        <v>29946.5</v>
      </c>
      <c r="N376" s="8">
        <v>15837.75</v>
      </c>
      <c r="O376" s="8">
        <v>9195.5</v>
      </c>
      <c r="P376" s="9">
        <v>0</v>
      </c>
      <c r="Q376" s="8">
        <v>0</v>
      </c>
      <c r="R376" s="8">
        <v>0</v>
      </c>
      <c r="S376" s="8">
        <v>0</v>
      </c>
      <c r="T376" s="8">
        <v>0</v>
      </c>
      <c r="U376" s="8">
        <v>0</v>
      </c>
      <c r="V376" s="8">
        <v>0</v>
      </c>
      <c r="W376" s="8">
        <v>0</v>
      </c>
      <c r="X376" s="8">
        <v>79</v>
      </c>
      <c r="Y376" s="8">
        <v>326</v>
      </c>
      <c r="Z376" s="10">
        <f t="shared" si="10"/>
        <v>405</v>
      </c>
      <c r="AA376" s="33">
        <v>0</v>
      </c>
      <c r="AB376" s="24">
        <v>0</v>
      </c>
      <c r="AC376" s="24">
        <v>0</v>
      </c>
      <c r="AD376" s="24">
        <v>0</v>
      </c>
      <c r="AE376" s="24">
        <v>0</v>
      </c>
      <c r="AF376" s="24">
        <v>0</v>
      </c>
      <c r="AG376" s="24">
        <v>0</v>
      </c>
      <c r="AH376" s="24">
        <v>0</v>
      </c>
      <c r="AI376" s="24">
        <v>4.988082271787344E-3</v>
      </c>
      <c r="AJ376" s="25">
        <v>3.5452123321189716E-2</v>
      </c>
      <c r="AK376" s="34">
        <f t="shared" si="11"/>
        <v>1.152029491954994E-3</v>
      </c>
    </row>
    <row r="377" spans="1:37">
      <c r="A377" s="14" t="s">
        <v>75</v>
      </c>
      <c r="B377" s="15">
        <v>2016</v>
      </c>
      <c r="C377" s="9">
        <v>37016.238095238092</v>
      </c>
      <c r="D377" s="8">
        <v>18537.309523809523</v>
      </c>
      <c r="E377" s="8">
        <v>18478.928571428572</v>
      </c>
      <c r="F377" s="8">
        <v>2567.6666666666665</v>
      </c>
      <c r="G377" s="8">
        <v>5540.6428571428569</v>
      </c>
      <c r="H377" s="8">
        <v>5169.3095238095239</v>
      </c>
      <c r="I377" s="8">
        <v>4868.3095238095239</v>
      </c>
      <c r="J377" s="8">
        <v>4545.9761904761908</v>
      </c>
      <c r="K377" s="8">
        <v>4528.7380952380954</v>
      </c>
      <c r="L377" s="8">
        <v>4496.6904761904761</v>
      </c>
      <c r="M377" s="8">
        <v>3134.2857142857142</v>
      </c>
      <c r="N377" s="8">
        <v>1540.952380952381</v>
      </c>
      <c r="O377" s="8">
        <v>606.09523809523807</v>
      </c>
      <c r="P377" s="9">
        <v>0</v>
      </c>
      <c r="Q377" s="8">
        <v>0</v>
      </c>
      <c r="R377" s="8">
        <v>0</v>
      </c>
      <c r="S377" s="8">
        <v>0</v>
      </c>
      <c r="T377" s="8">
        <v>0</v>
      </c>
      <c r="U377" s="8">
        <v>0</v>
      </c>
      <c r="V377" s="8">
        <v>0</v>
      </c>
      <c r="W377" s="8">
        <v>0</v>
      </c>
      <c r="X377" s="8">
        <v>0</v>
      </c>
      <c r="Y377" s="8">
        <v>42</v>
      </c>
      <c r="Z377" s="10">
        <f t="shared" si="10"/>
        <v>42</v>
      </c>
      <c r="AA377" s="33">
        <v>0</v>
      </c>
      <c r="AB377" s="24">
        <v>0</v>
      </c>
      <c r="AC377" s="24">
        <v>0</v>
      </c>
      <c r="AD377" s="24">
        <v>0</v>
      </c>
      <c r="AE377" s="24">
        <v>0</v>
      </c>
      <c r="AF377" s="24">
        <v>0</v>
      </c>
      <c r="AG377" s="24">
        <v>0</v>
      </c>
      <c r="AH377" s="24">
        <v>0</v>
      </c>
      <c r="AI377" s="24">
        <v>0</v>
      </c>
      <c r="AJ377" s="25">
        <v>6.9296040226272781E-2</v>
      </c>
      <c r="AK377" s="34">
        <f t="shared" si="11"/>
        <v>1.134637179821983E-3</v>
      </c>
    </row>
    <row r="378" spans="1:37">
      <c r="A378" s="14" t="s">
        <v>82</v>
      </c>
      <c r="B378" s="15">
        <v>2014</v>
      </c>
      <c r="C378" s="9">
        <v>449006.625</v>
      </c>
      <c r="D378" s="8">
        <v>218827.625</v>
      </c>
      <c r="E378" s="8">
        <v>230179</v>
      </c>
      <c r="F378" s="8">
        <v>24260.625</v>
      </c>
      <c r="G378" s="8">
        <v>56687.625</v>
      </c>
      <c r="H378" s="8">
        <v>61249.75</v>
      </c>
      <c r="I378" s="8">
        <v>54181.625</v>
      </c>
      <c r="J378" s="8">
        <v>57484.875</v>
      </c>
      <c r="K378" s="8">
        <v>70506.625</v>
      </c>
      <c r="L378" s="8">
        <v>58676</v>
      </c>
      <c r="M378" s="8">
        <v>35152.125</v>
      </c>
      <c r="N378" s="8">
        <v>20431.5</v>
      </c>
      <c r="O378" s="8">
        <v>10851.875</v>
      </c>
      <c r="P378" s="9">
        <v>0</v>
      </c>
      <c r="Q378" s="8">
        <v>0</v>
      </c>
      <c r="R378" s="8">
        <v>0</v>
      </c>
      <c r="S378" s="8">
        <v>0</v>
      </c>
      <c r="T378" s="8">
        <v>0</v>
      </c>
      <c r="U378" s="8">
        <v>0</v>
      </c>
      <c r="V378" s="8">
        <v>0</v>
      </c>
      <c r="W378" s="8">
        <v>30</v>
      </c>
      <c r="X378" s="8">
        <v>103</v>
      </c>
      <c r="Y378" s="8">
        <v>364</v>
      </c>
      <c r="Z378" s="10">
        <f t="shared" si="10"/>
        <v>497</v>
      </c>
      <c r="AA378" s="33">
        <v>0</v>
      </c>
      <c r="AB378" s="24">
        <v>0</v>
      </c>
      <c r="AC378" s="24">
        <v>0</v>
      </c>
      <c r="AD378" s="24">
        <v>0</v>
      </c>
      <c r="AE378" s="24">
        <v>0</v>
      </c>
      <c r="AF378" s="24">
        <v>0</v>
      </c>
      <c r="AG378" s="24">
        <v>0</v>
      </c>
      <c r="AH378" s="24">
        <v>8.5343346952709116E-4</v>
      </c>
      <c r="AI378" s="24">
        <v>5.0412353473802711E-3</v>
      </c>
      <c r="AJ378" s="25">
        <v>3.3542590566146405E-2</v>
      </c>
      <c r="AK378" s="34">
        <f t="shared" si="11"/>
        <v>1.1068878994825522E-3</v>
      </c>
    </row>
    <row r="379" spans="1:37">
      <c r="A379" s="14" t="s">
        <v>82</v>
      </c>
      <c r="B379" s="15">
        <v>2013</v>
      </c>
      <c r="C379" s="9">
        <v>447945.125</v>
      </c>
      <c r="D379" s="8">
        <v>218170.5</v>
      </c>
      <c r="E379" s="8">
        <v>229774.625</v>
      </c>
      <c r="F379" s="8">
        <v>24663.625</v>
      </c>
      <c r="G379" s="8">
        <v>57088.875</v>
      </c>
      <c r="H379" s="8">
        <v>60644.125</v>
      </c>
      <c r="I379" s="8">
        <v>53427</v>
      </c>
      <c r="J379" s="8">
        <v>58634.5</v>
      </c>
      <c r="K379" s="8">
        <v>71003.25</v>
      </c>
      <c r="L379" s="8">
        <v>57163</v>
      </c>
      <c r="M379" s="8">
        <v>33644.5</v>
      </c>
      <c r="N379" s="8">
        <v>20472.125</v>
      </c>
      <c r="O379" s="8">
        <v>10861.75</v>
      </c>
      <c r="P379" s="9">
        <v>0</v>
      </c>
      <c r="Q379" s="8">
        <v>0</v>
      </c>
      <c r="R379" s="8">
        <v>0</v>
      </c>
      <c r="S379" s="8">
        <v>0</v>
      </c>
      <c r="T379" s="8">
        <v>0</v>
      </c>
      <c r="U379" s="8">
        <v>0</v>
      </c>
      <c r="V379" s="8">
        <v>0</v>
      </c>
      <c r="W379" s="8">
        <v>11</v>
      </c>
      <c r="X379" s="8">
        <v>79</v>
      </c>
      <c r="Y379" s="8">
        <v>377</v>
      </c>
      <c r="Z379" s="10">
        <f t="shared" si="10"/>
        <v>467</v>
      </c>
      <c r="AA379" s="33">
        <v>0</v>
      </c>
      <c r="AB379" s="24">
        <v>0</v>
      </c>
      <c r="AC379" s="24">
        <v>0</v>
      </c>
      <c r="AD379" s="24">
        <v>0</v>
      </c>
      <c r="AE379" s="24">
        <v>0</v>
      </c>
      <c r="AF379" s="24">
        <v>0</v>
      </c>
      <c r="AG379" s="24">
        <v>0</v>
      </c>
      <c r="AH379" s="24">
        <v>3.2694794097103537E-4</v>
      </c>
      <c r="AI379" s="24">
        <v>3.8589057071505765E-3</v>
      </c>
      <c r="AJ379" s="25">
        <v>3.470895573917647E-2</v>
      </c>
      <c r="AK379" s="34">
        <f t="shared" si="11"/>
        <v>1.0425384136059077E-3</v>
      </c>
    </row>
    <row r="380" spans="1:37">
      <c r="A380" s="14" t="s">
        <v>82</v>
      </c>
      <c r="B380" s="15">
        <v>2010</v>
      </c>
      <c r="C380" s="9">
        <v>443229.625</v>
      </c>
      <c r="D380" s="8">
        <v>215604.25</v>
      </c>
      <c r="E380" s="8">
        <v>227625.375</v>
      </c>
      <c r="F380" s="8">
        <v>25661</v>
      </c>
      <c r="G380" s="8">
        <v>58511</v>
      </c>
      <c r="H380" s="8">
        <v>59283.375</v>
      </c>
      <c r="I380" s="8">
        <v>51358.375</v>
      </c>
      <c r="J380" s="8">
        <v>64072.125</v>
      </c>
      <c r="K380" s="8">
        <v>70523</v>
      </c>
      <c r="L380" s="8">
        <v>52476.125</v>
      </c>
      <c r="M380" s="8">
        <v>30000.75</v>
      </c>
      <c r="N380" s="8">
        <v>21378.25</v>
      </c>
      <c r="O380" s="8">
        <v>10079.625</v>
      </c>
      <c r="P380" s="9">
        <v>0</v>
      </c>
      <c r="Q380" s="8">
        <v>0</v>
      </c>
      <c r="R380" s="8">
        <v>0</v>
      </c>
      <c r="S380" s="8">
        <v>0</v>
      </c>
      <c r="T380" s="8">
        <v>0</v>
      </c>
      <c r="U380" s="8">
        <v>0</v>
      </c>
      <c r="V380" s="8">
        <v>0</v>
      </c>
      <c r="W380" s="8">
        <v>20</v>
      </c>
      <c r="X380" s="8">
        <v>100</v>
      </c>
      <c r="Y380" s="8">
        <v>339</v>
      </c>
      <c r="Z380" s="10">
        <f t="shared" si="10"/>
        <v>459</v>
      </c>
      <c r="AA380" s="33">
        <v>0</v>
      </c>
      <c r="AB380" s="24">
        <v>0</v>
      </c>
      <c r="AC380" s="24">
        <v>0</v>
      </c>
      <c r="AD380" s="24">
        <v>0</v>
      </c>
      <c r="AE380" s="24">
        <v>0</v>
      </c>
      <c r="AF380" s="24">
        <v>0</v>
      </c>
      <c r="AG380" s="24">
        <v>0</v>
      </c>
      <c r="AH380" s="24">
        <v>6.6665000041665626E-4</v>
      </c>
      <c r="AI380" s="24">
        <v>4.677651351256534E-3</v>
      </c>
      <c r="AJ380" s="25">
        <v>3.3632203579002193E-2</v>
      </c>
      <c r="AK380" s="34">
        <f t="shared" si="11"/>
        <v>1.0355805977544936E-3</v>
      </c>
    </row>
    <row r="381" spans="1:37">
      <c r="A381" s="14" t="s">
        <v>81</v>
      </c>
      <c r="B381" s="15">
        <v>2014</v>
      </c>
      <c r="C381" s="9">
        <v>278214.40000000002</v>
      </c>
      <c r="D381" s="8">
        <v>139925.20000000001</v>
      </c>
      <c r="E381" s="8">
        <v>138289.20000000001</v>
      </c>
      <c r="F381" s="8">
        <v>17904.400000000001</v>
      </c>
      <c r="G381" s="8">
        <v>33601.4</v>
      </c>
      <c r="H381" s="8">
        <v>37216.400000000001</v>
      </c>
      <c r="I381" s="8">
        <v>39825.199999999997</v>
      </c>
      <c r="J381" s="8">
        <v>34856.400000000001</v>
      </c>
      <c r="K381" s="8">
        <v>36869.199999999997</v>
      </c>
      <c r="L381" s="8">
        <v>35442</v>
      </c>
      <c r="M381" s="8">
        <v>22583.4</v>
      </c>
      <c r="N381" s="8">
        <v>12895.2</v>
      </c>
      <c r="O381" s="8">
        <v>7098.2</v>
      </c>
      <c r="P381" s="9">
        <v>0</v>
      </c>
      <c r="Q381" s="8">
        <v>0</v>
      </c>
      <c r="R381" s="8">
        <v>0</v>
      </c>
      <c r="S381" s="8">
        <v>0</v>
      </c>
      <c r="T381" s="8">
        <v>0</v>
      </c>
      <c r="U381" s="8">
        <v>0</v>
      </c>
      <c r="V381" s="8">
        <v>0</v>
      </c>
      <c r="W381" s="8">
        <v>0</v>
      </c>
      <c r="X381" s="8">
        <v>62</v>
      </c>
      <c r="Y381" s="8">
        <v>224</v>
      </c>
      <c r="Z381" s="10">
        <f t="shared" si="10"/>
        <v>286</v>
      </c>
      <c r="AA381" s="33">
        <v>0</v>
      </c>
      <c r="AB381" s="24">
        <v>0</v>
      </c>
      <c r="AC381" s="24">
        <v>0</v>
      </c>
      <c r="AD381" s="24">
        <v>0</v>
      </c>
      <c r="AE381" s="24">
        <v>0</v>
      </c>
      <c r="AF381" s="24">
        <v>0</v>
      </c>
      <c r="AG381" s="24">
        <v>0</v>
      </c>
      <c r="AH381" s="24">
        <v>0</v>
      </c>
      <c r="AI381" s="24">
        <v>4.8079905701346234E-3</v>
      </c>
      <c r="AJ381" s="25">
        <v>3.1557296215942068E-2</v>
      </c>
      <c r="AK381" s="34">
        <f t="shared" si="11"/>
        <v>1.0279841733569506E-3</v>
      </c>
    </row>
    <row r="382" spans="1:37">
      <c r="A382" s="14" t="s">
        <v>78</v>
      </c>
      <c r="B382" s="15">
        <v>2017</v>
      </c>
      <c r="C382" s="9">
        <v>106784.60714285714</v>
      </c>
      <c r="D382" s="8">
        <v>53683.892857142855</v>
      </c>
      <c r="E382" s="8">
        <v>53100.714285714283</v>
      </c>
      <c r="F382" s="8">
        <v>8964.9285714285706</v>
      </c>
      <c r="G382" s="8">
        <v>18105.535714285714</v>
      </c>
      <c r="H382" s="8">
        <v>17156.5</v>
      </c>
      <c r="I382" s="8">
        <v>15840.464285714286</v>
      </c>
      <c r="J382" s="8">
        <v>14124.714285714286</v>
      </c>
      <c r="K382" s="8">
        <v>11128.285714285714</v>
      </c>
      <c r="L382" s="8">
        <v>10250.5</v>
      </c>
      <c r="M382" s="8">
        <v>6616.75</v>
      </c>
      <c r="N382" s="8">
        <v>3335.9642857142858</v>
      </c>
      <c r="O382" s="8">
        <v>1260.9642857142858</v>
      </c>
      <c r="P382" s="9">
        <v>0</v>
      </c>
      <c r="Q382" s="8">
        <v>0</v>
      </c>
      <c r="R382" s="8">
        <v>0</v>
      </c>
      <c r="S382" s="8">
        <v>0</v>
      </c>
      <c r="T382" s="8">
        <v>0</v>
      </c>
      <c r="U382" s="8">
        <v>0</v>
      </c>
      <c r="V382" s="8">
        <v>0</v>
      </c>
      <c r="W382" s="8">
        <v>0</v>
      </c>
      <c r="X382" s="8">
        <v>42</v>
      </c>
      <c r="Y382" s="8">
        <v>67</v>
      </c>
      <c r="Z382" s="10">
        <f t="shared" si="10"/>
        <v>109</v>
      </c>
      <c r="AA382" s="33">
        <v>0</v>
      </c>
      <c r="AB382" s="24">
        <v>0</v>
      </c>
      <c r="AC382" s="24">
        <v>0</v>
      </c>
      <c r="AD382" s="24">
        <v>0</v>
      </c>
      <c r="AE382" s="24">
        <v>0</v>
      </c>
      <c r="AF382" s="24">
        <v>0</v>
      </c>
      <c r="AG382" s="24">
        <v>0</v>
      </c>
      <c r="AH382" s="24">
        <v>0</v>
      </c>
      <c r="AI382" s="24">
        <v>1.2590062843255858E-2</v>
      </c>
      <c r="AJ382" s="25">
        <v>5.3133939445435749E-2</v>
      </c>
      <c r="AK382" s="34">
        <f t="shared" si="11"/>
        <v>1.0207463689422868E-3</v>
      </c>
    </row>
    <row r="383" spans="1:37">
      <c r="A383" s="14" t="s">
        <v>79</v>
      </c>
      <c r="B383" s="15">
        <v>2016</v>
      </c>
      <c r="C383" s="9">
        <v>79958.882352941175</v>
      </c>
      <c r="D383" s="8">
        <v>39196.705882352944</v>
      </c>
      <c r="E383" s="8">
        <v>40762.176470588238</v>
      </c>
      <c r="F383" s="8">
        <v>3987.8823529411766</v>
      </c>
      <c r="G383" s="8">
        <v>8896.176470588236</v>
      </c>
      <c r="H383" s="8">
        <v>9811.5882352941171</v>
      </c>
      <c r="I383" s="8">
        <v>9254.0588235294126</v>
      </c>
      <c r="J383" s="8">
        <v>9382</v>
      </c>
      <c r="K383" s="8">
        <v>11981.235294117647</v>
      </c>
      <c r="L383" s="8">
        <v>12270.35294117647</v>
      </c>
      <c r="M383" s="8">
        <v>8273.823529411764</v>
      </c>
      <c r="N383" s="8">
        <v>4229.3529411764703</v>
      </c>
      <c r="O383" s="8">
        <v>1846.6470588235295</v>
      </c>
      <c r="P383" s="9">
        <v>0</v>
      </c>
      <c r="Q383" s="8">
        <v>0</v>
      </c>
      <c r="R383" s="8">
        <v>0</v>
      </c>
      <c r="S383" s="8">
        <v>0</v>
      </c>
      <c r="T383" s="8">
        <v>0</v>
      </c>
      <c r="U383" s="8">
        <v>0</v>
      </c>
      <c r="V383" s="8">
        <v>0</v>
      </c>
      <c r="W383" s="8">
        <v>0</v>
      </c>
      <c r="X383" s="8">
        <v>10</v>
      </c>
      <c r="Y383" s="8">
        <v>70</v>
      </c>
      <c r="Z383" s="10">
        <f t="shared" si="10"/>
        <v>80</v>
      </c>
      <c r="AA383" s="33">
        <v>0</v>
      </c>
      <c r="AB383" s="24">
        <v>0</v>
      </c>
      <c r="AC383" s="24">
        <v>0</v>
      </c>
      <c r="AD383" s="24">
        <v>0</v>
      </c>
      <c r="AE383" s="24">
        <v>0</v>
      </c>
      <c r="AF383" s="24">
        <v>0</v>
      </c>
      <c r="AG383" s="24">
        <v>0</v>
      </c>
      <c r="AH383" s="24">
        <v>0</v>
      </c>
      <c r="AI383" s="24">
        <v>2.3644278779955219E-3</v>
      </c>
      <c r="AJ383" s="25">
        <v>3.7906539674449714E-2</v>
      </c>
      <c r="AK383" s="34">
        <f t="shared" si="11"/>
        <v>1.0005142348898442E-3</v>
      </c>
    </row>
    <row r="384" spans="1:37">
      <c r="A384" s="14" t="s">
        <v>81</v>
      </c>
      <c r="B384" s="15">
        <v>2012</v>
      </c>
      <c r="C384" s="9">
        <v>272546</v>
      </c>
      <c r="D384" s="8">
        <v>136699.6</v>
      </c>
      <c r="E384" s="8">
        <v>135846.39999999999</v>
      </c>
      <c r="F384" s="8">
        <v>17677.8</v>
      </c>
      <c r="G384" s="8">
        <v>32633.4</v>
      </c>
      <c r="H384" s="8">
        <v>36489.199999999997</v>
      </c>
      <c r="I384" s="8">
        <v>37722.800000000003</v>
      </c>
      <c r="J384" s="8">
        <v>35225.800000000003</v>
      </c>
      <c r="K384" s="8">
        <v>38322.6</v>
      </c>
      <c r="L384" s="8">
        <v>34925</v>
      </c>
      <c r="M384" s="8">
        <v>20426.8</v>
      </c>
      <c r="N384" s="8">
        <v>12640.8</v>
      </c>
      <c r="O384" s="8">
        <v>6356.6</v>
      </c>
      <c r="P384" s="9">
        <v>0</v>
      </c>
      <c r="Q384" s="8">
        <v>0</v>
      </c>
      <c r="R384" s="8">
        <v>0</v>
      </c>
      <c r="S384" s="8">
        <v>0</v>
      </c>
      <c r="T384" s="8">
        <v>0</v>
      </c>
      <c r="U384" s="8">
        <v>0</v>
      </c>
      <c r="V384" s="8">
        <v>0</v>
      </c>
      <c r="W384" s="8">
        <v>0</v>
      </c>
      <c r="X384" s="8">
        <v>31</v>
      </c>
      <c r="Y384" s="8">
        <v>239</v>
      </c>
      <c r="Z384" s="10">
        <f t="shared" si="10"/>
        <v>270</v>
      </c>
      <c r="AA384" s="33">
        <v>0</v>
      </c>
      <c r="AB384" s="24">
        <v>0</v>
      </c>
      <c r="AC384" s="24">
        <v>0</v>
      </c>
      <c r="AD384" s="24">
        <v>0</v>
      </c>
      <c r="AE384" s="24">
        <v>0</v>
      </c>
      <c r="AF384" s="24">
        <v>0</v>
      </c>
      <c r="AG384" s="24">
        <v>0</v>
      </c>
      <c r="AH384" s="24">
        <v>0</v>
      </c>
      <c r="AI384" s="24">
        <v>2.4523764318714007E-3</v>
      </c>
      <c r="AJ384" s="25">
        <v>3.7598716294874615E-2</v>
      </c>
      <c r="AK384" s="34">
        <f t="shared" si="11"/>
        <v>9.906584576548545E-4</v>
      </c>
    </row>
    <row r="385" spans="1:37">
      <c r="A385" s="14" t="s">
        <v>79</v>
      </c>
      <c r="B385" s="15">
        <v>2009</v>
      </c>
      <c r="C385" s="9">
        <v>82273.75</v>
      </c>
      <c r="D385" s="8">
        <v>40163.1875</v>
      </c>
      <c r="E385" s="8">
        <v>42110.5625</v>
      </c>
      <c r="F385" s="8">
        <v>4432.3125</v>
      </c>
      <c r="G385" s="8">
        <v>9636.75</v>
      </c>
      <c r="H385" s="8">
        <v>10843.5</v>
      </c>
      <c r="I385" s="8">
        <v>9212.8125</v>
      </c>
      <c r="J385" s="8">
        <v>11557.75</v>
      </c>
      <c r="K385" s="8">
        <v>13541.75</v>
      </c>
      <c r="L385" s="8">
        <v>10739.9375</v>
      </c>
      <c r="M385" s="8">
        <v>6372.25</v>
      </c>
      <c r="N385" s="8">
        <v>4307.8125</v>
      </c>
      <c r="O385" s="8">
        <v>1684.125</v>
      </c>
      <c r="P385" s="9">
        <v>0</v>
      </c>
      <c r="Q385" s="8">
        <v>0</v>
      </c>
      <c r="R385" s="8">
        <v>0</v>
      </c>
      <c r="S385" s="8">
        <v>0</v>
      </c>
      <c r="T385" s="8">
        <v>0</v>
      </c>
      <c r="U385" s="8">
        <v>0</v>
      </c>
      <c r="V385" s="8">
        <v>0</v>
      </c>
      <c r="W385" s="8">
        <v>0</v>
      </c>
      <c r="X385" s="8">
        <v>11</v>
      </c>
      <c r="Y385" s="8">
        <v>70</v>
      </c>
      <c r="Z385" s="10">
        <f t="shared" si="10"/>
        <v>81</v>
      </c>
      <c r="AA385" s="33">
        <v>0</v>
      </c>
      <c r="AB385" s="24">
        <v>0</v>
      </c>
      <c r="AC385" s="24">
        <v>0</v>
      </c>
      <c r="AD385" s="24">
        <v>0</v>
      </c>
      <c r="AE385" s="24">
        <v>0</v>
      </c>
      <c r="AF385" s="24">
        <v>0</v>
      </c>
      <c r="AG385" s="24">
        <v>0</v>
      </c>
      <c r="AH385" s="24">
        <v>0</v>
      </c>
      <c r="AI385" s="24">
        <v>2.5535001813565472E-3</v>
      </c>
      <c r="AJ385" s="25">
        <v>4.1564610702887257E-2</v>
      </c>
      <c r="AK385" s="34">
        <f t="shared" si="11"/>
        <v>9.8451814825506316E-4</v>
      </c>
    </row>
    <row r="386" spans="1:37">
      <c r="A386" s="14" t="s">
        <v>82</v>
      </c>
      <c r="B386" s="15">
        <v>2012</v>
      </c>
      <c r="C386" s="9">
        <v>446526.625</v>
      </c>
      <c r="D386" s="8">
        <v>217440.25</v>
      </c>
      <c r="E386" s="8">
        <v>229086.375</v>
      </c>
      <c r="F386" s="8">
        <v>24915.5</v>
      </c>
      <c r="G386" s="8">
        <v>57365.875</v>
      </c>
      <c r="H386" s="8">
        <v>59898.25</v>
      </c>
      <c r="I386" s="8">
        <v>52611.5</v>
      </c>
      <c r="J386" s="8">
        <v>60640.25</v>
      </c>
      <c r="K386" s="8">
        <v>71174.25</v>
      </c>
      <c r="L386" s="8">
        <v>55520.25</v>
      </c>
      <c r="M386" s="8">
        <v>32303</v>
      </c>
      <c r="N386" s="8">
        <v>20889.5</v>
      </c>
      <c r="O386" s="8">
        <v>10594</v>
      </c>
      <c r="P386" s="9">
        <v>0</v>
      </c>
      <c r="Q386" s="8">
        <v>0</v>
      </c>
      <c r="R386" s="8">
        <v>0</v>
      </c>
      <c r="S386" s="8">
        <v>0</v>
      </c>
      <c r="T386" s="8">
        <v>0</v>
      </c>
      <c r="U386" s="8">
        <v>0</v>
      </c>
      <c r="V386" s="8">
        <v>0</v>
      </c>
      <c r="W386" s="8">
        <v>0</v>
      </c>
      <c r="X386" s="8">
        <v>113</v>
      </c>
      <c r="Y386" s="8">
        <v>317</v>
      </c>
      <c r="Z386" s="10">
        <f t="shared" si="10"/>
        <v>430</v>
      </c>
      <c r="AA386" s="33">
        <v>0</v>
      </c>
      <c r="AB386" s="24">
        <v>0</v>
      </c>
      <c r="AC386" s="24">
        <v>0</v>
      </c>
      <c r="AD386" s="24">
        <v>0</v>
      </c>
      <c r="AE386" s="24">
        <v>0</v>
      </c>
      <c r="AF386" s="24">
        <v>0</v>
      </c>
      <c r="AG386" s="24">
        <v>0</v>
      </c>
      <c r="AH386" s="24">
        <v>0</v>
      </c>
      <c r="AI386" s="24">
        <v>5.4094162138873594E-3</v>
      </c>
      <c r="AJ386" s="25">
        <v>2.9922597696809515E-2</v>
      </c>
      <c r="AK386" s="34">
        <f t="shared" si="11"/>
        <v>9.6298848920823026E-4</v>
      </c>
    </row>
    <row r="387" spans="1:37">
      <c r="A387" s="14" t="s">
        <v>69</v>
      </c>
      <c r="B387" s="15">
        <v>2010</v>
      </c>
      <c r="C387" s="9">
        <v>10571.592592592593</v>
      </c>
      <c r="D387" s="8">
        <v>5318.9259259259261</v>
      </c>
      <c r="E387" s="8">
        <v>5252.666666666667</v>
      </c>
      <c r="F387" s="8">
        <v>677.81481481481478</v>
      </c>
      <c r="G387" s="8">
        <v>1295.9814814814815</v>
      </c>
      <c r="H387" s="8">
        <v>1636.5555555555557</v>
      </c>
      <c r="I387" s="8">
        <v>1334.851851851852</v>
      </c>
      <c r="J387" s="8">
        <v>1257.3703703703704</v>
      </c>
      <c r="K387" s="8">
        <v>1569.1296296296296</v>
      </c>
      <c r="L387" s="8">
        <v>1228.537037037037</v>
      </c>
      <c r="M387" s="8">
        <v>749.7962962962963</v>
      </c>
      <c r="N387" s="8">
        <v>563.31481481481478</v>
      </c>
      <c r="O387" s="8">
        <v>261.90740740740739</v>
      </c>
      <c r="P387" s="9">
        <v>0</v>
      </c>
      <c r="Q387" s="8">
        <v>0</v>
      </c>
      <c r="R387" s="8">
        <v>0</v>
      </c>
      <c r="S387" s="8">
        <v>0</v>
      </c>
      <c r="T387" s="8">
        <v>0</v>
      </c>
      <c r="U387" s="8">
        <v>0</v>
      </c>
      <c r="V387" s="8">
        <v>0</v>
      </c>
      <c r="W387" s="8">
        <v>0</v>
      </c>
      <c r="X387" s="8">
        <v>0</v>
      </c>
      <c r="Y387" s="8">
        <v>10</v>
      </c>
      <c r="Z387" s="10">
        <f t="shared" si="10"/>
        <v>10</v>
      </c>
      <c r="AA387" s="33">
        <v>0</v>
      </c>
      <c r="AB387" s="24">
        <v>0</v>
      </c>
      <c r="AC387" s="24">
        <v>0</v>
      </c>
      <c r="AD387" s="24">
        <v>0</v>
      </c>
      <c r="AE387" s="24">
        <v>0</v>
      </c>
      <c r="AF387" s="24">
        <v>0</v>
      </c>
      <c r="AG387" s="24">
        <v>0</v>
      </c>
      <c r="AH387" s="24">
        <v>0</v>
      </c>
      <c r="AI387" s="24">
        <v>0</v>
      </c>
      <c r="AJ387" s="25">
        <v>3.8181432510782723E-2</v>
      </c>
      <c r="AK387" s="34">
        <f t="shared" si="11"/>
        <v>9.4593126933465994E-4</v>
      </c>
    </row>
    <row r="388" spans="1:37">
      <c r="A388" s="14" t="s">
        <v>83</v>
      </c>
      <c r="B388" s="15">
        <v>2015</v>
      </c>
      <c r="C388" s="9">
        <v>155602.25</v>
      </c>
      <c r="D388" s="8">
        <v>76693.25</v>
      </c>
      <c r="E388" s="8">
        <v>78909</v>
      </c>
      <c r="F388" s="8">
        <v>7823.75</v>
      </c>
      <c r="G388" s="8">
        <v>18333.25</v>
      </c>
      <c r="H388" s="8">
        <v>21406</v>
      </c>
      <c r="I388" s="8">
        <v>18017.5</v>
      </c>
      <c r="J388" s="8">
        <v>19269.25</v>
      </c>
      <c r="K388" s="8">
        <v>25229.5</v>
      </c>
      <c r="L388" s="8">
        <v>22511.75</v>
      </c>
      <c r="M388" s="8">
        <v>13220.25</v>
      </c>
      <c r="N388" s="8">
        <v>6807.375</v>
      </c>
      <c r="O388" s="8">
        <v>2999.375</v>
      </c>
      <c r="P388" s="9">
        <v>0</v>
      </c>
      <c r="Q388" s="8">
        <v>0</v>
      </c>
      <c r="R388" s="8">
        <v>0</v>
      </c>
      <c r="S388" s="8">
        <v>0</v>
      </c>
      <c r="T388" s="8">
        <v>0</v>
      </c>
      <c r="U388" s="8">
        <v>0</v>
      </c>
      <c r="V388" s="8">
        <v>0</v>
      </c>
      <c r="W388" s="8">
        <v>0</v>
      </c>
      <c r="X388" s="8">
        <v>0</v>
      </c>
      <c r="Y388" s="8">
        <v>140</v>
      </c>
      <c r="Z388" s="10">
        <f t="shared" ref="Z388:Z451" si="12">SUM(P388:Y388)</f>
        <v>140</v>
      </c>
      <c r="AA388" s="33">
        <v>0</v>
      </c>
      <c r="AB388" s="24">
        <v>0</v>
      </c>
      <c r="AC388" s="24">
        <v>0</v>
      </c>
      <c r="AD388" s="24">
        <v>0</v>
      </c>
      <c r="AE388" s="24">
        <v>0</v>
      </c>
      <c r="AF388" s="24">
        <v>0</v>
      </c>
      <c r="AG388" s="24">
        <v>0</v>
      </c>
      <c r="AH388" s="24">
        <v>0</v>
      </c>
      <c r="AI388" s="24">
        <v>0</v>
      </c>
      <c r="AJ388" s="25">
        <v>4.6676390914773914E-2</v>
      </c>
      <c r="AK388" s="34">
        <f t="shared" ref="AK388:AK451" si="13">Z388/C388</f>
        <v>8.9972992035783545E-4</v>
      </c>
    </row>
    <row r="389" spans="1:37">
      <c r="A389" s="14" t="s">
        <v>82</v>
      </c>
      <c r="B389" s="15">
        <v>2016</v>
      </c>
      <c r="C389" s="9">
        <v>448571.25</v>
      </c>
      <c r="D389" s="8">
        <v>218783.75</v>
      </c>
      <c r="E389" s="8">
        <v>229787.5</v>
      </c>
      <c r="F389" s="8">
        <v>23593.125</v>
      </c>
      <c r="G389" s="8">
        <v>54975.875</v>
      </c>
      <c r="H389" s="8">
        <v>61846.75</v>
      </c>
      <c r="I389" s="8">
        <v>54826.75</v>
      </c>
      <c r="J389" s="8">
        <v>54996.875</v>
      </c>
      <c r="K389" s="8">
        <v>68293.125</v>
      </c>
      <c r="L389" s="8">
        <v>61111.75</v>
      </c>
      <c r="M389" s="8">
        <v>37941.625</v>
      </c>
      <c r="N389" s="8">
        <v>20349.125</v>
      </c>
      <c r="O389" s="8">
        <v>10916.25</v>
      </c>
      <c r="P389" s="9">
        <v>0</v>
      </c>
      <c r="Q389" s="8">
        <v>0</v>
      </c>
      <c r="R389" s="8">
        <v>0</v>
      </c>
      <c r="S389" s="8">
        <v>0</v>
      </c>
      <c r="T389" s="8">
        <v>0</v>
      </c>
      <c r="U389" s="8">
        <v>0</v>
      </c>
      <c r="V389" s="8">
        <v>0</v>
      </c>
      <c r="W389" s="8">
        <v>0</v>
      </c>
      <c r="X389" s="8">
        <v>92</v>
      </c>
      <c r="Y389" s="8">
        <v>307</v>
      </c>
      <c r="Z389" s="10">
        <f t="shared" si="12"/>
        <v>399</v>
      </c>
      <c r="AA389" s="33">
        <v>0</v>
      </c>
      <c r="AB389" s="24">
        <v>0</v>
      </c>
      <c r="AC389" s="24">
        <v>0</v>
      </c>
      <c r="AD389" s="24">
        <v>0</v>
      </c>
      <c r="AE389" s="24">
        <v>0</v>
      </c>
      <c r="AF389" s="24">
        <v>0</v>
      </c>
      <c r="AG389" s="24">
        <v>0</v>
      </c>
      <c r="AH389" s="24">
        <v>0</v>
      </c>
      <c r="AI389" s="24">
        <v>4.5210789161696146E-3</v>
      </c>
      <c r="AJ389" s="25">
        <v>2.8123210809572884E-2</v>
      </c>
      <c r="AK389" s="34">
        <f t="shared" si="13"/>
        <v>8.894907999565287E-4</v>
      </c>
    </row>
    <row r="390" spans="1:37">
      <c r="A390" s="14" t="s">
        <v>83</v>
      </c>
      <c r="B390" s="15">
        <v>2011</v>
      </c>
      <c r="C390" s="9">
        <v>133291.9</v>
      </c>
      <c r="D390" s="8">
        <v>65839.8</v>
      </c>
      <c r="E390" s="8">
        <v>67452.100000000006</v>
      </c>
      <c r="F390" s="8">
        <v>7314.4</v>
      </c>
      <c r="G390" s="8">
        <v>16780.400000000001</v>
      </c>
      <c r="H390" s="8">
        <v>18309.8</v>
      </c>
      <c r="I390" s="8">
        <v>14710.4</v>
      </c>
      <c r="J390" s="8">
        <v>18819.099999999999</v>
      </c>
      <c r="K390" s="8">
        <v>22479.599999999999</v>
      </c>
      <c r="L390" s="8">
        <v>17330.7</v>
      </c>
      <c r="M390" s="8">
        <v>9494.7000000000007</v>
      </c>
      <c r="N390" s="8">
        <v>5764.1</v>
      </c>
      <c r="O390" s="8">
        <v>2346.9</v>
      </c>
      <c r="P390" s="9">
        <v>0</v>
      </c>
      <c r="Q390" s="8">
        <v>0</v>
      </c>
      <c r="R390" s="8">
        <v>0</v>
      </c>
      <c r="S390" s="8">
        <v>0</v>
      </c>
      <c r="T390" s="8">
        <v>0</v>
      </c>
      <c r="U390" s="8">
        <v>0</v>
      </c>
      <c r="V390" s="8">
        <v>0</v>
      </c>
      <c r="W390" s="8">
        <v>0</v>
      </c>
      <c r="X390" s="8">
        <v>10</v>
      </c>
      <c r="Y390" s="8">
        <v>103</v>
      </c>
      <c r="Z390" s="10">
        <f t="shared" si="12"/>
        <v>113</v>
      </c>
      <c r="AA390" s="33">
        <v>0</v>
      </c>
      <c r="AB390" s="24">
        <v>0</v>
      </c>
      <c r="AC390" s="24">
        <v>0</v>
      </c>
      <c r="AD390" s="24">
        <v>0</v>
      </c>
      <c r="AE390" s="24">
        <v>0</v>
      </c>
      <c r="AF390" s="24">
        <v>0</v>
      </c>
      <c r="AG390" s="24">
        <v>0</v>
      </c>
      <c r="AH390" s="24">
        <v>0</v>
      </c>
      <c r="AI390" s="24">
        <v>1.7348762165819468E-3</v>
      </c>
      <c r="AJ390" s="25">
        <v>4.3887681622565934E-2</v>
      </c>
      <c r="AK390" s="34">
        <f t="shared" si="13"/>
        <v>8.4776344248975368E-4</v>
      </c>
    </row>
    <row r="391" spans="1:37">
      <c r="A391" s="14" t="s">
        <v>84</v>
      </c>
      <c r="B391" s="15">
        <v>2017</v>
      </c>
      <c r="C391" s="9">
        <v>26173.541666666668</v>
      </c>
      <c r="D391" s="8">
        <v>13268.625</v>
      </c>
      <c r="E391" s="8">
        <v>12904.916666666666</v>
      </c>
      <c r="F391" s="8">
        <v>1651.7083333333333</v>
      </c>
      <c r="G391" s="8">
        <v>3471.4166666666665</v>
      </c>
      <c r="H391" s="8">
        <v>3574.3333333333335</v>
      </c>
      <c r="I391" s="8">
        <v>3615.2083333333335</v>
      </c>
      <c r="J391" s="8">
        <v>3121.25</v>
      </c>
      <c r="K391" s="8">
        <v>3202.4166666666665</v>
      </c>
      <c r="L391" s="8">
        <v>3672.625</v>
      </c>
      <c r="M391" s="8">
        <v>2301.375</v>
      </c>
      <c r="N391" s="8">
        <v>1122.125</v>
      </c>
      <c r="O391" s="8">
        <v>441.08333333333331</v>
      </c>
      <c r="P391" s="9">
        <v>0</v>
      </c>
      <c r="Q391" s="8">
        <v>0</v>
      </c>
      <c r="R391" s="8">
        <v>0</v>
      </c>
      <c r="S391" s="8">
        <v>0</v>
      </c>
      <c r="T391" s="8">
        <v>0</v>
      </c>
      <c r="U391" s="8">
        <v>0</v>
      </c>
      <c r="V391" s="8">
        <v>0</v>
      </c>
      <c r="W391" s="8">
        <v>0</v>
      </c>
      <c r="X391" s="8">
        <v>0</v>
      </c>
      <c r="Y391" s="8">
        <v>22</v>
      </c>
      <c r="Z391" s="10">
        <f t="shared" si="12"/>
        <v>22</v>
      </c>
      <c r="AA391" s="33">
        <v>0</v>
      </c>
      <c r="AB391" s="24">
        <v>0</v>
      </c>
      <c r="AC391" s="24">
        <v>0</v>
      </c>
      <c r="AD391" s="24">
        <v>0</v>
      </c>
      <c r="AE391" s="24">
        <v>0</v>
      </c>
      <c r="AF391" s="24">
        <v>0</v>
      </c>
      <c r="AG391" s="24">
        <v>0</v>
      </c>
      <c r="AH391" s="24">
        <v>0</v>
      </c>
      <c r="AI391" s="24">
        <v>0</v>
      </c>
      <c r="AJ391" s="25">
        <v>4.9877196296996038E-2</v>
      </c>
      <c r="AK391" s="34">
        <f t="shared" si="13"/>
        <v>8.4054348777789275E-4</v>
      </c>
    </row>
    <row r="392" spans="1:37">
      <c r="A392" s="14" t="s">
        <v>84</v>
      </c>
      <c r="B392" s="15">
        <v>2011</v>
      </c>
      <c r="C392" s="9">
        <v>26398.291666666668</v>
      </c>
      <c r="D392" s="8">
        <v>13429.375</v>
      </c>
      <c r="E392" s="8">
        <v>12968.916666666666</v>
      </c>
      <c r="F392" s="8">
        <v>1913.6666666666667</v>
      </c>
      <c r="G392" s="8">
        <v>3533.875</v>
      </c>
      <c r="H392" s="8">
        <v>3804.3333333333335</v>
      </c>
      <c r="I392" s="8">
        <v>3606.9583333333335</v>
      </c>
      <c r="J392" s="8">
        <v>3189.1666666666665</v>
      </c>
      <c r="K392" s="8">
        <v>3909.5833333333335</v>
      </c>
      <c r="L392" s="8">
        <v>3281.2916666666665</v>
      </c>
      <c r="M392" s="8">
        <v>1765</v>
      </c>
      <c r="N392" s="8">
        <v>1035.8333333333333</v>
      </c>
      <c r="O392" s="8">
        <v>386</v>
      </c>
      <c r="P392" s="9">
        <v>0</v>
      </c>
      <c r="Q392" s="8">
        <v>0</v>
      </c>
      <c r="R392" s="8">
        <v>0</v>
      </c>
      <c r="S392" s="8">
        <v>0</v>
      </c>
      <c r="T392" s="8">
        <v>0</v>
      </c>
      <c r="U392" s="8">
        <v>0</v>
      </c>
      <c r="V392" s="8">
        <v>0</v>
      </c>
      <c r="W392" s="8">
        <v>0</v>
      </c>
      <c r="X392" s="8">
        <v>0</v>
      </c>
      <c r="Y392" s="8">
        <v>22</v>
      </c>
      <c r="Z392" s="10">
        <f t="shared" si="12"/>
        <v>22</v>
      </c>
      <c r="AA392" s="33">
        <v>0</v>
      </c>
      <c r="AB392" s="24">
        <v>0</v>
      </c>
      <c r="AC392" s="24">
        <v>0</v>
      </c>
      <c r="AD392" s="24">
        <v>0</v>
      </c>
      <c r="AE392" s="24">
        <v>0</v>
      </c>
      <c r="AF392" s="24">
        <v>0</v>
      </c>
      <c r="AG392" s="24">
        <v>0</v>
      </c>
      <c r="AH392" s="24">
        <v>0</v>
      </c>
      <c r="AI392" s="24">
        <v>0</v>
      </c>
      <c r="AJ392" s="25">
        <v>5.6994818652849742E-2</v>
      </c>
      <c r="AK392" s="34">
        <f t="shared" si="13"/>
        <v>8.333872614863019E-4</v>
      </c>
    </row>
    <row r="393" spans="1:37">
      <c r="A393" s="14" t="s">
        <v>83</v>
      </c>
      <c r="B393" s="15">
        <v>2017</v>
      </c>
      <c r="C393" s="9">
        <v>125034.72727272728</v>
      </c>
      <c r="D393" s="8">
        <v>61832.818181818184</v>
      </c>
      <c r="E393" s="8">
        <v>63201.909090909088</v>
      </c>
      <c r="F393" s="8">
        <v>6123.909090909091</v>
      </c>
      <c r="G393" s="8">
        <v>14180.636363636364</v>
      </c>
      <c r="H393" s="8">
        <v>16787.090909090908</v>
      </c>
      <c r="I393" s="8">
        <v>14728.90909090909</v>
      </c>
      <c r="J393" s="8">
        <v>14699.181818181818</v>
      </c>
      <c r="K393" s="8">
        <v>19178.909090909092</v>
      </c>
      <c r="L393" s="8">
        <v>18854.272727272728</v>
      </c>
      <c r="M393" s="8">
        <v>12112.727272727272</v>
      </c>
      <c r="N393" s="8">
        <v>5722.090909090909</v>
      </c>
      <c r="O393" s="8">
        <v>2647</v>
      </c>
      <c r="P393" s="9">
        <v>0</v>
      </c>
      <c r="Q393" s="8">
        <v>0</v>
      </c>
      <c r="R393" s="8">
        <v>0</v>
      </c>
      <c r="S393" s="8">
        <v>0</v>
      </c>
      <c r="T393" s="8">
        <v>0</v>
      </c>
      <c r="U393" s="8">
        <v>0</v>
      </c>
      <c r="V393" s="8">
        <v>0</v>
      </c>
      <c r="W393" s="8">
        <v>0</v>
      </c>
      <c r="X393" s="8">
        <v>14</v>
      </c>
      <c r="Y393" s="8">
        <v>84</v>
      </c>
      <c r="Z393" s="10">
        <f t="shared" si="12"/>
        <v>98</v>
      </c>
      <c r="AA393" s="33">
        <v>0</v>
      </c>
      <c r="AB393" s="24">
        <v>0</v>
      </c>
      <c r="AC393" s="24">
        <v>0</v>
      </c>
      <c r="AD393" s="24">
        <v>0</v>
      </c>
      <c r="AE393" s="24">
        <v>0</v>
      </c>
      <c r="AF393" s="24">
        <v>0</v>
      </c>
      <c r="AG393" s="24">
        <v>0</v>
      </c>
      <c r="AH393" s="24">
        <v>0</v>
      </c>
      <c r="AI393" s="24">
        <v>2.4466580874759705E-3</v>
      </c>
      <c r="AJ393" s="25">
        <v>3.173403853418965E-2</v>
      </c>
      <c r="AK393" s="34">
        <f t="shared" si="13"/>
        <v>7.8378225104007459E-4</v>
      </c>
    </row>
    <row r="394" spans="1:37">
      <c r="A394" s="14" t="s">
        <v>79</v>
      </c>
      <c r="B394" s="15">
        <v>2014</v>
      </c>
      <c r="C394" s="9">
        <v>79179.588235294112</v>
      </c>
      <c r="D394" s="8">
        <v>38707.882352941175</v>
      </c>
      <c r="E394" s="8">
        <v>40471.705882352944</v>
      </c>
      <c r="F394" s="8">
        <v>3935</v>
      </c>
      <c r="G394" s="8">
        <v>8928.4117647058829</v>
      </c>
      <c r="H394" s="8">
        <v>9767.5882352941171</v>
      </c>
      <c r="I394" s="8">
        <v>8873.8823529411766</v>
      </c>
      <c r="J394" s="8">
        <v>9661.3529411764703</v>
      </c>
      <c r="K394" s="8">
        <v>12487.764705882353</v>
      </c>
      <c r="L394" s="8">
        <v>11984.64705882353</v>
      </c>
      <c r="M394" s="8">
        <v>7539.5294117647063</v>
      </c>
      <c r="N394" s="8">
        <v>4241.5294117647063</v>
      </c>
      <c r="O394" s="8">
        <v>1784</v>
      </c>
      <c r="P394" s="9">
        <v>0</v>
      </c>
      <c r="Q394" s="8">
        <v>0</v>
      </c>
      <c r="R394" s="8">
        <v>0</v>
      </c>
      <c r="S394" s="8">
        <v>0</v>
      </c>
      <c r="T394" s="8">
        <v>0</v>
      </c>
      <c r="U394" s="8">
        <v>0</v>
      </c>
      <c r="V394" s="8">
        <v>0</v>
      </c>
      <c r="W394" s="8">
        <v>0</v>
      </c>
      <c r="X394" s="8">
        <v>0</v>
      </c>
      <c r="Y394" s="8">
        <v>61</v>
      </c>
      <c r="Z394" s="10">
        <f t="shared" si="12"/>
        <v>61</v>
      </c>
      <c r="AA394" s="33">
        <v>0</v>
      </c>
      <c r="AB394" s="24">
        <v>0</v>
      </c>
      <c r="AC394" s="24">
        <v>0</v>
      </c>
      <c r="AD394" s="24">
        <v>0</v>
      </c>
      <c r="AE394" s="24">
        <v>0</v>
      </c>
      <c r="AF394" s="24">
        <v>0</v>
      </c>
      <c r="AG394" s="24">
        <v>0</v>
      </c>
      <c r="AH394" s="24">
        <v>0</v>
      </c>
      <c r="AI394" s="24">
        <v>0</v>
      </c>
      <c r="AJ394" s="25">
        <v>3.4192825112107625E-2</v>
      </c>
      <c r="AK394" s="34">
        <f t="shared" si="13"/>
        <v>7.7040057115135892E-4</v>
      </c>
    </row>
    <row r="395" spans="1:37">
      <c r="A395" s="14" t="s">
        <v>83</v>
      </c>
      <c r="B395" s="15">
        <v>2012</v>
      </c>
      <c r="C395" s="9">
        <v>131747.4</v>
      </c>
      <c r="D395" s="8">
        <v>65004.800000000003</v>
      </c>
      <c r="E395" s="8">
        <v>66742.600000000006</v>
      </c>
      <c r="F395" s="8">
        <v>6938.9</v>
      </c>
      <c r="G395" s="8">
        <v>16168.3</v>
      </c>
      <c r="H395" s="8">
        <v>17879.599999999999</v>
      </c>
      <c r="I395" s="8">
        <v>14569.4</v>
      </c>
      <c r="J395" s="8">
        <v>17933.400000000001</v>
      </c>
      <c r="K395" s="8">
        <v>22323.3</v>
      </c>
      <c r="L395" s="8">
        <v>17923.900000000001</v>
      </c>
      <c r="M395" s="8">
        <v>9905.4</v>
      </c>
      <c r="N395" s="8">
        <v>5777.7</v>
      </c>
      <c r="O395" s="8">
        <v>2435.1</v>
      </c>
      <c r="P395" s="9">
        <v>0</v>
      </c>
      <c r="Q395" s="8">
        <v>0</v>
      </c>
      <c r="R395" s="8">
        <v>0</v>
      </c>
      <c r="S395" s="8">
        <v>0</v>
      </c>
      <c r="T395" s="8">
        <v>0</v>
      </c>
      <c r="U395" s="8">
        <v>0</v>
      </c>
      <c r="V395" s="8">
        <v>0</v>
      </c>
      <c r="W395" s="8">
        <v>0</v>
      </c>
      <c r="X395" s="8">
        <v>0</v>
      </c>
      <c r="Y395" s="8">
        <v>98</v>
      </c>
      <c r="Z395" s="10">
        <f t="shared" si="12"/>
        <v>98</v>
      </c>
      <c r="AA395" s="33">
        <v>0</v>
      </c>
      <c r="AB395" s="24">
        <v>0</v>
      </c>
      <c r="AC395" s="24">
        <v>0</v>
      </c>
      <c r="AD395" s="24">
        <v>0</v>
      </c>
      <c r="AE395" s="24">
        <v>0</v>
      </c>
      <c r="AF395" s="24">
        <v>0</v>
      </c>
      <c r="AG395" s="24">
        <v>0</v>
      </c>
      <c r="AH395" s="24">
        <v>0</v>
      </c>
      <c r="AI395" s="24">
        <v>0</v>
      </c>
      <c r="AJ395" s="25">
        <v>4.0244753808878486E-2</v>
      </c>
      <c r="AK395" s="34">
        <f t="shared" si="13"/>
        <v>7.4384769642512867E-4</v>
      </c>
    </row>
    <row r="396" spans="1:37">
      <c r="A396" s="14" t="s">
        <v>81</v>
      </c>
      <c r="B396" s="15">
        <v>2011</v>
      </c>
      <c r="C396" s="9">
        <v>269310.8</v>
      </c>
      <c r="D396" s="8">
        <v>134913.79999999999</v>
      </c>
      <c r="E396" s="8">
        <v>134397</v>
      </c>
      <c r="F396" s="8">
        <v>17454.8</v>
      </c>
      <c r="G396" s="8">
        <v>32673</v>
      </c>
      <c r="H396" s="8">
        <v>36366.800000000003</v>
      </c>
      <c r="I396" s="8">
        <v>36654.6</v>
      </c>
      <c r="J396" s="8">
        <v>35536.199999999997</v>
      </c>
      <c r="K396" s="8">
        <v>38541.199999999997</v>
      </c>
      <c r="L396" s="8">
        <v>34126</v>
      </c>
      <c r="M396" s="8">
        <v>19599.2</v>
      </c>
      <c r="N396" s="8">
        <v>13011.6</v>
      </c>
      <c r="O396" s="8">
        <v>5756</v>
      </c>
      <c r="P396" s="9">
        <v>0</v>
      </c>
      <c r="Q396" s="8">
        <v>0</v>
      </c>
      <c r="R396" s="8">
        <v>0</v>
      </c>
      <c r="S396" s="8">
        <v>0</v>
      </c>
      <c r="T396" s="8">
        <v>0</v>
      </c>
      <c r="U396" s="8">
        <v>0</v>
      </c>
      <c r="V396" s="8">
        <v>0</v>
      </c>
      <c r="W396" s="8">
        <v>0</v>
      </c>
      <c r="X396" s="8">
        <v>11</v>
      </c>
      <c r="Y396" s="8">
        <v>182</v>
      </c>
      <c r="Z396" s="10">
        <f t="shared" si="12"/>
        <v>193</v>
      </c>
      <c r="AA396" s="33">
        <v>0</v>
      </c>
      <c r="AB396" s="24">
        <v>0</v>
      </c>
      <c r="AC396" s="24">
        <v>0</v>
      </c>
      <c r="AD396" s="24">
        <v>0</v>
      </c>
      <c r="AE396" s="24">
        <v>0</v>
      </c>
      <c r="AF396" s="24">
        <v>0</v>
      </c>
      <c r="AG396" s="24">
        <v>0</v>
      </c>
      <c r="AH396" s="24">
        <v>0</v>
      </c>
      <c r="AI396" s="24">
        <v>8.4539948968612622E-4</v>
      </c>
      <c r="AJ396" s="25">
        <v>3.1619179986101462E-2</v>
      </c>
      <c r="AK396" s="34">
        <f t="shared" si="13"/>
        <v>7.1664411527499084E-4</v>
      </c>
    </row>
    <row r="397" spans="1:37">
      <c r="A397" s="14" t="s">
        <v>85</v>
      </c>
      <c r="B397" s="15">
        <v>2015</v>
      </c>
      <c r="C397" s="9">
        <v>189404.33333333334</v>
      </c>
      <c r="D397" s="8">
        <v>91717.333333333328</v>
      </c>
      <c r="E397" s="8">
        <v>97687</v>
      </c>
      <c r="F397" s="8">
        <v>10025.333333333334</v>
      </c>
      <c r="G397" s="8">
        <v>21828.833333333332</v>
      </c>
      <c r="H397" s="8">
        <v>27912.333333333332</v>
      </c>
      <c r="I397" s="8">
        <v>24163.333333333332</v>
      </c>
      <c r="J397" s="8">
        <v>23050</v>
      </c>
      <c r="K397" s="8">
        <v>27708</v>
      </c>
      <c r="L397" s="8">
        <v>25257.5</v>
      </c>
      <c r="M397" s="8">
        <v>15623</v>
      </c>
      <c r="N397" s="8">
        <v>8818.1666666666661</v>
      </c>
      <c r="O397" s="8">
        <v>5088.666666666667</v>
      </c>
      <c r="P397" s="9">
        <v>0</v>
      </c>
      <c r="Q397" s="8">
        <v>0</v>
      </c>
      <c r="R397" s="8">
        <v>0</v>
      </c>
      <c r="S397" s="8">
        <v>0</v>
      </c>
      <c r="T397" s="8">
        <v>0</v>
      </c>
      <c r="U397" s="8">
        <v>0</v>
      </c>
      <c r="V397" s="8">
        <v>0</v>
      </c>
      <c r="W397" s="8">
        <v>0</v>
      </c>
      <c r="X397" s="8">
        <v>0</v>
      </c>
      <c r="Y397" s="8">
        <v>135</v>
      </c>
      <c r="Z397" s="10">
        <f t="shared" si="12"/>
        <v>135</v>
      </c>
      <c r="AA397" s="33">
        <v>0</v>
      </c>
      <c r="AB397" s="24">
        <v>0</v>
      </c>
      <c r="AC397" s="24">
        <v>0</v>
      </c>
      <c r="AD397" s="24">
        <v>0</v>
      </c>
      <c r="AE397" s="24">
        <v>0</v>
      </c>
      <c r="AF397" s="24">
        <v>0</v>
      </c>
      <c r="AG397" s="24">
        <v>0</v>
      </c>
      <c r="AH397" s="24">
        <v>0</v>
      </c>
      <c r="AI397" s="24">
        <v>0</v>
      </c>
      <c r="AJ397" s="25">
        <v>2.6529542774793656E-2</v>
      </c>
      <c r="AK397" s="34">
        <f t="shared" si="13"/>
        <v>7.1276088368270351E-4</v>
      </c>
    </row>
    <row r="398" spans="1:37">
      <c r="A398" s="14" t="s">
        <v>72</v>
      </c>
      <c r="B398" s="15">
        <v>2016</v>
      </c>
      <c r="C398" s="9">
        <v>17464</v>
      </c>
      <c r="D398" s="8">
        <v>8755.9322033898297</v>
      </c>
      <c r="E398" s="8">
        <v>8708.0677966101703</v>
      </c>
      <c r="F398" s="8">
        <v>1054.9152542372881</v>
      </c>
      <c r="G398" s="8">
        <v>2180.7627118644068</v>
      </c>
      <c r="H398" s="8">
        <v>2325.8135593220341</v>
      </c>
      <c r="I398" s="8">
        <v>2216.1864406779659</v>
      </c>
      <c r="J398" s="8">
        <v>1998.6440677966102</v>
      </c>
      <c r="K398" s="8">
        <v>2253.9830508474574</v>
      </c>
      <c r="L398" s="8">
        <v>2534.6949152542375</v>
      </c>
      <c r="M398" s="8">
        <v>1681.7627118644068</v>
      </c>
      <c r="N398" s="8">
        <v>858.50847457627117</v>
      </c>
      <c r="O398" s="8">
        <v>363.88135593220341</v>
      </c>
      <c r="P398" s="9">
        <v>0</v>
      </c>
      <c r="Q398" s="8">
        <v>0</v>
      </c>
      <c r="R398" s="8">
        <v>0</v>
      </c>
      <c r="S398" s="8">
        <v>0</v>
      </c>
      <c r="T398" s="8">
        <v>0</v>
      </c>
      <c r="U398" s="8">
        <v>0</v>
      </c>
      <c r="V398" s="8">
        <v>0</v>
      </c>
      <c r="W398" s="8">
        <v>0</v>
      </c>
      <c r="X398" s="8">
        <v>0</v>
      </c>
      <c r="Y398" s="8">
        <v>11</v>
      </c>
      <c r="Z398" s="10">
        <f t="shared" si="12"/>
        <v>11</v>
      </c>
      <c r="AA398" s="33">
        <v>0</v>
      </c>
      <c r="AB398" s="24">
        <v>0</v>
      </c>
      <c r="AC398" s="24">
        <v>0</v>
      </c>
      <c r="AD398" s="24">
        <v>0</v>
      </c>
      <c r="AE398" s="24">
        <v>0</v>
      </c>
      <c r="AF398" s="24">
        <v>0</v>
      </c>
      <c r="AG398" s="24">
        <v>0</v>
      </c>
      <c r="AH398" s="24">
        <v>0</v>
      </c>
      <c r="AI398" s="24">
        <v>0</v>
      </c>
      <c r="AJ398" s="25">
        <v>3.0229633424938281E-2</v>
      </c>
      <c r="AK398" s="34">
        <f t="shared" si="13"/>
        <v>6.2986715529088409E-4</v>
      </c>
    </row>
    <row r="399" spans="1:37">
      <c r="A399" s="14" t="s">
        <v>83</v>
      </c>
      <c r="B399" s="15">
        <v>2013</v>
      </c>
      <c r="C399" s="9">
        <v>131917.1</v>
      </c>
      <c r="D399" s="8">
        <v>65110.6</v>
      </c>
      <c r="E399" s="8">
        <v>66806.5</v>
      </c>
      <c r="F399" s="8">
        <v>6805.3</v>
      </c>
      <c r="G399" s="8">
        <v>15909.8</v>
      </c>
      <c r="H399" s="8">
        <v>17893.099999999999</v>
      </c>
      <c r="I399" s="8">
        <v>14708.9</v>
      </c>
      <c r="J399" s="8">
        <v>17231.7</v>
      </c>
      <c r="K399" s="8">
        <v>22197.5</v>
      </c>
      <c r="L399" s="8">
        <v>18466</v>
      </c>
      <c r="M399" s="8">
        <v>10401.799999999999</v>
      </c>
      <c r="N399" s="8">
        <v>5792.1</v>
      </c>
      <c r="O399" s="8">
        <v>2494.9</v>
      </c>
      <c r="P399" s="9">
        <v>0</v>
      </c>
      <c r="Q399" s="8">
        <v>0</v>
      </c>
      <c r="R399" s="8">
        <v>0</v>
      </c>
      <c r="S399" s="8">
        <v>0</v>
      </c>
      <c r="T399" s="8">
        <v>0</v>
      </c>
      <c r="U399" s="8">
        <v>0</v>
      </c>
      <c r="V399" s="8">
        <v>0</v>
      </c>
      <c r="W399" s="8">
        <v>0</v>
      </c>
      <c r="X399" s="8">
        <v>11</v>
      </c>
      <c r="Y399" s="8">
        <v>69</v>
      </c>
      <c r="Z399" s="10">
        <f t="shared" si="12"/>
        <v>80</v>
      </c>
      <c r="AA399" s="33">
        <v>0</v>
      </c>
      <c r="AB399" s="24">
        <v>0</v>
      </c>
      <c r="AC399" s="24">
        <v>0</v>
      </c>
      <c r="AD399" s="24">
        <v>0</v>
      </c>
      <c r="AE399" s="24">
        <v>0</v>
      </c>
      <c r="AF399" s="24">
        <v>0</v>
      </c>
      <c r="AG399" s="24">
        <v>0</v>
      </c>
      <c r="AH399" s="24">
        <v>0</v>
      </c>
      <c r="AI399" s="24">
        <v>1.8991384817251082E-3</v>
      </c>
      <c r="AJ399" s="25">
        <v>2.7656419094953706E-2</v>
      </c>
      <c r="AK399" s="34">
        <f t="shared" si="13"/>
        <v>6.0644146968057968E-4</v>
      </c>
    </row>
    <row r="400" spans="1:37">
      <c r="A400" s="14" t="s">
        <v>79</v>
      </c>
      <c r="B400" s="15">
        <v>2012</v>
      </c>
      <c r="C400" s="9">
        <v>87443.46666666666</v>
      </c>
      <c r="D400" s="8">
        <v>42773.866666666669</v>
      </c>
      <c r="E400" s="8">
        <v>44669.599999999999</v>
      </c>
      <c r="F400" s="8">
        <v>4533.7333333333336</v>
      </c>
      <c r="G400" s="8">
        <v>10117.799999999999</v>
      </c>
      <c r="H400" s="8">
        <v>11108</v>
      </c>
      <c r="I400" s="8">
        <v>9577.1333333333332</v>
      </c>
      <c r="J400" s="8">
        <v>11284.333333333334</v>
      </c>
      <c r="K400" s="8">
        <v>14264.8</v>
      </c>
      <c r="L400" s="8">
        <v>12612.933333333332</v>
      </c>
      <c r="M400" s="8">
        <v>7485.4</v>
      </c>
      <c r="N400" s="8">
        <v>4613.7333333333336</v>
      </c>
      <c r="O400" s="8">
        <v>1885.5333333333333</v>
      </c>
      <c r="P400" s="9">
        <v>0</v>
      </c>
      <c r="Q400" s="8">
        <v>0</v>
      </c>
      <c r="R400" s="8">
        <v>0</v>
      </c>
      <c r="S400" s="8">
        <v>0</v>
      </c>
      <c r="T400" s="8">
        <v>0</v>
      </c>
      <c r="U400" s="8">
        <v>0</v>
      </c>
      <c r="V400" s="8">
        <v>0</v>
      </c>
      <c r="W400" s="8">
        <v>0</v>
      </c>
      <c r="X400" s="8">
        <v>13</v>
      </c>
      <c r="Y400" s="8">
        <v>38</v>
      </c>
      <c r="Z400" s="10">
        <f t="shared" si="12"/>
        <v>51</v>
      </c>
      <c r="AA400" s="33">
        <v>0</v>
      </c>
      <c r="AB400" s="24">
        <v>0</v>
      </c>
      <c r="AC400" s="24">
        <v>0</v>
      </c>
      <c r="AD400" s="24">
        <v>0</v>
      </c>
      <c r="AE400" s="24">
        <v>0</v>
      </c>
      <c r="AF400" s="24">
        <v>0</v>
      </c>
      <c r="AG400" s="24">
        <v>0</v>
      </c>
      <c r="AH400" s="24">
        <v>0</v>
      </c>
      <c r="AI400" s="24">
        <v>2.8176747680836922E-3</v>
      </c>
      <c r="AJ400" s="25">
        <v>2.0153449068344941E-2</v>
      </c>
      <c r="AK400" s="34">
        <f t="shared" si="13"/>
        <v>5.8323396754626994E-4</v>
      </c>
    </row>
    <row r="401" spans="1:37">
      <c r="A401" s="14" t="s">
        <v>81</v>
      </c>
      <c r="B401" s="15">
        <v>2010</v>
      </c>
      <c r="C401" s="9">
        <v>266718.2</v>
      </c>
      <c r="D401" s="8">
        <v>133640.4</v>
      </c>
      <c r="E401" s="8">
        <v>133077.79999999999</v>
      </c>
      <c r="F401" s="8">
        <v>17250.8</v>
      </c>
      <c r="G401" s="8">
        <v>32436</v>
      </c>
      <c r="H401" s="8">
        <v>36189</v>
      </c>
      <c r="I401" s="8">
        <v>35958.199999999997</v>
      </c>
      <c r="J401" s="8">
        <v>35828.800000000003</v>
      </c>
      <c r="K401" s="8">
        <v>38857.599999999999</v>
      </c>
      <c r="L401" s="8">
        <v>33034.6</v>
      </c>
      <c r="M401" s="8">
        <v>18797.8</v>
      </c>
      <c r="N401" s="8">
        <v>12977.8</v>
      </c>
      <c r="O401" s="8">
        <v>5408.4</v>
      </c>
      <c r="P401" s="9">
        <v>0</v>
      </c>
      <c r="Q401" s="8">
        <v>0</v>
      </c>
      <c r="R401" s="8">
        <v>0</v>
      </c>
      <c r="S401" s="8">
        <v>0</v>
      </c>
      <c r="T401" s="8">
        <v>0</v>
      </c>
      <c r="U401" s="8">
        <v>0</v>
      </c>
      <c r="V401" s="8">
        <v>0</v>
      </c>
      <c r="W401" s="8">
        <v>0</v>
      </c>
      <c r="X401" s="8">
        <v>22</v>
      </c>
      <c r="Y401" s="8">
        <v>119</v>
      </c>
      <c r="Z401" s="10">
        <f t="shared" si="12"/>
        <v>141</v>
      </c>
      <c r="AA401" s="33">
        <v>0</v>
      </c>
      <c r="AB401" s="24">
        <v>0</v>
      </c>
      <c r="AC401" s="24">
        <v>0</v>
      </c>
      <c r="AD401" s="24">
        <v>0</v>
      </c>
      <c r="AE401" s="24">
        <v>0</v>
      </c>
      <c r="AF401" s="24">
        <v>0</v>
      </c>
      <c r="AG401" s="24">
        <v>0</v>
      </c>
      <c r="AH401" s="24">
        <v>0</v>
      </c>
      <c r="AI401" s="24">
        <v>1.6952025767079167E-3</v>
      </c>
      <c r="AJ401" s="25">
        <v>2.2002810443014571E-2</v>
      </c>
      <c r="AK401" s="34">
        <f t="shared" si="13"/>
        <v>5.2864783880515092E-4</v>
      </c>
    </row>
    <row r="402" spans="1:37">
      <c r="A402" s="14" t="s">
        <v>83</v>
      </c>
      <c r="B402" s="15">
        <v>2010</v>
      </c>
      <c r="C402" s="9">
        <v>131393.9</v>
      </c>
      <c r="D402" s="8">
        <v>64850.400000000001</v>
      </c>
      <c r="E402" s="8">
        <v>66543.5</v>
      </c>
      <c r="F402" s="8">
        <v>7230.6</v>
      </c>
      <c r="G402" s="8">
        <v>16623.900000000001</v>
      </c>
      <c r="H402" s="8">
        <v>17969.099999999999</v>
      </c>
      <c r="I402" s="8">
        <v>14424</v>
      </c>
      <c r="J402" s="8">
        <v>19215.599999999999</v>
      </c>
      <c r="K402" s="8">
        <v>22168.7</v>
      </c>
      <c r="L402" s="8">
        <v>16682.8</v>
      </c>
      <c r="M402" s="8">
        <v>9049.2999999999993</v>
      </c>
      <c r="N402" s="8">
        <v>5679.2</v>
      </c>
      <c r="O402" s="8">
        <v>2305.6999999999998</v>
      </c>
      <c r="P402" s="9">
        <v>0</v>
      </c>
      <c r="Q402" s="8">
        <v>0</v>
      </c>
      <c r="R402" s="8">
        <v>0</v>
      </c>
      <c r="S402" s="8">
        <v>0</v>
      </c>
      <c r="T402" s="8">
        <v>0</v>
      </c>
      <c r="U402" s="8">
        <v>0</v>
      </c>
      <c r="V402" s="8">
        <v>0</v>
      </c>
      <c r="W402" s="8">
        <v>0</v>
      </c>
      <c r="X402" s="8">
        <v>0</v>
      </c>
      <c r="Y402" s="8">
        <v>63</v>
      </c>
      <c r="Z402" s="10">
        <f t="shared" si="12"/>
        <v>63</v>
      </c>
      <c r="AA402" s="33">
        <v>0</v>
      </c>
      <c r="AB402" s="24">
        <v>0</v>
      </c>
      <c r="AC402" s="24">
        <v>0</v>
      </c>
      <c r="AD402" s="24">
        <v>0</v>
      </c>
      <c r="AE402" s="24">
        <v>0</v>
      </c>
      <c r="AF402" s="24">
        <v>0</v>
      </c>
      <c r="AG402" s="24">
        <v>0</v>
      </c>
      <c r="AH402" s="24">
        <v>0</v>
      </c>
      <c r="AI402" s="24">
        <v>0</v>
      </c>
      <c r="AJ402" s="25">
        <v>2.7323589365485536E-2</v>
      </c>
      <c r="AK402" s="34">
        <f t="shared" si="13"/>
        <v>4.7947431349552758E-4</v>
      </c>
    </row>
    <row r="403" spans="1:37">
      <c r="A403" s="14" t="s">
        <v>85</v>
      </c>
      <c r="B403" s="15">
        <v>2011</v>
      </c>
      <c r="C403" s="9">
        <v>210791.8</v>
      </c>
      <c r="D403" s="8">
        <v>101759.8</v>
      </c>
      <c r="E403" s="8">
        <v>109032</v>
      </c>
      <c r="F403" s="8">
        <v>11601</v>
      </c>
      <c r="G403" s="8">
        <v>25257</v>
      </c>
      <c r="H403" s="8">
        <v>32291.599999999999</v>
      </c>
      <c r="I403" s="8">
        <v>25477</v>
      </c>
      <c r="J403" s="8">
        <v>28428.799999999999</v>
      </c>
      <c r="K403" s="8">
        <v>32134.400000000001</v>
      </c>
      <c r="L403" s="8">
        <v>25523.4</v>
      </c>
      <c r="M403" s="8">
        <v>14447.2</v>
      </c>
      <c r="N403" s="8">
        <v>10737.4</v>
      </c>
      <c r="O403" s="8">
        <v>5017.8</v>
      </c>
      <c r="P403" s="9">
        <v>0</v>
      </c>
      <c r="Q403" s="8">
        <v>0</v>
      </c>
      <c r="R403" s="8">
        <v>0</v>
      </c>
      <c r="S403" s="8">
        <v>0</v>
      </c>
      <c r="T403" s="8">
        <v>0</v>
      </c>
      <c r="U403" s="8">
        <v>0</v>
      </c>
      <c r="V403" s="8">
        <v>0</v>
      </c>
      <c r="W403" s="8">
        <v>0</v>
      </c>
      <c r="X403" s="8">
        <v>0</v>
      </c>
      <c r="Y403" s="8">
        <v>101</v>
      </c>
      <c r="Z403" s="10">
        <f t="shared" si="12"/>
        <v>101</v>
      </c>
      <c r="AA403" s="33">
        <v>0</v>
      </c>
      <c r="AB403" s="24">
        <v>0</v>
      </c>
      <c r="AC403" s="24">
        <v>0</v>
      </c>
      <c r="AD403" s="24">
        <v>0</v>
      </c>
      <c r="AE403" s="24">
        <v>0</v>
      </c>
      <c r="AF403" s="24">
        <v>0</v>
      </c>
      <c r="AG403" s="24">
        <v>0</v>
      </c>
      <c r="AH403" s="24">
        <v>0</v>
      </c>
      <c r="AI403" s="24">
        <v>0</v>
      </c>
      <c r="AJ403" s="25">
        <v>2.0128343098569094E-2</v>
      </c>
      <c r="AK403" s="34">
        <f t="shared" si="13"/>
        <v>4.7914577322267756E-4</v>
      </c>
    </row>
    <row r="404" spans="1:37">
      <c r="A404" s="14" t="s">
        <v>85</v>
      </c>
      <c r="B404" s="15">
        <v>2010</v>
      </c>
      <c r="C404" s="9">
        <v>211277.8</v>
      </c>
      <c r="D404" s="8">
        <v>101971.8</v>
      </c>
      <c r="E404" s="8">
        <v>109306</v>
      </c>
      <c r="F404" s="8">
        <v>11857.2</v>
      </c>
      <c r="G404" s="8">
        <v>25507.8</v>
      </c>
      <c r="H404" s="8">
        <v>32140.400000000001</v>
      </c>
      <c r="I404" s="8">
        <v>25558.799999999999</v>
      </c>
      <c r="J404" s="8">
        <v>29384.2</v>
      </c>
      <c r="K404" s="8">
        <v>32166.2</v>
      </c>
      <c r="L404" s="8">
        <v>24553.4</v>
      </c>
      <c r="M404" s="8">
        <v>14128.4</v>
      </c>
      <c r="N404" s="8">
        <v>10934.6</v>
      </c>
      <c r="O404" s="8">
        <v>4912.6000000000004</v>
      </c>
      <c r="P404" s="9">
        <v>0</v>
      </c>
      <c r="Q404" s="8">
        <v>0</v>
      </c>
      <c r="R404" s="8">
        <v>0</v>
      </c>
      <c r="S404" s="8">
        <v>0</v>
      </c>
      <c r="T404" s="8">
        <v>0</v>
      </c>
      <c r="U404" s="8">
        <v>0</v>
      </c>
      <c r="V404" s="8">
        <v>0</v>
      </c>
      <c r="W404" s="8">
        <v>0</v>
      </c>
      <c r="X404" s="8">
        <v>10</v>
      </c>
      <c r="Y404" s="8">
        <v>85</v>
      </c>
      <c r="Z404" s="10">
        <f t="shared" si="12"/>
        <v>95</v>
      </c>
      <c r="AA404" s="33">
        <v>0</v>
      </c>
      <c r="AB404" s="24">
        <v>0</v>
      </c>
      <c r="AC404" s="24">
        <v>0</v>
      </c>
      <c r="AD404" s="24">
        <v>0</v>
      </c>
      <c r="AE404" s="24">
        <v>0</v>
      </c>
      <c r="AF404" s="24">
        <v>0</v>
      </c>
      <c r="AG404" s="24">
        <v>0</v>
      </c>
      <c r="AH404" s="24">
        <v>0</v>
      </c>
      <c r="AI404" s="24">
        <v>9.1452819490424884E-4</v>
      </c>
      <c r="AJ404" s="25">
        <v>1.7302446769531406E-2</v>
      </c>
      <c r="AK404" s="34">
        <f t="shared" si="13"/>
        <v>4.4964496979805736E-4</v>
      </c>
    </row>
    <row r="405" spans="1:37">
      <c r="A405" s="14" t="s">
        <v>86</v>
      </c>
      <c r="B405" s="15">
        <v>2015</v>
      </c>
      <c r="C405" s="9">
        <v>46632</v>
      </c>
      <c r="D405" s="8">
        <v>23006</v>
      </c>
      <c r="E405" s="8">
        <v>23626</v>
      </c>
      <c r="F405" s="8">
        <v>2327.0625</v>
      </c>
      <c r="G405" s="8">
        <v>5358.1875</v>
      </c>
      <c r="H405" s="8">
        <v>6592.6875</v>
      </c>
      <c r="I405" s="8">
        <v>5353.75</v>
      </c>
      <c r="J405" s="8">
        <v>5571.625</v>
      </c>
      <c r="K405" s="8">
        <v>6995.4375</v>
      </c>
      <c r="L405" s="8">
        <v>6912.6875</v>
      </c>
      <c r="M405" s="8">
        <v>4347.875</v>
      </c>
      <c r="N405" s="8">
        <v>2217.5625</v>
      </c>
      <c r="O405" s="8">
        <v>960.875</v>
      </c>
      <c r="P405" s="9">
        <v>0</v>
      </c>
      <c r="Q405" s="8">
        <v>0</v>
      </c>
      <c r="R405" s="8">
        <v>0</v>
      </c>
      <c r="S405" s="8">
        <v>0</v>
      </c>
      <c r="T405" s="8">
        <v>0</v>
      </c>
      <c r="U405" s="8">
        <v>0</v>
      </c>
      <c r="V405" s="8">
        <v>0</v>
      </c>
      <c r="W405" s="8">
        <v>0</v>
      </c>
      <c r="X405" s="8">
        <v>0</v>
      </c>
      <c r="Y405" s="8">
        <v>20</v>
      </c>
      <c r="Z405" s="10">
        <f t="shared" si="12"/>
        <v>20</v>
      </c>
      <c r="AA405" s="33">
        <v>0</v>
      </c>
      <c r="AB405" s="24">
        <v>0</v>
      </c>
      <c r="AC405" s="24">
        <v>0</v>
      </c>
      <c r="AD405" s="24">
        <v>0</v>
      </c>
      <c r="AE405" s="24">
        <v>0</v>
      </c>
      <c r="AF405" s="24">
        <v>0</v>
      </c>
      <c r="AG405" s="24">
        <v>0</v>
      </c>
      <c r="AH405" s="24">
        <v>0</v>
      </c>
      <c r="AI405" s="24">
        <v>0</v>
      </c>
      <c r="AJ405" s="25">
        <v>2.0814361909717704E-2</v>
      </c>
      <c r="AK405" s="34">
        <f t="shared" si="13"/>
        <v>4.2889003259564246E-4</v>
      </c>
    </row>
    <row r="406" spans="1:37">
      <c r="A406" s="14" t="s">
        <v>84</v>
      </c>
      <c r="B406" s="15">
        <v>2013</v>
      </c>
      <c r="C406" s="9">
        <v>28319.55</v>
      </c>
      <c r="D406" s="8">
        <v>14376.1</v>
      </c>
      <c r="E406" s="8">
        <v>13943.45</v>
      </c>
      <c r="F406" s="8">
        <v>1935.9</v>
      </c>
      <c r="G406" s="8">
        <v>3788.9</v>
      </c>
      <c r="H406" s="8">
        <v>3950.45</v>
      </c>
      <c r="I406" s="8">
        <v>3840.85</v>
      </c>
      <c r="J406" s="8">
        <v>3386.05</v>
      </c>
      <c r="K406" s="8">
        <v>3983.25</v>
      </c>
      <c r="L406" s="8">
        <v>3813.35</v>
      </c>
      <c r="M406" s="8">
        <v>2092.75</v>
      </c>
      <c r="N406" s="8">
        <v>1123</v>
      </c>
      <c r="O406" s="8">
        <v>438.35</v>
      </c>
      <c r="P406" s="9">
        <v>0</v>
      </c>
      <c r="Q406" s="8">
        <v>0</v>
      </c>
      <c r="R406" s="8">
        <v>0</v>
      </c>
      <c r="S406" s="8">
        <v>0</v>
      </c>
      <c r="T406" s="8">
        <v>0</v>
      </c>
      <c r="U406" s="8">
        <v>0</v>
      </c>
      <c r="V406" s="8">
        <v>0</v>
      </c>
      <c r="W406" s="8">
        <v>0</v>
      </c>
      <c r="X406" s="8">
        <v>0</v>
      </c>
      <c r="Y406" s="8">
        <v>12</v>
      </c>
      <c r="Z406" s="10">
        <f t="shared" si="12"/>
        <v>12</v>
      </c>
      <c r="AA406" s="33">
        <v>0</v>
      </c>
      <c r="AB406" s="24">
        <v>0</v>
      </c>
      <c r="AC406" s="24">
        <v>0</v>
      </c>
      <c r="AD406" s="24">
        <v>0</v>
      </c>
      <c r="AE406" s="24">
        <v>0</v>
      </c>
      <c r="AF406" s="24">
        <v>0</v>
      </c>
      <c r="AG406" s="24">
        <v>0</v>
      </c>
      <c r="AH406" s="24">
        <v>0</v>
      </c>
      <c r="AI406" s="24">
        <v>0</v>
      </c>
      <c r="AJ406" s="25">
        <v>2.7375384966351089E-2</v>
      </c>
      <c r="AK406" s="34">
        <f t="shared" si="13"/>
        <v>4.2373554664533865E-4</v>
      </c>
    </row>
    <row r="407" spans="1:37">
      <c r="A407" s="14" t="s">
        <v>84</v>
      </c>
      <c r="B407" s="15">
        <v>2009</v>
      </c>
      <c r="C407" s="9">
        <v>23610.272727272728</v>
      </c>
      <c r="D407" s="8">
        <v>12011.818181818182</v>
      </c>
      <c r="E407" s="8">
        <v>11598.454545454546</v>
      </c>
      <c r="F407" s="8">
        <v>1624.2272727272727</v>
      </c>
      <c r="G407" s="8">
        <v>3047.7272727272725</v>
      </c>
      <c r="H407" s="8">
        <v>3656.0454545454545</v>
      </c>
      <c r="I407" s="8">
        <v>3049.181818181818</v>
      </c>
      <c r="J407" s="8">
        <v>2915.9545454545455</v>
      </c>
      <c r="K407" s="8">
        <v>3693.7727272727275</v>
      </c>
      <c r="L407" s="8">
        <v>2796.7272727272725</v>
      </c>
      <c r="M407" s="8">
        <v>1515.5</v>
      </c>
      <c r="N407" s="8">
        <v>968.09090909090912</v>
      </c>
      <c r="O407" s="8">
        <v>358.68181818181819</v>
      </c>
      <c r="P407" s="9">
        <v>0</v>
      </c>
      <c r="Q407" s="8">
        <v>0</v>
      </c>
      <c r="R407" s="8">
        <v>0</v>
      </c>
      <c r="S407" s="8">
        <v>0</v>
      </c>
      <c r="T407" s="8">
        <v>0</v>
      </c>
      <c r="U407" s="8">
        <v>0</v>
      </c>
      <c r="V407" s="8">
        <v>0</v>
      </c>
      <c r="W407" s="8">
        <v>0</v>
      </c>
      <c r="X407" s="8">
        <v>0</v>
      </c>
      <c r="Y407" s="8">
        <v>10</v>
      </c>
      <c r="Z407" s="10">
        <f t="shared" si="12"/>
        <v>10</v>
      </c>
      <c r="AA407" s="33">
        <v>0</v>
      </c>
      <c r="AB407" s="24">
        <v>0</v>
      </c>
      <c r="AC407" s="24">
        <v>0</v>
      </c>
      <c r="AD407" s="24">
        <v>0</v>
      </c>
      <c r="AE407" s="24">
        <v>0</v>
      </c>
      <c r="AF407" s="24">
        <v>0</v>
      </c>
      <c r="AG407" s="24">
        <v>0</v>
      </c>
      <c r="AH407" s="24">
        <v>0</v>
      </c>
      <c r="AI407" s="24">
        <v>0</v>
      </c>
      <c r="AJ407" s="25">
        <v>2.7879863135217335E-2</v>
      </c>
      <c r="AK407" s="34">
        <f t="shared" si="13"/>
        <v>4.235444509901314E-4</v>
      </c>
    </row>
    <row r="408" spans="1:37">
      <c r="A408" s="14" t="s">
        <v>84</v>
      </c>
      <c r="B408" s="15">
        <v>2010</v>
      </c>
      <c r="C408" s="9">
        <v>24024.2</v>
      </c>
      <c r="D408" s="8">
        <v>12186.44</v>
      </c>
      <c r="E408" s="8">
        <v>11837.76</v>
      </c>
      <c r="F408" s="8">
        <v>1620.36</v>
      </c>
      <c r="G408" s="8">
        <v>3109.64</v>
      </c>
      <c r="H408" s="8">
        <v>3555</v>
      </c>
      <c r="I408" s="8">
        <v>3087.28</v>
      </c>
      <c r="J408" s="8">
        <v>2931.48</v>
      </c>
      <c r="K408" s="8">
        <v>3722.32</v>
      </c>
      <c r="L408" s="8">
        <v>2992.72</v>
      </c>
      <c r="M408" s="8">
        <v>1646.24</v>
      </c>
      <c r="N408" s="8">
        <v>986.04</v>
      </c>
      <c r="O408" s="8">
        <v>377.92</v>
      </c>
      <c r="P408" s="9">
        <v>0</v>
      </c>
      <c r="Q408" s="8">
        <v>0</v>
      </c>
      <c r="R408" s="8">
        <v>0</v>
      </c>
      <c r="S408" s="8">
        <v>0</v>
      </c>
      <c r="T408" s="8">
        <v>0</v>
      </c>
      <c r="U408" s="8">
        <v>0</v>
      </c>
      <c r="V408" s="8">
        <v>0</v>
      </c>
      <c r="W408" s="8">
        <v>0</v>
      </c>
      <c r="X408" s="8">
        <v>0</v>
      </c>
      <c r="Y408" s="8">
        <v>10</v>
      </c>
      <c r="Z408" s="10">
        <f t="shared" si="12"/>
        <v>10</v>
      </c>
      <c r="AA408" s="33">
        <v>0</v>
      </c>
      <c r="AB408" s="24">
        <v>0</v>
      </c>
      <c r="AC408" s="24">
        <v>0</v>
      </c>
      <c r="AD408" s="24">
        <v>0</v>
      </c>
      <c r="AE408" s="24">
        <v>0</v>
      </c>
      <c r="AF408" s="24">
        <v>0</v>
      </c>
      <c r="AG408" s="24">
        <v>0</v>
      </c>
      <c r="AH408" s="24">
        <v>0</v>
      </c>
      <c r="AI408" s="24">
        <v>0</v>
      </c>
      <c r="AJ408" s="25">
        <v>2.6460626587637596E-2</v>
      </c>
      <c r="AK408" s="34">
        <f t="shared" si="13"/>
        <v>4.16246950991084E-4</v>
      </c>
    </row>
    <row r="409" spans="1:37">
      <c r="A409" s="14" t="s">
        <v>83</v>
      </c>
      <c r="B409" s="15">
        <v>2014</v>
      </c>
      <c r="C409" s="9">
        <v>141975.33333333334</v>
      </c>
      <c r="D409" s="8">
        <v>70067</v>
      </c>
      <c r="E409" s="8">
        <v>71908.333333333328</v>
      </c>
      <c r="F409" s="8">
        <v>7180.5555555555557</v>
      </c>
      <c r="G409" s="8">
        <v>16816</v>
      </c>
      <c r="H409" s="8">
        <v>19403.666666666668</v>
      </c>
      <c r="I409" s="8">
        <v>16074</v>
      </c>
      <c r="J409" s="8">
        <v>18033.111111111109</v>
      </c>
      <c r="K409" s="8">
        <v>23501.222222222223</v>
      </c>
      <c r="L409" s="8">
        <v>20311</v>
      </c>
      <c r="M409" s="8">
        <v>11726.333333333334</v>
      </c>
      <c r="N409" s="8">
        <v>6260.2222222222226</v>
      </c>
      <c r="O409" s="8">
        <v>2708.1111111111113</v>
      </c>
      <c r="P409" s="9">
        <v>0</v>
      </c>
      <c r="Q409" s="8">
        <v>0</v>
      </c>
      <c r="R409" s="8">
        <v>0</v>
      </c>
      <c r="S409" s="8">
        <v>0</v>
      </c>
      <c r="T409" s="8">
        <v>0</v>
      </c>
      <c r="U409" s="8">
        <v>0</v>
      </c>
      <c r="V409" s="8">
        <v>0</v>
      </c>
      <c r="W409" s="8">
        <v>0</v>
      </c>
      <c r="X409" s="8">
        <v>0</v>
      </c>
      <c r="Y409" s="8">
        <v>59</v>
      </c>
      <c r="Z409" s="10">
        <f t="shared" si="12"/>
        <v>59</v>
      </c>
      <c r="AA409" s="33">
        <v>0</v>
      </c>
      <c r="AB409" s="24">
        <v>0</v>
      </c>
      <c r="AC409" s="24">
        <v>0</v>
      </c>
      <c r="AD409" s="24">
        <v>0</v>
      </c>
      <c r="AE409" s="24">
        <v>0</v>
      </c>
      <c r="AF409" s="24">
        <v>0</v>
      </c>
      <c r="AG409" s="24">
        <v>0</v>
      </c>
      <c r="AH409" s="24">
        <v>0</v>
      </c>
      <c r="AI409" s="24">
        <v>0</v>
      </c>
      <c r="AJ409" s="25">
        <v>2.1786402986911747E-2</v>
      </c>
      <c r="AK409" s="34">
        <f t="shared" si="13"/>
        <v>4.1556514511910516E-4</v>
      </c>
    </row>
    <row r="410" spans="1:37">
      <c r="A410" s="14" t="s">
        <v>81</v>
      </c>
      <c r="B410" s="15">
        <v>2009</v>
      </c>
      <c r="C410" s="9">
        <v>256048.2</v>
      </c>
      <c r="D410" s="8">
        <v>129524.8</v>
      </c>
      <c r="E410" s="8">
        <v>126523.4</v>
      </c>
      <c r="F410" s="8">
        <v>17336.599999999999</v>
      </c>
      <c r="G410" s="8">
        <v>30810.2</v>
      </c>
      <c r="H410" s="8">
        <v>34947.4</v>
      </c>
      <c r="I410" s="8">
        <v>36703</v>
      </c>
      <c r="J410" s="8">
        <v>35141</v>
      </c>
      <c r="K410" s="8">
        <v>36012.199999999997</v>
      </c>
      <c r="L410" s="8">
        <v>29404</v>
      </c>
      <c r="M410" s="8">
        <v>17382</v>
      </c>
      <c r="N410" s="8">
        <v>13570.2</v>
      </c>
      <c r="O410" s="8">
        <v>5179</v>
      </c>
      <c r="P410" s="9">
        <v>0</v>
      </c>
      <c r="Q410" s="8">
        <v>0</v>
      </c>
      <c r="R410" s="8">
        <v>0</v>
      </c>
      <c r="S410" s="8">
        <v>0</v>
      </c>
      <c r="T410" s="8">
        <v>0</v>
      </c>
      <c r="U410" s="8">
        <v>0</v>
      </c>
      <c r="V410" s="8">
        <v>0</v>
      </c>
      <c r="W410" s="8">
        <v>0</v>
      </c>
      <c r="X410" s="8">
        <v>0</v>
      </c>
      <c r="Y410" s="8">
        <v>105</v>
      </c>
      <c r="Z410" s="10">
        <f t="shared" si="12"/>
        <v>105</v>
      </c>
      <c r="AA410" s="33">
        <v>0</v>
      </c>
      <c r="AB410" s="24">
        <v>0</v>
      </c>
      <c r="AC410" s="24">
        <v>0</v>
      </c>
      <c r="AD410" s="24">
        <v>0</v>
      </c>
      <c r="AE410" s="24">
        <v>0</v>
      </c>
      <c r="AF410" s="24">
        <v>0</v>
      </c>
      <c r="AG410" s="24">
        <v>0</v>
      </c>
      <c r="AH410" s="24">
        <v>0</v>
      </c>
      <c r="AI410" s="24">
        <v>0</v>
      </c>
      <c r="AJ410" s="25">
        <v>2.0274184205445068E-2</v>
      </c>
      <c r="AK410" s="34">
        <f t="shared" si="13"/>
        <v>4.1007903980578653E-4</v>
      </c>
    </row>
    <row r="411" spans="1:37">
      <c r="A411" s="14" t="s">
        <v>85</v>
      </c>
      <c r="B411" s="15">
        <v>2017</v>
      </c>
      <c r="C411" s="9">
        <v>211227.6</v>
      </c>
      <c r="D411" s="8">
        <v>102516.2</v>
      </c>
      <c r="E411" s="8">
        <v>108711.4</v>
      </c>
      <c r="F411" s="8">
        <v>10914.2</v>
      </c>
      <c r="G411" s="8">
        <v>23558.799999999999</v>
      </c>
      <c r="H411" s="8">
        <v>30902.400000000001</v>
      </c>
      <c r="I411" s="8">
        <v>28109.4</v>
      </c>
      <c r="J411" s="8">
        <v>24902.2</v>
      </c>
      <c r="K411" s="8">
        <v>29884.799999999999</v>
      </c>
      <c r="L411" s="8">
        <v>28927</v>
      </c>
      <c r="M411" s="8">
        <v>18667.8</v>
      </c>
      <c r="N411" s="8">
        <v>9830.6</v>
      </c>
      <c r="O411" s="8">
        <v>5530.4</v>
      </c>
      <c r="P411" s="9">
        <v>0</v>
      </c>
      <c r="Q411" s="8">
        <v>0</v>
      </c>
      <c r="R411" s="8">
        <v>0</v>
      </c>
      <c r="S411" s="8">
        <v>0</v>
      </c>
      <c r="T411" s="8">
        <v>0</v>
      </c>
      <c r="U411" s="8">
        <v>0</v>
      </c>
      <c r="V411" s="8">
        <v>0</v>
      </c>
      <c r="W411" s="8">
        <v>0</v>
      </c>
      <c r="X411" s="8">
        <v>0</v>
      </c>
      <c r="Y411" s="8">
        <v>79</v>
      </c>
      <c r="Z411" s="10">
        <f t="shared" si="12"/>
        <v>79</v>
      </c>
      <c r="AA411" s="33">
        <v>0</v>
      </c>
      <c r="AB411" s="24">
        <v>0</v>
      </c>
      <c r="AC411" s="24">
        <v>0</v>
      </c>
      <c r="AD411" s="24">
        <v>0</v>
      </c>
      <c r="AE411" s="24">
        <v>0</v>
      </c>
      <c r="AF411" s="24">
        <v>0</v>
      </c>
      <c r="AG411" s="24">
        <v>0</v>
      </c>
      <c r="AH411" s="24">
        <v>0</v>
      </c>
      <c r="AI411" s="24">
        <v>0</v>
      </c>
      <c r="AJ411" s="25">
        <v>1.4284681035729786E-2</v>
      </c>
      <c r="AK411" s="34">
        <f t="shared" si="13"/>
        <v>3.7400415476007871E-4</v>
      </c>
    </row>
    <row r="412" spans="1:37">
      <c r="A412" s="14" t="s">
        <v>83</v>
      </c>
      <c r="B412" s="15">
        <v>2009</v>
      </c>
      <c r="C412" s="9">
        <v>131541.9</v>
      </c>
      <c r="D412" s="8">
        <v>64888.5</v>
      </c>
      <c r="E412" s="8">
        <v>66653.399999999994</v>
      </c>
      <c r="F412" s="8">
        <v>7586.9</v>
      </c>
      <c r="G412" s="8">
        <v>16564.599999999999</v>
      </c>
      <c r="H412" s="8">
        <v>18476.2</v>
      </c>
      <c r="I412" s="8">
        <v>14851.6</v>
      </c>
      <c r="J412" s="8">
        <v>19751</v>
      </c>
      <c r="K412" s="8">
        <v>21727</v>
      </c>
      <c r="L412" s="8">
        <v>15744.6</v>
      </c>
      <c r="M412" s="8">
        <v>8789.5</v>
      </c>
      <c r="N412" s="8">
        <v>5753.4</v>
      </c>
      <c r="O412" s="8">
        <v>2377.1999999999998</v>
      </c>
      <c r="P412" s="9">
        <v>0</v>
      </c>
      <c r="Q412" s="8">
        <v>0</v>
      </c>
      <c r="R412" s="8">
        <v>0</v>
      </c>
      <c r="S412" s="8">
        <v>0</v>
      </c>
      <c r="T412" s="8">
        <v>0</v>
      </c>
      <c r="U412" s="8">
        <v>0</v>
      </c>
      <c r="V412" s="8">
        <v>0</v>
      </c>
      <c r="W412" s="8">
        <v>0</v>
      </c>
      <c r="X412" s="8">
        <v>0</v>
      </c>
      <c r="Y412" s="8">
        <v>49</v>
      </c>
      <c r="Z412" s="10">
        <f t="shared" si="12"/>
        <v>49</v>
      </c>
      <c r="AA412" s="33">
        <v>0</v>
      </c>
      <c r="AB412" s="24">
        <v>0</v>
      </c>
      <c r="AC412" s="24">
        <v>0</v>
      </c>
      <c r="AD412" s="24">
        <v>0</v>
      </c>
      <c r="AE412" s="24">
        <v>0</v>
      </c>
      <c r="AF412" s="24">
        <v>0</v>
      </c>
      <c r="AG412" s="24">
        <v>0</v>
      </c>
      <c r="AH412" s="24">
        <v>0</v>
      </c>
      <c r="AI412" s="24">
        <v>0</v>
      </c>
      <c r="AJ412" s="25">
        <v>2.0612485276796232E-2</v>
      </c>
      <c r="AK412" s="34">
        <f t="shared" si="13"/>
        <v>3.7250488247470958E-4</v>
      </c>
    </row>
    <row r="413" spans="1:37">
      <c r="A413" s="14" t="s">
        <v>83</v>
      </c>
      <c r="B413" s="15">
        <v>2016</v>
      </c>
      <c r="C413" s="9">
        <v>132750.29999999999</v>
      </c>
      <c r="D413" s="8">
        <v>65650.7</v>
      </c>
      <c r="E413" s="8">
        <v>67099.600000000006</v>
      </c>
      <c r="F413" s="8">
        <v>6487.5</v>
      </c>
      <c r="G413" s="8">
        <v>15154</v>
      </c>
      <c r="H413" s="8">
        <v>17885.7</v>
      </c>
      <c r="I413" s="8">
        <v>15473</v>
      </c>
      <c r="J413" s="8">
        <v>15889.5</v>
      </c>
      <c r="K413" s="8">
        <v>20990.6</v>
      </c>
      <c r="L413" s="8">
        <v>19789.3</v>
      </c>
      <c r="M413" s="8">
        <v>12349.9</v>
      </c>
      <c r="N413" s="8">
        <v>5987.1</v>
      </c>
      <c r="O413" s="8">
        <v>2716.8</v>
      </c>
      <c r="P413" s="9">
        <v>0</v>
      </c>
      <c r="Q413" s="8">
        <v>0</v>
      </c>
      <c r="R413" s="8">
        <v>0</v>
      </c>
      <c r="S413" s="8">
        <v>0</v>
      </c>
      <c r="T413" s="8">
        <v>0</v>
      </c>
      <c r="U413" s="8">
        <v>0</v>
      </c>
      <c r="V413" s="8">
        <v>0</v>
      </c>
      <c r="W413" s="8">
        <v>0</v>
      </c>
      <c r="X413" s="8">
        <v>0</v>
      </c>
      <c r="Y413" s="8">
        <v>45</v>
      </c>
      <c r="Z413" s="10">
        <f t="shared" si="12"/>
        <v>45</v>
      </c>
      <c r="AA413" s="33">
        <v>0</v>
      </c>
      <c r="AB413" s="24">
        <v>0</v>
      </c>
      <c r="AC413" s="24">
        <v>0</v>
      </c>
      <c r="AD413" s="24">
        <v>0</v>
      </c>
      <c r="AE413" s="24">
        <v>0</v>
      </c>
      <c r="AF413" s="24">
        <v>0</v>
      </c>
      <c r="AG413" s="24">
        <v>0</v>
      </c>
      <c r="AH413" s="24">
        <v>0</v>
      </c>
      <c r="AI413" s="24">
        <v>0</v>
      </c>
      <c r="AJ413" s="25">
        <v>1.6563604240282685E-2</v>
      </c>
      <c r="AK413" s="34">
        <f t="shared" si="13"/>
        <v>3.3898228478579715E-4</v>
      </c>
    </row>
    <row r="414" spans="1:37">
      <c r="A414" s="14" t="s">
        <v>85</v>
      </c>
      <c r="B414" s="15">
        <v>2013</v>
      </c>
      <c r="C414" s="9">
        <v>210339</v>
      </c>
      <c r="D414" s="8">
        <v>101691</v>
      </c>
      <c r="E414" s="8">
        <v>108648</v>
      </c>
      <c r="F414" s="8">
        <v>11256.2</v>
      </c>
      <c r="G414" s="8">
        <v>24643.599999999999</v>
      </c>
      <c r="H414" s="8">
        <v>32144</v>
      </c>
      <c r="I414" s="8">
        <v>25968.400000000001</v>
      </c>
      <c r="J414" s="8">
        <v>26742.2</v>
      </c>
      <c r="K414" s="8">
        <v>31906.6</v>
      </c>
      <c r="L414" s="8">
        <v>26821</v>
      </c>
      <c r="M414" s="8">
        <v>15733.6</v>
      </c>
      <c r="N414" s="8">
        <v>10008.4</v>
      </c>
      <c r="O414" s="8">
        <v>5440.8</v>
      </c>
      <c r="P414" s="9">
        <v>0</v>
      </c>
      <c r="Q414" s="8">
        <v>0</v>
      </c>
      <c r="R414" s="8">
        <v>0</v>
      </c>
      <c r="S414" s="8">
        <v>0</v>
      </c>
      <c r="T414" s="8">
        <v>0</v>
      </c>
      <c r="U414" s="8">
        <v>0</v>
      </c>
      <c r="V414" s="8">
        <v>0</v>
      </c>
      <c r="W414" s="8">
        <v>0</v>
      </c>
      <c r="X414" s="8">
        <v>10</v>
      </c>
      <c r="Y414" s="8">
        <v>61</v>
      </c>
      <c r="Z414" s="10">
        <f t="shared" si="12"/>
        <v>71</v>
      </c>
      <c r="AA414" s="33">
        <v>0</v>
      </c>
      <c r="AB414" s="24">
        <v>0</v>
      </c>
      <c r="AC414" s="24">
        <v>0</v>
      </c>
      <c r="AD414" s="24">
        <v>0</v>
      </c>
      <c r="AE414" s="24">
        <v>0</v>
      </c>
      <c r="AF414" s="24">
        <v>0</v>
      </c>
      <c r="AG414" s="24">
        <v>0</v>
      </c>
      <c r="AH414" s="24">
        <v>0</v>
      </c>
      <c r="AI414" s="24">
        <v>9.9916070500779349E-4</v>
      </c>
      <c r="AJ414" s="25">
        <v>1.1211586531392441E-2</v>
      </c>
      <c r="AK414" s="34">
        <f t="shared" si="13"/>
        <v>3.3755033541093188E-4</v>
      </c>
    </row>
    <row r="415" spans="1:37">
      <c r="A415" s="14" t="s">
        <v>85</v>
      </c>
      <c r="B415" s="15">
        <v>2009</v>
      </c>
      <c r="C415" s="9">
        <v>211476.2</v>
      </c>
      <c r="D415" s="8">
        <v>102428.2</v>
      </c>
      <c r="E415" s="8">
        <v>109048</v>
      </c>
      <c r="F415" s="8">
        <v>12218.8</v>
      </c>
      <c r="G415" s="8">
        <v>25844.400000000001</v>
      </c>
      <c r="H415" s="8">
        <v>30514.400000000001</v>
      </c>
      <c r="I415" s="8">
        <v>26519.4</v>
      </c>
      <c r="J415" s="8">
        <v>30723.599999999999</v>
      </c>
      <c r="K415" s="8">
        <v>32138.799999999999</v>
      </c>
      <c r="L415" s="8">
        <v>23639.200000000001</v>
      </c>
      <c r="M415" s="8">
        <v>14057.6</v>
      </c>
      <c r="N415" s="8">
        <v>11110.4</v>
      </c>
      <c r="O415" s="8">
        <v>4711.2</v>
      </c>
      <c r="P415" s="9">
        <v>0</v>
      </c>
      <c r="Q415" s="8">
        <v>0</v>
      </c>
      <c r="R415" s="8">
        <v>0</v>
      </c>
      <c r="S415" s="8">
        <v>0</v>
      </c>
      <c r="T415" s="8">
        <v>0</v>
      </c>
      <c r="U415" s="8">
        <v>0</v>
      </c>
      <c r="V415" s="8">
        <v>0</v>
      </c>
      <c r="W415" s="8">
        <v>0</v>
      </c>
      <c r="X415" s="8">
        <v>12</v>
      </c>
      <c r="Y415" s="8">
        <v>58</v>
      </c>
      <c r="Z415" s="10">
        <f t="shared" si="12"/>
        <v>70</v>
      </c>
      <c r="AA415" s="33">
        <v>0</v>
      </c>
      <c r="AB415" s="24">
        <v>0</v>
      </c>
      <c r="AC415" s="24">
        <v>0</v>
      </c>
      <c r="AD415" s="24">
        <v>0</v>
      </c>
      <c r="AE415" s="24">
        <v>0</v>
      </c>
      <c r="AF415" s="24">
        <v>0</v>
      </c>
      <c r="AG415" s="24">
        <v>0</v>
      </c>
      <c r="AH415" s="24">
        <v>0</v>
      </c>
      <c r="AI415" s="24">
        <v>1.0800691244239632E-3</v>
      </c>
      <c r="AJ415" s="25">
        <v>1.2311088470028868E-2</v>
      </c>
      <c r="AK415" s="34">
        <f t="shared" si="13"/>
        <v>3.3100651515395114E-4</v>
      </c>
    </row>
    <row r="416" spans="1:37">
      <c r="A416" s="14" t="s">
        <v>75</v>
      </c>
      <c r="B416" s="15">
        <v>2009</v>
      </c>
      <c r="C416" s="9">
        <v>33291.133333333331</v>
      </c>
      <c r="D416" s="8">
        <v>16705.444444444445</v>
      </c>
      <c r="E416" s="8">
        <v>16585.68888888889</v>
      </c>
      <c r="F416" s="8">
        <v>2639.6222222222223</v>
      </c>
      <c r="G416" s="8">
        <v>4909.7555555555555</v>
      </c>
      <c r="H416" s="8">
        <v>5065.666666666667</v>
      </c>
      <c r="I416" s="8">
        <v>4433.4666666666662</v>
      </c>
      <c r="J416" s="8">
        <v>4263.3999999999996</v>
      </c>
      <c r="K416" s="8">
        <v>4517.2222222222226</v>
      </c>
      <c r="L416" s="8">
        <v>3553.6222222222223</v>
      </c>
      <c r="M416" s="8">
        <v>2092.1111111111113</v>
      </c>
      <c r="N416" s="8">
        <v>1305.6666666666667</v>
      </c>
      <c r="O416" s="8">
        <v>527.77777777777783</v>
      </c>
      <c r="P416" s="9">
        <v>0</v>
      </c>
      <c r="Q416" s="8">
        <v>0</v>
      </c>
      <c r="R416" s="8">
        <v>0</v>
      </c>
      <c r="S416" s="8">
        <v>0</v>
      </c>
      <c r="T416" s="8">
        <v>0</v>
      </c>
      <c r="U416" s="8">
        <v>0</v>
      </c>
      <c r="V416" s="8">
        <v>0</v>
      </c>
      <c r="W416" s="8">
        <v>0</v>
      </c>
      <c r="X416" s="8">
        <v>0</v>
      </c>
      <c r="Y416" s="8">
        <v>10</v>
      </c>
      <c r="Z416" s="10">
        <f t="shared" si="12"/>
        <v>10</v>
      </c>
      <c r="AA416" s="33">
        <v>0</v>
      </c>
      <c r="AB416" s="24">
        <v>0</v>
      </c>
      <c r="AC416" s="24">
        <v>0</v>
      </c>
      <c r="AD416" s="24">
        <v>0</v>
      </c>
      <c r="AE416" s="24">
        <v>0</v>
      </c>
      <c r="AF416" s="24">
        <v>0</v>
      </c>
      <c r="AG416" s="24">
        <v>0</v>
      </c>
      <c r="AH416" s="24">
        <v>0</v>
      </c>
      <c r="AI416" s="24">
        <v>0</v>
      </c>
      <c r="AJ416" s="25">
        <v>1.8947368421052629E-2</v>
      </c>
      <c r="AK416" s="34">
        <f t="shared" si="13"/>
        <v>3.0038028143629836E-4</v>
      </c>
    </row>
    <row r="417" spans="1:37">
      <c r="A417" s="14" t="s">
        <v>85</v>
      </c>
      <c r="B417" s="15">
        <v>2014</v>
      </c>
      <c r="C417" s="9">
        <v>210650.4</v>
      </c>
      <c r="D417" s="8">
        <v>101965.2</v>
      </c>
      <c r="E417" s="8">
        <v>108685.2</v>
      </c>
      <c r="F417" s="8">
        <v>11067.6</v>
      </c>
      <c r="G417" s="8">
        <v>24370.400000000001</v>
      </c>
      <c r="H417" s="8">
        <v>31836.2</v>
      </c>
      <c r="I417" s="8">
        <v>26428.2</v>
      </c>
      <c r="J417" s="8">
        <v>26066.799999999999</v>
      </c>
      <c r="K417" s="8">
        <v>31388.6</v>
      </c>
      <c r="L417" s="8">
        <v>27436.2</v>
      </c>
      <c r="M417" s="8">
        <v>16347.6</v>
      </c>
      <c r="N417" s="8">
        <v>9871.7999999999993</v>
      </c>
      <c r="O417" s="8">
        <v>5561.6</v>
      </c>
      <c r="P417" s="9">
        <v>0</v>
      </c>
      <c r="Q417" s="8">
        <v>0</v>
      </c>
      <c r="R417" s="8">
        <v>0</v>
      </c>
      <c r="S417" s="8">
        <v>0</v>
      </c>
      <c r="T417" s="8">
        <v>0</v>
      </c>
      <c r="U417" s="8">
        <v>0</v>
      </c>
      <c r="V417" s="8">
        <v>0</v>
      </c>
      <c r="W417" s="8">
        <v>0</v>
      </c>
      <c r="X417" s="8">
        <v>0</v>
      </c>
      <c r="Y417" s="8">
        <v>56</v>
      </c>
      <c r="Z417" s="10">
        <f t="shared" si="12"/>
        <v>56</v>
      </c>
      <c r="AA417" s="33">
        <v>0</v>
      </c>
      <c r="AB417" s="24">
        <v>0</v>
      </c>
      <c r="AC417" s="24">
        <v>0</v>
      </c>
      <c r="AD417" s="24">
        <v>0</v>
      </c>
      <c r="AE417" s="24">
        <v>0</v>
      </c>
      <c r="AF417" s="24">
        <v>0</v>
      </c>
      <c r="AG417" s="24">
        <v>0</v>
      </c>
      <c r="AH417" s="24">
        <v>0</v>
      </c>
      <c r="AI417" s="24">
        <v>0</v>
      </c>
      <c r="AJ417" s="25">
        <v>1.0069044879171461E-2</v>
      </c>
      <c r="AK417" s="34">
        <f t="shared" si="13"/>
        <v>2.6584331195193551E-4</v>
      </c>
    </row>
    <row r="418" spans="1:37">
      <c r="A418" s="14" t="s">
        <v>87</v>
      </c>
      <c r="B418" s="15">
        <v>2015</v>
      </c>
      <c r="C418" s="9">
        <v>308818</v>
      </c>
      <c r="D418" s="8">
        <v>149471</v>
      </c>
      <c r="E418" s="8">
        <v>159347</v>
      </c>
      <c r="F418" s="8">
        <v>18535.666666666668</v>
      </c>
      <c r="G418" s="8">
        <v>37891.666666666664</v>
      </c>
      <c r="H418" s="8">
        <v>41920.666666666664</v>
      </c>
      <c r="I418" s="8">
        <v>40012.666666666664</v>
      </c>
      <c r="J418" s="8">
        <v>37110.666666666664</v>
      </c>
      <c r="K418" s="8">
        <v>43694.666666666664</v>
      </c>
      <c r="L418" s="8">
        <v>40419</v>
      </c>
      <c r="M418" s="8">
        <v>28652</v>
      </c>
      <c r="N418" s="8">
        <v>14603.333333333334</v>
      </c>
      <c r="O418" s="8">
        <v>5930</v>
      </c>
      <c r="P418" s="9">
        <v>0</v>
      </c>
      <c r="Q418" s="8">
        <v>0</v>
      </c>
      <c r="R418" s="8">
        <v>0</v>
      </c>
      <c r="S418" s="8">
        <v>0</v>
      </c>
      <c r="T418" s="8">
        <v>0</v>
      </c>
      <c r="U418" s="8">
        <v>0</v>
      </c>
      <c r="V418" s="8">
        <v>0</v>
      </c>
      <c r="W418" s="8">
        <v>10</v>
      </c>
      <c r="X418" s="8">
        <v>0</v>
      </c>
      <c r="Y418" s="8">
        <v>42</v>
      </c>
      <c r="Z418" s="10">
        <f t="shared" si="12"/>
        <v>52</v>
      </c>
      <c r="AA418" s="33">
        <v>0</v>
      </c>
      <c r="AB418" s="24">
        <v>0</v>
      </c>
      <c r="AC418" s="24">
        <v>0</v>
      </c>
      <c r="AD418" s="24">
        <v>0</v>
      </c>
      <c r="AE418" s="24">
        <v>0</v>
      </c>
      <c r="AF418" s="24">
        <v>0</v>
      </c>
      <c r="AG418" s="24">
        <v>0</v>
      </c>
      <c r="AH418" s="24">
        <v>3.4901577551305318E-4</v>
      </c>
      <c r="AI418" s="24">
        <v>0</v>
      </c>
      <c r="AJ418" s="25">
        <v>7.0826306913996627E-3</v>
      </c>
      <c r="AK418" s="34">
        <f t="shared" si="13"/>
        <v>1.6838396725579467E-4</v>
      </c>
    </row>
    <row r="419" spans="1:37">
      <c r="A419" s="14" t="s">
        <v>85</v>
      </c>
      <c r="B419" s="15">
        <v>2012</v>
      </c>
      <c r="C419" s="9">
        <v>210494.2</v>
      </c>
      <c r="D419" s="8">
        <v>101704.2</v>
      </c>
      <c r="E419" s="8">
        <v>108790</v>
      </c>
      <c r="F419" s="8">
        <v>11324.8</v>
      </c>
      <c r="G419" s="8">
        <v>24954</v>
      </c>
      <c r="H419" s="8">
        <v>32282.6</v>
      </c>
      <c r="I419" s="8">
        <v>25626.799999999999</v>
      </c>
      <c r="J419" s="8">
        <v>27423.4</v>
      </c>
      <c r="K419" s="8">
        <v>32026.6</v>
      </c>
      <c r="L419" s="8">
        <v>26149.599999999999</v>
      </c>
      <c r="M419" s="8">
        <v>15013.8</v>
      </c>
      <c r="N419" s="8">
        <v>10291.799999999999</v>
      </c>
      <c r="O419" s="8">
        <v>5223.8</v>
      </c>
      <c r="P419" s="9">
        <v>0</v>
      </c>
      <c r="Q419" s="8">
        <v>0</v>
      </c>
      <c r="R419" s="8">
        <v>0</v>
      </c>
      <c r="S419" s="8">
        <v>0</v>
      </c>
      <c r="T419" s="8">
        <v>0</v>
      </c>
      <c r="U419" s="8">
        <v>0</v>
      </c>
      <c r="V419" s="8">
        <v>0</v>
      </c>
      <c r="W419" s="8">
        <v>0</v>
      </c>
      <c r="X419" s="8">
        <v>0</v>
      </c>
      <c r="Y419" s="8">
        <v>31</v>
      </c>
      <c r="Z419" s="10">
        <f t="shared" si="12"/>
        <v>31</v>
      </c>
      <c r="AA419" s="33">
        <v>0</v>
      </c>
      <c r="AB419" s="24">
        <v>0</v>
      </c>
      <c r="AC419" s="24">
        <v>0</v>
      </c>
      <c r="AD419" s="24">
        <v>0</v>
      </c>
      <c r="AE419" s="24">
        <v>0</v>
      </c>
      <c r="AF419" s="24">
        <v>0</v>
      </c>
      <c r="AG419" s="24">
        <v>0</v>
      </c>
      <c r="AH419" s="24">
        <v>0</v>
      </c>
      <c r="AI419" s="24">
        <v>0</v>
      </c>
      <c r="AJ419" s="25">
        <v>5.9343772732493583E-3</v>
      </c>
      <c r="AK419" s="34">
        <f t="shared" si="13"/>
        <v>1.4727246641475157E-4</v>
      </c>
    </row>
    <row r="420" spans="1:37">
      <c r="A420" s="14" t="s">
        <v>87</v>
      </c>
      <c r="B420" s="15">
        <v>2014</v>
      </c>
      <c r="C420" s="9">
        <v>305686.66666666669</v>
      </c>
      <c r="D420" s="8">
        <v>147974.33333333334</v>
      </c>
      <c r="E420" s="8">
        <v>157712.33333333334</v>
      </c>
      <c r="F420" s="8">
        <v>18655</v>
      </c>
      <c r="G420" s="8">
        <v>38057.333333333336</v>
      </c>
      <c r="H420" s="8">
        <v>42014.666666666664</v>
      </c>
      <c r="I420" s="8">
        <v>39022.666666666664</v>
      </c>
      <c r="J420" s="8">
        <v>37426.333333333336</v>
      </c>
      <c r="K420" s="8">
        <v>44005</v>
      </c>
      <c r="L420" s="8">
        <v>39506.666666666664</v>
      </c>
      <c r="M420" s="8">
        <v>27082.666666666668</v>
      </c>
      <c r="N420" s="8">
        <v>14082</v>
      </c>
      <c r="O420" s="8">
        <v>5866.666666666667</v>
      </c>
      <c r="P420" s="9">
        <v>0</v>
      </c>
      <c r="Q420" s="8">
        <v>0</v>
      </c>
      <c r="R420" s="8">
        <v>0</v>
      </c>
      <c r="S420" s="8">
        <v>0</v>
      </c>
      <c r="T420" s="8">
        <v>0</v>
      </c>
      <c r="U420" s="8">
        <v>0</v>
      </c>
      <c r="V420" s="8">
        <v>0</v>
      </c>
      <c r="W420" s="8">
        <v>0</v>
      </c>
      <c r="X420" s="8">
        <v>11</v>
      </c>
      <c r="Y420" s="8">
        <v>20</v>
      </c>
      <c r="Z420" s="10">
        <f t="shared" si="12"/>
        <v>31</v>
      </c>
      <c r="AA420" s="33">
        <v>0</v>
      </c>
      <c r="AB420" s="24">
        <v>0</v>
      </c>
      <c r="AC420" s="24">
        <v>0</v>
      </c>
      <c r="AD420" s="24">
        <v>0</v>
      </c>
      <c r="AE420" s="24">
        <v>0</v>
      </c>
      <c r="AF420" s="24">
        <v>0</v>
      </c>
      <c r="AG420" s="24">
        <v>0</v>
      </c>
      <c r="AH420" s="24">
        <v>0</v>
      </c>
      <c r="AI420" s="24">
        <v>7.8113904274960944E-4</v>
      </c>
      <c r="AJ420" s="25">
        <v>3.4090909090909089E-3</v>
      </c>
      <c r="AK420" s="34">
        <f t="shared" si="13"/>
        <v>1.014110309031034E-4</v>
      </c>
    </row>
    <row r="421" spans="1:37">
      <c r="A421" s="14" t="s">
        <v>85</v>
      </c>
      <c r="B421" s="15">
        <v>2016</v>
      </c>
      <c r="C421" s="9">
        <v>210898.2</v>
      </c>
      <c r="D421" s="8">
        <v>102259.4</v>
      </c>
      <c r="E421" s="8">
        <v>108638.8</v>
      </c>
      <c r="F421" s="8">
        <v>11011.8</v>
      </c>
      <c r="G421" s="8">
        <v>23732.6</v>
      </c>
      <c r="H421" s="8">
        <v>31257.8</v>
      </c>
      <c r="I421" s="8">
        <v>27615.599999999999</v>
      </c>
      <c r="J421" s="8">
        <v>25173.8</v>
      </c>
      <c r="K421" s="8">
        <v>30522.400000000001</v>
      </c>
      <c r="L421" s="8">
        <v>28449.599999999999</v>
      </c>
      <c r="M421" s="8">
        <v>17778.400000000001</v>
      </c>
      <c r="N421" s="8">
        <v>9552</v>
      </c>
      <c r="O421" s="8">
        <v>5788.2</v>
      </c>
      <c r="P421" s="9">
        <v>0</v>
      </c>
      <c r="Q421" s="8">
        <v>0</v>
      </c>
      <c r="R421" s="8">
        <v>0</v>
      </c>
      <c r="S421" s="8">
        <v>0</v>
      </c>
      <c r="T421" s="8">
        <v>0</v>
      </c>
      <c r="U421" s="8">
        <v>0</v>
      </c>
      <c r="V421" s="8">
        <v>0</v>
      </c>
      <c r="W421" s="8">
        <v>0</v>
      </c>
      <c r="X421" s="8">
        <v>0</v>
      </c>
      <c r="Y421" s="8">
        <v>21</v>
      </c>
      <c r="Z421" s="10">
        <f t="shared" si="12"/>
        <v>21</v>
      </c>
      <c r="AA421" s="33">
        <v>0</v>
      </c>
      <c r="AB421" s="24">
        <v>0</v>
      </c>
      <c r="AC421" s="24">
        <v>0</v>
      </c>
      <c r="AD421" s="24">
        <v>0</v>
      </c>
      <c r="AE421" s="24">
        <v>0</v>
      </c>
      <c r="AF421" s="24">
        <v>0</v>
      </c>
      <c r="AG421" s="24">
        <v>0</v>
      </c>
      <c r="AH421" s="24">
        <v>0</v>
      </c>
      <c r="AI421" s="24">
        <v>0</v>
      </c>
      <c r="AJ421" s="25">
        <v>3.628070902871359E-3</v>
      </c>
      <c r="AK421" s="34">
        <f t="shared" si="13"/>
        <v>9.9574107318127887E-5</v>
      </c>
    </row>
    <row r="422" spans="1:37">
      <c r="A422" s="14" t="s">
        <v>87</v>
      </c>
      <c r="B422" s="15">
        <v>2012</v>
      </c>
      <c r="C422" s="9">
        <v>300043.66666666669</v>
      </c>
      <c r="D422" s="8">
        <v>145446</v>
      </c>
      <c r="E422" s="8">
        <v>154597.66666666666</v>
      </c>
      <c r="F422" s="8">
        <v>18719.666666666668</v>
      </c>
      <c r="G422" s="8">
        <v>37829.333333333336</v>
      </c>
      <c r="H422" s="8">
        <v>42348.333333333336</v>
      </c>
      <c r="I422" s="8">
        <v>37328</v>
      </c>
      <c r="J422" s="8">
        <v>38623</v>
      </c>
      <c r="K422" s="8">
        <v>44112.333333333336</v>
      </c>
      <c r="L422" s="8">
        <v>37316</v>
      </c>
      <c r="M422" s="8">
        <v>24451.333333333332</v>
      </c>
      <c r="N422" s="8">
        <v>13741</v>
      </c>
      <c r="O422" s="8">
        <v>5388</v>
      </c>
      <c r="P422" s="9">
        <v>0</v>
      </c>
      <c r="Q422" s="8">
        <v>0</v>
      </c>
      <c r="R422" s="8">
        <v>0</v>
      </c>
      <c r="S422" s="8">
        <v>0</v>
      </c>
      <c r="T422" s="8">
        <v>0</v>
      </c>
      <c r="U422" s="8">
        <v>0</v>
      </c>
      <c r="V422" s="8">
        <v>0</v>
      </c>
      <c r="W422" s="8">
        <v>0</v>
      </c>
      <c r="X422" s="8">
        <v>0</v>
      </c>
      <c r="Y422" s="8">
        <v>21</v>
      </c>
      <c r="Z422" s="10">
        <f t="shared" si="12"/>
        <v>21</v>
      </c>
      <c r="AA422" s="33">
        <v>0</v>
      </c>
      <c r="AB422" s="24">
        <v>0</v>
      </c>
      <c r="AC422" s="24">
        <v>0</v>
      </c>
      <c r="AD422" s="24">
        <v>0</v>
      </c>
      <c r="AE422" s="24">
        <v>0</v>
      </c>
      <c r="AF422" s="24">
        <v>0</v>
      </c>
      <c r="AG422" s="24">
        <v>0</v>
      </c>
      <c r="AH422" s="24">
        <v>0</v>
      </c>
      <c r="AI422" s="24">
        <v>0</v>
      </c>
      <c r="AJ422" s="25">
        <v>3.8975501113585748E-3</v>
      </c>
      <c r="AK422" s="34">
        <f t="shared" si="13"/>
        <v>6.9989812593944657E-5</v>
      </c>
    </row>
    <row r="423" spans="1:37">
      <c r="A423" s="14" t="s">
        <v>87</v>
      </c>
      <c r="B423" s="15">
        <v>2010</v>
      </c>
      <c r="C423" s="9">
        <v>293759.33333333331</v>
      </c>
      <c r="D423" s="8">
        <v>142406</v>
      </c>
      <c r="E423" s="8">
        <v>151353.33333333334</v>
      </c>
      <c r="F423" s="8">
        <v>18619</v>
      </c>
      <c r="G423" s="8">
        <v>37515.333333333336</v>
      </c>
      <c r="H423" s="8">
        <v>41740.666666666664</v>
      </c>
      <c r="I423" s="8">
        <v>36639.333333333336</v>
      </c>
      <c r="J423" s="8">
        <v>40138.333333333336</v>
      </c>
      <c r="K423" s="8">
        <v>43401.333333333336</v>
      </c>
      <c r="L423" s="8">
        <v>34922.666666666664</v>
      </c>
      <c r="M423" s="8">
        <v>22570.666666666668</v>
      </c>
      <c r="N423" s="8">
        <v>13150.666666666666</v>
      </c>
      <c r="O423" s="8">
        <v>5207.666666666667</v>
      </c>
      <c r="P423" s="9">
        <v>0</v>
      </c>
      <c r="Q423" s="8">
        <v>0</v>
      </c>
      <c r="R423" s="8">
        <v>0</v>
      </c>
      <c r="S423" s="8">
        <v>0</v>
      </c>
      <c r="T423" s="8">
        <v>0</v>
      </c>
      <c r="U423" s="8">
        <v>0</v>
      </c>
      <c r="V423" s="8">
        <v>0</v>
      </c>
      <c r="W423" s="8">
        <v>0</v>
      </c>
      <c r="X423" s="8">
        <v>0</v>
      </c>
      <c r="Y423" s="8">
        <v>10</v>
      </c>
      <c r="Z423" s="10">
        <f t="shared" si="12"/>
        <v>10</v>
      </c>
      <c r="AA423" s="33">
        <v>0</v>
      </c>
      <c r="AB423" s="24">
        <v>0</v>
      </c>
      <c r="AC423" s="24">
        <v>0</v>
      </c>
      <c r="AD423" s="24">
        <v>0</v>
      </c>
      <c r="AE423" s="24">
        <v>0</v>
      </c>
      <c r="AF423" s="24">
        <v>0</v>
      </c>
      <c r="AG423" s="24">
        <v>0</v>
      </c>
      <c r="AH423" s="24">
        <v>0</v>
      </c>
      <c r="AI423" s="24">
        <v>0</v>
      </c>
      <c r="AJ423" s="25">
        <v>1.920245791461307E-3</v>
      </c>
      <c r="AK423" s="34">
        <f t="shared" si="13"/>
        <v>3.4041471590122532E-5</v>
      </c>
    </row>
    <row r="424" spans="1:37">
      <c r="A424" s="14" t="s">
        <v>87</v>
      </c>
      <c r="B424" s="15">
        <v>2013</v>
      </c>
      <c r="C424" s="9">
        <v>302815.33333333331</v>
      </c>
      <c r="D424" s="8">
        <v>146661.66666666666</v>
      </c>
      <c r="E424" s="8">
        <v>156153.66666666666</v>
      </c>
      <c r="F424" s="8">
        <v>18716</v>
      </c>
      <c r="G424" s="8">
        <v>37938.666666666664</v>
      </c>
      <c r="H424" s="8">
        <v>42422</v>
      </c>
      <c r="I424" s="8">
        <v>38131.666666666664</v>
      </c>
      <c r="J424" s="8">
        <v>37927.333333333336</v>
      </c>
      <c r="K424" s="8">
        <v>44204.333333333336</v>
      </c>
      <c r="L424" s="8">
        <v>38337.333333333336</v>
      </c>
      <c r="M424" s="8">
        <v>25871.333333333332</v>
      </c>
      <c r="N424" s="8">
        <v>13691</v>
      </c>
      <c r="O424" s="8">
        <v>5573.333333333333</v>
      </c>
      <c r="P424" s="9">
        <v>0</v>
      </c>
      <c r="Q424" s="8">
        <v>0</v>
      </c>
      <c r="R424" s="8">
        <v>0</v>
      </c>
      <c r="S424" s="8">
        <v>0</v>
      </c>
      <c r="T424" s="8">
        <v>0</v>
      </c>
      <c r="U424" s="8">
        <v>0</v>
      </c>
      <c r="V424" s="8">
        <v>0</v>
      </c>
      <c r="W424" s="8">
        <v>0</v>
      </c>
      <c r="X424" s="8">
        <v>0</v>
      </c>
      <c r="Y424" s="8">
        <v>10</v>
      </c>
      <c r="Z424" s="10">
        <f t="shared" si="12"/>
        <v>10</v>
      </c>
      <c r="AA424" s="33">
        <v>0</v>
      </c>
      <c r="AB424" s="24">
        <v>0</v>
      </c>
      <c r="AC424" s="24">
        <v>0</v>
      </c>
      <c r="AD424" s="24">
        <v>0</v>
      </c>
      <c r="AE424" s="24">
        <v>0</v>
      </c>
      <c r="AF424" s="24">
        <v>0</v>
      </c>
      <c r="AG424" s="24">
        <v>0</v>
      </c>
      <c r="AH424" s="24">
        <v>0</v>
      </c>
      <c r="AI424" s="24">
        <v>0</v>
      </c>
      <c r="AJ424" s="25">
        <v>1.7942583732057417E-3</v>
      </c>
      <c r="AK424" s="34">
        <f t="shared" si="13"/>
        <v>3.3023426818985393E-5</v>
      </c>
    </row>
    <row r="425" spans="1:37">
      <c r="A425" s="14" t="s">
        <v>87</v>
      </c>
      <c r="B425" s="15">
        <v>2017</v>
      </c>
      <c r="C425" s="9">
        <v>314577.33333333331</v>
      </c>
      <c r="D425" s="8">
        <v>152292</v>
      </c>
      <c r="E425" s="8">
        <v>162285.33333333334</v>
      </c>
      <c r="F425" s="8">
        <v>18427.333333333332</v>
      </c>
      <c r="G425" s="8">
        <v>38008</v>
      </c>
      <c r="H425" s="8">
        <v>40962</v>
      </c>
      <c r="I425" s="8">
        <v>41747</v>
      </c>
      <c r="J425" s="8">
        <v>36771</v>
      </c>
      <c r="K425" s="8">
        <v>42797.333333333336</v>
      </c>
      <c r="L425" s="8">
        <v>42343</v>
      </c>
      <c r="M425" s="8">
        <v>31868.333333333332</v>
      </c>
      <c r="N425" s="8">
        <v>15547</v>
      </c>
      <c r="O425" s="8">
        <v>6106.333333333333</v>
      </c>
      <c r="P425" s="9">
        <v>0</v>
      </c>
      <c r="Q425" s="8">
        <v>0</v>
      </c>
      <c r="R425" s="8">
        <v>0</v>
      </c>
      <c r="S425" s="8">
        <v>0</v>
      </c>
      <c r="T425" s="8">
        <v>0</v>
      </c>
      <c r="U425" s="8">
        <v>0</v>
      </c>
      <c r="V425" s="8">
        <v>0</v>
      </c>
      <c r="W425" s="8">
        <v>0</v>
      </c>
      <c r="X425" s="8">
        <v>10</v>
      </c>
      <c r="Y425" s="8">
        <v>0</v>
      </c>
      <c r="Z425" s="10">
        <f t="shared" si="12"/>
        <v>10</v>
      </c>
      <c r="AA425" s="33">
        <v>0</v>
      </c>
      <c r="AB425" s="24">
        <v>0</v>
      </c>
      <c r="AC425" s="24">
        <v>0</v>
      </c>
      <c r="AD425" s="24">
        <v>0</v>
      </c>
      <c r="AE425" s="24">
        <v>0</v>
      </c>
      <c r="AF425" s="24">
        <v>0</v>
      </c>
      <c r="AG425" s="24">
        <v>0</v>
      </c>
      <c r="AH425" s="24">
        <v>0</v>
      </c>
      <c r="AI425" s="24">
        <v>6.4321090885701424E-4</v>
      </c>
      <c r="AJ425" s="25">
        <v>0</v>
      </c>
      <c r="AK425" s="34">
        <f t="shared" si="13"/>
        <v>3.1788685770960405E-5</v>
      </c>
    </row>
    <row r="426" spans="1:37">
      <c r="A426" s="14" t="s">
        <v>88</v>
      </c>
      <c r="B426" s="15">
        <v>2009</v>
      </c>
      <c r="C426" s="9">
        <v>22957.125</v>
      </c>
      <c r="D426" s="8">
        <v>11891.4375</v>
      </c>
      <c r="E426" s="8">
        <v>11065.6875</v>
      </c>
      <c r="F426" s="8">
        <v>1735.1875</v>
      </c>
      <c r="G426" s="8">
        <v>3303.65625</v>
      </c>
      <c r="H426" s="8">
        <v>3791.53125</v>
      </c>
      <c r="I426" s="8">
        <v>3210.5625</v>
      </c>
      <c r="J426" s="8">
        <v>3218.53125</v>
      </c>
      <c r="K426" s="8">
        <v>3584.03125</v>
      </c>
      <c r="L426" s="8">
        <v>2420.46875</v>
      </c>
      <c r="M426" s="8">
        <v>1046.96875</v>
      </c>
      <c r="N426" s="8">
        <v>503.96875</v>
      </c>
      <c r="O426" s="8">
        <v>164.125</v>
      </c>
      <c r="P426" s="9">
        <v>0</v>
      </c>
      <c r="Q426" s="8">
        <v>0</v>
      </c>
      <c r="R426" s="8">
        <v>0</v>
      </c>
      <c r="S426" s="8">
        <v>0</v>
      </c>
      <c r="T426" s="8">
        <v>0</v>
      </c>
      <c r="U426" s="8">
        <v>0</v>
      </c>
      <c r="V426" s="8">
        <v>0</v>
      </c>
      <c r="W426" s="8">
        <v>0</v>
      </c>
      <c r="X426" s="8">
        <v>0</v>
      </c>
      <c r="Y426" s="8">
        <v>0</v>
      </c>
      <c r="Z426" s="10">
        <f t="shared" si="12"/>
        <v>0</v>
      </c>
      <c r="AA426" s="33">
        <v>0</v>
      </c>
      <c r="AB426" s="24">
        <v>0</v>
      </c>
      <c r="AC426" s="24">
        <v>0</v>
      </c>
      <c r="AD426" s="24">
        <v>0</v>
      </c>
      <c r="AE426" s="24">
        <v>0</v>
      </c>
      <c r="AF426" s="24">
        <v>0</v>
      </c>
      <c r="AG426" s="24">
        <v>0</v>
      </c>
      <c r="AH426" s="24">
        <v>0</v>
      </c>
      <c r="AI426" s="24">
        <v>0</v>
      </c>
      <c r="AJ426" s="25">
        <v>0</v>
      </c>
      <c r="AK426" s="34">
        <f t="shared" si="13"/>
        <v>0</v>
      </c>
    </row>
    <row r="427" spans="1:37">
      <c r="A427" s="14" t="s">
        <v>88</v>
      </c>
      <c r="B427" s="15">
        <v>2010</v>
      </c>
      <c r="C427" s="9">
        <v>21953.3125</v>
      </c>
      <c r="D427" s="8">
        <v>11360.96875</v>
      </c>
      <c r="E427" s="8">
        <v>10592.34375</v>
      </c>
      <c r="F427" s="8">
        <v>1629.84375</v>
      </c>
      <c r="G427" s="8">
        <v>3198.90625</v>
      </c>
      <c r="H427" s="8">
        <v>3451.375</v>
      </c>
      <c r="I427" s="8">
        <v>2959.125</v>
      </c>
      <c r="J427" s="8">
        <v>3037.4375</v>
      </c>
      <c r="K427" s="8">
        <v>3488.9375</v>
      </c>
      <c r="L427" s="8">
        <v>2502</v>
      </c>
      <c r="M427" s="8">
        <v>1057.40625</v>
      </c>
      <c r="N427" s="8">
        <v>483.5</v>
      </c>
      <c r="O427" s="8">
        <v>156.96875</v>
      </c>
      <c r="P427" s="9">
        <v>0</v>
      </c>
      <c r="Q427" s="8">
        <v>0</v>
      </c>
      <c r="R427" s="8">
        <v>0</v>
      </c>
      <c r="S427" s="8">
        <v>0</v>
      </c>
      <c r="T427" s="8">
        <v>0</v>
      </c>
      <c r="U427" s="8">
        <v>0</v>
      </c>
      <c r="V427" s="8">
        <v>0</v>
      </c>
      <c r="W427" s="8">
        <v>0</v>
      </c>
      <c r="X427" s="8">
        <v>0</v>
      </c>
      <c r="Y427" s="8">
        <v>0</v>
      </c>
      <c r="Z427" s="10">
        <f t="shared" si="12"/>
        <v>0</v>
      </c>
      <c r="AA427" s="33">
        <v>0</v>
      </c>
      <c r="AB427" s="24">
        <v>0</v>
      </c>
      <c r="AC427" s="24">
        <v>0</v>
      </c>
      <c r="AD427" s="24">
        <v>0</v>
      </c>
      <c r="AE427" s="24">
        <v>0</v>
      </c>
      <c r="AF427" s="24">
        <v>0</v>
      </c>
      <c r="AG427" s="24">
        <v>0</v>
      </c>
      <c r="AH427" s="24">
        <v>0</v>
      </c>
      <c r="AI427" s="24">
        <v>0</v>
      </c>
      <c r="AJ427" s="25">
        <v>0</v>
      </c>
      <c r="AK427" s="34">
        <f t="shared" si="13"/>
        <v>0</v>
      </c>
    </row>
    <row r="428" spans="1:37">
      <c r="A428" s="14" t="s">
        <v>88</v>
      </c>
      <c r="B428" s="15">
        <v>2011</v>
      </c>
      <c r="C428" s="9">
        <v>24194</v>
      </c>
      <c r="D428" s="8">
        <v>12483</v>
      </c>
      <c r="E428" s="8">
        <v>11711</v>
      </c>
      <c r="F428" s="8">
        <v>1791.25</v>
      </c>
      <c r="G428" s="8">
        <v>3471.3214285714284</v>
      </c>
      <c r="H428" s="8">
        <v>3694.5</v>
      </c>
      <c r="I428" s="8">
        <v>3389.8214285714284</v>
      </c>
      <c r="J428" s="8">
        <v>3266.1428571428573</v>
      </c>
      <c r="K428" s="8">
        <v>3814.8214285714284</v>
      </c>
      <c r="L428" s="8">
        <v>2875.25</v>
      </c>
      <c r="M428" s="8">
        <v>1195.2857142857142</v>
      </c>
      <c r="N428" s="8">
        <v>551</v>
      </c>
      <c r="O428" s="8">
        <v>159.96428571428572</v>
      </c>
      <c r="P428" s="9">
        <v>0</v>
      </c>
      <c r="Q428" s="8">
        <v>0</v>
      </c>
      <c r="R428" s="8">
        <v>0</v>
      </c>
      <c r="S428" s="8">
        <v>0</v>
      </c>
      <c r="T428" s="8">
        <v>0</v>
      </c>
      <c r="U428" s="8">
        <v>0</v>
      </c>
      <c r="V428" s="8">
        <v>0</v>
      </c>
      <c r="W428" s="8">
        <v>0</v>
      </c>
      <c r="X428" s="8">
        <v>0</v>
      </c>
      <c r="Y428" s="8">
        <v>0</v>
      </c>
      <c r="Z428" s="10">
        <f t="shared" si="12"/>
        <v>0</v>
      </c>
      <c r="AA428" s="33">
        <v>0</v>
      </c>
      <c r="AB428" s="24">
        <v>0</v>
      </c>
      <c r="AC428" s="24">
        <v>0</v>
      </c>
      <c r="AD428" s="24">
        <v>0</v>
      </c>
      <c r="AE428" s="24">
        <v>0</v>
      </c>
      <c r="AF428" s="24">
        <v>0</v>
      </c>
      <c r="AG428" s="24">
        <v>0</v>
      </c>
      <c r="AH428" s="24">
        <v>0</v>
      </c>
      <c r="AI428" s="24">
        <v>0</v>
      </c>
      <c r="AJ428" s="25">
        <v>0</v>
      </c>
      <c r="AK428" s="34">
        <f t="shared" si="13"/>
        <v>0</v>
      </c>
    </row>
    <row r="429" spans="1:37">
      <c r="A429" s="14" t="s">
        <v>88</v>
      </c>
      <c r="B429" s="15">
        <v>2012</v>
      </c>
      <c r="C429" s="9">
        <v>25029.814814814814</v>
      </c>
      <c r="D429" s="8">
        <v>13008.814814814816</v>
      </c>
      <c r="E429" s="8">
        <v>12021</v>
      </c>
      <c r="F429" s="8">
        <v>1868.148148148148</v>
      </c>
      <c r="G429" s="8">
        <v>3552.1481481481483</v>
      </c>
      <c r="H429" s="8">
        <v>3824.4814814814813</v>
      </c>
      <c r="I429" s="8">
        <v>3621.5555555555557</v>
      </c>
      <c r="J429" s="8">
        <v>3303.6296296296296</v>
      </c>
      <c r="K429" s="8">
        <v>3846.8518518518517</v>
      </c>
      <c r="L429" s="8">
        <v>3048.2962962962961</v>
      </c>
      <c r="M429" s="8">
        <v>1263.5925925925926</v>
      </c>
      <c r="N429" s="8">
        <v>544.66666666666663</v>
      </c>
      <c r="O429" s="8">
        <v>166.55555555555554</v>
      </c>
      <c r="P429" s="9">
        <v>0</v>
      </c>
      <c r="Q429" s="8">
        <v>0</v>
      </c>
      <c r="R429" s="8">
        <v>0</v>
      </c>
      <c r="S429" s="8">
        <v>0</v>
      </c>
      <c r="T429" s="8">
        <v>0</v>
      </c>
      <c r="U429" s="8">
        <v>0</v>
      </c>
      <c r="V429" s="8">
        <v>0</v>
      </c>
      <c r="W429" s="8">
        <v>0</v>
      </c>
      <c r="X429" s="8">
        <v>0</v>
      </c>
      <c r="Y429" s="8">
        <v>0</v>
      </c>
      <c r="Z429" s="10">
        <f t="shared" si="12"/>
        <v>0</v>
      </c>
      <c r="AA429" s="33">
        <v>0</v>
      </c>
      <c r="AB429" s="24">
        <v>0</v>
      </c>
      <c r="AC429" s="24">
        <v>0</v>
      </c>
      <c r="AD429" s="24">
        <v>0</v>
      </c>
      <c r="AE429" s="24">
        <v>0</v>
      </c>
      <c r="AF429" s="24">
        <v>0</v>
      </c>
      <c r="AG429" s="24">
        <v>0</v>
      </c>
      <c r="AH429" s="24">
        <v>0</v>
      </c>
      <c r="AI429" s="24">
        <v>0</v>
      </c>
      <c r="AJ429" s="25">
        <v>0</v>
      </c>
      <c r="AK429" s="34">
        <f t="shared" si="13"/>
        <v>0</v>
      </c>
    </row>
    <row r="430" spans="1:37">
      <c r="A430" s="14" t="s">
        <v>88</v>
      </c>
      <c r="B430" s="15">
        <v>2013</v>
      </c>
      <c r="C430" s="9">
        <v>28970.84</v>
      </c>
      <c r="D430" s="8">
        <v>14976.4</v>
      </c>
      <c r="E430" s="8">
        <v>13994.44</v>
      </c>
      <c r="F430" s="8">
        <v>2151.08</v>
      </c>
      <c r="G430" s="8">
        <v>4086.16</v>
      </c>
      <c r="H430" s="8">
        <v>4391.5200000000004</v>
      </c>
      <c r="I430" s="8">
        <v>4274.28</v>
      </c>
      <c r="J430" s="8">
        <v>3698.92</v>
      </c>
      <c r="K430" s="8">
        <v>4252.24</v>
      </c>
      <c r="L430" s="8">
        <v>3592.88</v>
      </c>
      <c r="M430" s="8">
        <v>1614</v>
      </c>
      <c r="N430" s="8">
        <v>688.04</v>
      </c>
      <c r="O430" s="8">
        <v>225.88</v>
      </c>
      <c r="P430" s="9">
        <v>0</v>
      </c>
      <c r="Q430" s="8">
        <v>0</v>
      </c>
      <c r="R430" s="8">
        <v>0</v>
      </c>
      <c r="S430" s="8">
        <v>0</v>
      </c>
      <c r="T430" s="8">
        <v>0</v>
      </c>
      <c r="U430" s="8">
        <v>0</v>
      </c>
      <c r="V430" s="8">
        <v>0</v>
      </c>
      <c r="W430" s="8">
        <v>0</v>
      </c>
      <c r="X430" s="8">
        <v>0</v>
      </c>
      <c r="Y430" s="8">
        <v>0</v>
      </c>
      <c r="Z430" s="10">
        <f t="shared" si="12"/>
        <v>0</v>
      </c>
      <c r="AA430" s="33">
        <v>0</v>
      </c>
      <c r="AB430" s="24">
        <v>0</v>
      </c>
      <c r="AC430" s="24">
        <v>0</v>
      </c>
      <c r="AD430" s="24">
        <v>0</v>
      </c>
      <c r="AE430" s="24">
        <v>0</v>
      </c>
      <c r="AF430" s="24">
        <v>0</v>
      </c>
      <c r="AG430" s="24">
        <v>0</v>
      </c>
      <c r="AH430" s="24">
        <v>0</v>
      </c>
      <c r="AI430" s="24">
        <v>0</v>
      </c>
      <c r="AJ430" s="25">
        <v>0</v>
      </c>
      <c r="AK430" s="34">
        <f t="shared" si="13"/>
        <v>0</v>
      </c>
    </row>
    <row r="431" spans="1:37">
      <c r="A431" s="14" t="s">
        <v>88</v>
      </c>
      <c r="B431" s="15">
        <v>2014</v>
      </c>
      <c r="C431" s="9">
        <v>21584.533333333333</v>
      </c>
      <c r="D431" s="8">
        <v>11219.333333333334</v>
      </c>
      <c r="E431" s="8">
        <v>10365.200000000001</v>
      </c>
      <c r="F431" s="8">
        <v>1579.8333333333333</v>
      </c>
      <c r="G431" s="8">
        <v>2990.3666666666668</v>
      </c>
      <c r="H431" s="8">
        <v>3273.8333333333335</v>
      </c>
      <c r="I431" s="8">
        <v>3331.1333333333332</v>
      </c>
      <c r="J431" s="8">
        <v>2749.3333333333335</v>
      </c>
      <c r="K431" s="8">
        <v>3076.4666666666667</v>
      </c>
      <c r="L431" s="8">
        <v>2659.6333333333332</v>
      </c>
      <c r="M431" s="8">
        <v>1239.5</v>
      </c>
      <c r="N431" s="8">
        <v>518.1</v>
      </c>
      <c r="O431" s="8">
        <v>185.93333333333334</v>
      </c>
      <c r="P431" s="9">
        <v>0</v>
      </c>
      <c r="Q431" s="8">
        <v>0</v>
      </c>
      <c r="R431" s="8">
        <v>0</v>
      </c>
      <c r="S431" s="8">
        <v>0</v>
      </c>
      <c r="T431" s="8">
        <v>0</v>
      </c>
      <c r="U431" s="8">
        <v>0</v>
      </c>
      <c r="V431" s="8">
        <v>0</v>
      </c>
      <c r="W431" s="8">
        <v>0</v>
      </c>
      <c r="X431" s="8">
        <v>0</v>
      </c>
      <c r="Y431" s="8">
        <v>0</v>
      </c>
      <c r="Z431" s="10">
        <f t="shared" si="12"/>
        <v>0</v>
      </c>
      <c r="AA431" s="33">
        <v>0</v>
      </c>
      <c r="AB431" s="24">
        <v>0</v>
      </c>
      <c r="AC431" s="24">
        <v>0</v>
      </c>
      <c r="AD431" s="24">
        <v>0</v>
      </c>
      <c r="AE431" s="24">
        <v>0</v>
      </c>
      <c r="AF431" s="24">
        <v>0</v>
      </c>
      <c r="AG431" s="24">
        <v>0</v>
      </c>
      <c r="AH431" s="24">
        <v>0</v>
      </c>
      <c r="AI431" s="24">
        <v>0</v>
      </c>
      <c r="AJ431" s="25">
        <v>0</v>
      </c>
      <c r="AK431" s="34">
        <f t="shared" si="13"/>
        <v>0</v>
      </c>
    </row>
    <row r="432" spans="1:37">
      <c r="A432" s="14" t="s">
        <v>88</v>
      </c>
      <c r="B432" s="15">
        <v>2015</v>
      </c>
      <c r="C432" s="9">
        <v>24317.758620689656</v>
      </c>
      <c r="D432" s="8">
        <v>12678.551724137931</v>
      </c>
      <c r="E432" s="8">
        <v>11639.206896551725</v>
      </c>
      <c r="F432" s="8">
        <v>1780.1724137931035</v>
      </c>
      <c r="G432" s="8">
        <v>3339.1724137931033</v>
      </c>
      <c r="H432" s="8">
        <v>3662.2758620689656</v>
      </c>
      <c r="I432" s="8">
        <v>3740.0344827586205</v>
      </c>
      <c r="J432" s="8">
        <v>3013.4482758620688</v>
      </c>
      <c r="K432" s="8">
        <v>3337.6206896551726</v>
      </c>
      <c r="L432" s="8">
        <v>3081.5517241379312</v>
      </c>
      <c r="M432" s="8">
        <v>1524.2068965517242</v>
      </c>
      <c r="N432" s="8">
        <v>623.93103448275861</v>
      </c>
      <c r="O432" s="8">
        <v>224.34482758620689</v>
      </c>
      <c r="P432" s="9">
        <v>0</v>
      </c>
      <c r="Q432" s="8">
        <v>0</v>
      </c>
      <c r="R432" s="8">
        <v>0</v>
      </c>
      <c r="S432" s="8">
        <v>0</v>
      </c>
      <c r="T432" s="8">
        <v>0</v>
      </c>
      <c r="U432" s="8">
        <v>0</v>
      </c>
      <c r="V432" s="8">
        <v>0</v>
      </c>
      <c r="W432" s="8">
        <v>0</v>
      </c>
      <c r="X432" s="8">
        <v>0</v>
      </c>
      <c r="Y432" s="8">
        <v>0</v>
      </c>
      <c r="Z432" s="10">
        <f t="shared" si="12"/>
        <v>0</v>
      </c>
      <c r="AA432" s="33">
        <v>0</v>
      </c>
      <c r="AB432" s="24">
        <v>0</v>
      </c>
      <c r="AC432" s="24">
        <v>0</v>
      </c>
      <c r="AD432" s="24">
        <v>0</v>
      </c>
      <c r="AE432" s="24">
        <v>0</v>
      </c>
      <c r="AF432" s="24">
        <v>0</v>
      </c>
      <c r="AG432" s="24">
        <v>0</v>
      </c>
      <c r="AH432" s="24">
        <v>0</v>
      </c>
      <c r="AI432" s="24">
        <v>0</v>
      </c>
      <c r="AJ432" s="25">
        <v>0</v>
      </c>
      <c r="AK432" s="34">
        <f t="shared" si="13"/>
        <v>0</v>
      </c>
    </row>
    <row r="433" spans="1:37">
      <c r="A433" s="14" t="s">
        <v>88</v>
      </c>
      <c r="B433" s="15">
        <v>2016</v>
      </c>
      <c r="C433" s="9">
        <v>26024.357142857141</v>
      </c>
      <c r="D433" s="8">
        <v>13495.785714285714</v>
      </c>
      <c r="E433" s="8">
        <v>12528.571428571429</v>
      </c>
      <c r="F433" s="8">
        <v>1864.25</v>
      </c>
      <c r="G433" s="8">
        <v>3554.3928571428573</v>
      </c>
      <c r="H433" s="8">
        <v>3783.6785714285716</v>
      </c>
      <c r="I433" s="8">
        <v>3984</v>
      </c>
      <c r="J433" s="8">
        <v>3220.7857142857142</v>
      </c>
      <c r="K433" s="8">
        <v>3492.8928571428573</v>
      </c>
      <c r="L433" s="8">
        <v>3387.5</v>
      </c>
      <c r="M433" s="8">
        <v>1771.2142857142858</v>
      </c>
      <c r="N433" s="8">
        <v>687.75</v>
      </c>
      <c r="O433" s="8">
        <v>267.10714285714283</v>
      </c>
      <c r="P433" s="9">
        <v>0</v>
      </c>
      <c r="Q433" s="8">
        <v>0</v>
      </c>
      <c r="R433" s="8">
        <v>0</v>
      </c>
      <c r="S433" s="8">
        <v>0</v>
      </c>
      <c r="T433" s="8">
        <v>0</v>
      </c>
      <c r="U433" s="8">
        <v>0</v>
      </c>
      <c r="V433" s="8">
        <v>0</v>
      </c>
      <c r="W433" s="8">
        <v>0</v>
      </c>
      <c r="X433" s="8">
        <v>0</v>
      </c>
      <c r="Y433" s="8">
        <v>0</v>
      </c>
      <c r="Z433" s="10">
        <f t="shared" si="12"/>
        <v>0</v>
      </c>
      <c r="AA433" s="33">
        <v>0</v>
      </c>
      <c r="AB433" s="24">
        <v>0</v>
      </c>
      <c r="AC433" s="24">
        <v>0</v>
      </c>
      <c r="AD433" s="24">
        <v>0</v>
      </c>
      <c r="AE433" s="24">
        <v>0</v>
      </c>
      <c r="AF433" s="24">
        <v>0</v>
      </c>
      <c r="AG433" s="24">
        <v>0</v>
      </c>
      <c r="AH433" s="24">
        <v>0</v>
      </c>
      <c r="AI433" s="24">
        <v>0</v>
      </c>
      <c r="AJ433" s="25">
        <v>0</v>
      </c>
      <c r="AK433" s="34">
        <f t="shared" si="13"/>
        <v>0</v>
      </c>
    </row>
    <row r="434" spans="1:37">
      <c r="A434" s="14" t="s">
        <v>88</v>
      </c>
      <c r="B434" s="15">
        <v>2017</v>
      </c>
      <c r="C434" s="9">
        <v>22170.18181818182</v>
      </c>
      <c r="D434" s="8">
        <v>11528.272727272728</v>
      </c>
      <c r="E434" s="8">
        <v>10641.90909090909</v>
      </c>
      <c r="F434" s="8">
        <v>1607.909090909091</v>
      </c>
      <c r="G434" s="8">
        <v>3026.030303030303</v>
      </c>
      <c r="H434" s="8">
        <v>3183.6363636363635</v>
      </c>
      <c r="I434" s="8">
        <v>3466.848484848485</v>
      </c>
      <c r="J434" s="8">
        <v>2752.181818181818</v>
      </c>
      <c r="K434" s="8">
        <v>2870.2727272727275</v>
      </c>
      <c r="L434" s="8">
        <v>2841.030303030303</v>
      </c>
      <c r="M434" s="8">
        <v>1595.060606060606</v>
      </c>
      <c r="N434" s="8">
        <v>613.5454545454545</v>
      </c>
      <c r="O434" s="8">
        <v>213.66666666666666</v>
      </c>
      <c r="P434" s="9">
        <v>0</v>
      </c>
      <c r="Q434" s="8">
        <v>0</v>
      </c>
      <c r="R434" s="8">
        <v>0</v>
      </c>
      <c r="S434" s="8">
        <v>0</v>
      </c>
      <c r="T434" s="8">
        <v>0</v>
      </c>
      <c r="U434" s="8">
        <v>0</v>
      </c>
      <c r="V434" s="8">
        <v>0</v>
      </c>
      <c r="W434" s="8">
        <v>0</v>
      </c>
      <c r="X434" s="8">
        <v>0</v>
      </c>
      <c r="Y434" s="8">
        <v>0</v>
      </c>
      <c r="Z434" s="10">
        <f t="shared" si="12"/>
        <v>0</v>
      </c>
      <c r="AA434" s="33">
        <v>0</v>
      </c>
      <c r="AB434" s="24">
        <v>0</v>
      </c>
      <c r="AC434" s="24">
        <v>0</v>
      </c>
      <c r="AD434" s="24">
        <v>0</v>
      </c>
      <c r="AE434" s="24">
        <v>0</v>
      </c>
      <c r="AF434" s="24">
        <v>0</v>
      </c>
      <c r="AG434" s="24">
        <v>0</v>
      </c>
      <c r="AH434" s="24">
        <v>0</v>
      </c>
      <c r="AI434" s="24">
        <v>0</v>
      </c>
      <c r="AJ434" s="25">
        <v>0</v>
      </c>
      <c r="AK434" s="34">
        <f t="shared" si="13"/>
        <v>0</v>
      </c>
    </row>
    <row r="435" spans="1:37">
      <c r="A435" s="14" t="s">
        <v>87</v>
      </c>
      <c r="B435" s="15">
        <v>2009</v>
      </c>
      <c r="C435" s="9">
        <v>287944</v>
      </c>
      <c r="D435" s="8">
        <v>139847</v>
      </c>
      <c r="E435" s="8">
        <v>148097</v>
      </c>
      <c r="F435" s="8">
        <v>19424</v>
      </c>
      <c r="G435" s="8">
        <v>37056.333333333336</v>
      </c>
      <c r="H435" s="8">
        <v>39322</v>
      </c>
      <c r="I435" s="8">
        <v>37443</v>
      </c>
      <c r="J435" s="8">
        <v>40436</v>
      </c>
      <c r="K435" s="8">
        <v>41692.666666666664</v>
      </c>
      <c r="L435" s="8">
        <v>33047.333333333336</v>
      </c>
      <c r="M435" s="8">
        <v>21032</v>
      </c>
      <c r="N435" s="8">
        <v>13521.666666666666</v>
      </c>
      <c r="O435" s="8">
        <v>5164</v>
      </c>
      <c r="P435" s="9">
        <v>0</v>
      </c>
      <c r="Q435" s="8">
        <v>0</v>
      </c>
      <c r="R435" s="8">
        <v>0</v>
      </c>
      <c r="S435" s="8">
        <v>0</v>
      </c>
      <c r="T435" s="8">
        <v>0</v>
      </c>
      <c r="U435" s="8">
        <v>0</v>
      </c>
      <c r="V435" s="8">
        <v>0</v>
      </c>
      <c r="W435" s="8">
        <v>0</v>
      </c>
      <c r="X435" s="8">
        <v>0</v>
      </c>
      <c r="Y435" s="8">
        <v>0</v>
      </c>
      <c r="Z435" s="10">
        <f t="shared" si="12"/>
        <v>0</v>
      </c>
      <c r="AA435" s="33">
        <v>0</v>
      </c>
      <c r="AB435" s="24">
        <v>0</v>
      </c>
      <c r="AC435" s="24">
        <v>0</v>
      </c>
      <c r="AD435" s="24">
        <v>0</v>
      </c>
      <c r="AE435" s="24">
        <v>0</v>
      </c>
      <c r="AF435" s="24">
        <v>0</v>
      </c>
      <c r="AG435" s="24">
        <v>0</v>
      </c>
      <c r="AH435" s="24">
        <v>0</v>
      </c>
      <c r="AI435" s="24">
        <v>0</v>
      </c>
      <c r="AJ435" s="25">
        <v>0</v>
      </c>
      <c r="AK435" s="34">
        <f t="shared" si="13"/>
        <v>0</v>
      </c>
    </row>
    <row r="436" spans="1:37">
      <c r="A436" s="14" t="s">
        <v>87</v>
      </c>
      <c r="B436" s="15">
        <v>2011</v>
      </c>
      <c r="C436" s="9">
        <v>296952</v>
      </c>
      <c r="D436" s="8">
        <v>144075</v>
      </c>
      <c r="E436" s="8">
        <v>152877</v>
      </c>
      <c r="F436" s="8">
        <v>18590.333333333332</v>
      </c>
      <c r="G436" s="8">
        <v>37442.333333333336</v>
      </c>
      <c r="H436" s="8">
        <v>42058.333333333336</v>
      </c>
      <c r="I436" s="8">
        <v>36904</v>
      </c>
      <c r="J436" s="8">
        <v>39306.666666666664</v>
      </c>
      <c r="K436" s="8">
        <v>43918.666666666664</v>
      </c>
      <c r="L436" s="8">
        <v>36263</v>
      </c>
      <c r="M436" s="8">
        <v>23454</v>
      </c>
      <c r="N436" s="8">
        <v>13358</v>
      </c>
      <c r="O436" s="8">
        <v>5384.333333333333</v>
      </c>
      <c r="P436" s="9">
        <v>0</v>
      </c>
      <c r="Q436" s="8">
        <v>0</v>
      </c>
      <c r="R436" s="8">
        <v>0</v>
      </c>
      <c r="S436" s="8">
        <v>0</v>
      </c>
      <c r="T436" s="8">
        <v>0</v>
      </c>
      <c r="U436" s="8">
        <v>0</v>
      </c>
      <c r="V436" s="8">
        <v>0</v>
      </c>
      <c r="W436" s="8">
        <v>0</v>
      </c>
      <c r="X436" s="8">
        <v>0</v>
      </c>
      <c r="Y436" s="8">
        <v>0</v>
      </c>
      <c r="Z436" s="10">
        <f t="shared" si="12"/>
        <v>0</v>
      </c>
      <c r="AA436" s="33">
        <v>0</v>
      </c>
      <c r="AB436" s="24">
        <v>0</v>
      </c>
      <c r="AC436" s="24">
        <v>0</v>
      </c>
      <c r="AD436" s="24">
        <v>0</v>
      </c>
      <c r="AE436" s="24">
        <v>0</v>
      </c>
      <c r="AF436" s="24">
        <v>0</v>
      </c>
      <c r="AG436" s="24">
        <v>0</v>
      </c>
      <c r="AH436" s="24">
        <v>0</v>
      </c>
      <c r="AI436" s="24">
        <v>0</v>
      </c>
      <c r="AJ436" s="25">
        <v>0</v>
      </c>
      <c r="AK436" s="34">
        <f t="shared" si="13"/>
        <v>0</v>
      </c>
    </row>
    <row r="437" spans="1:37">
      <c r="A437" s="14" t="s">
        <v>87</v>
      </c>
      <c r="B437" s="15">
        <v>2016</v>
      </c>
      <c r="C437" s="9">
        <v>311565</v>
      </c>
      <c r="D437" s="8">
        <v>150805.33333333334</v>
      </c>
      <c r="E437" s="8">
        <v>160759.66666666666</v>
      </c>
      <c r="F437" s="8">
        <v>18571</v>
      </c>
      <c r="G437" s="8">
        <v>38163.666666666664</v>
      </c>
      <c r="H437" s="8">
        <v>41444.666666666664</v>
      </c>
      <c r="I437" s="8">
        <v>40754.666666666664</v>
      </c>
      <c r="J437" s="8">
        <v>36799</v>
      </c>
      <c r="K437" s="8">
        <v>43251.666666666664</v>
      </c>
      <c r="L437" s="8">
        <v>41536</v>
      </c>
      <c r="M437" s="8">
        <v>30285.666666666668</v>
      </c>
      <c r="N437" s="8">
        <v>14948.666666666666</v>
      </c>
      <c r="O437" s="8">
        <v>5987</v>
      </c>
      <c r="P437" s="9">
        <v>0</v>
      </c>
      <c r="Q437" s="8">
        <v>0</v>
      </c>
      <c r="R437" s="8">
        <v>0</v>
      </c>
      <c r="S437" s="8">
        <v>0</v>
      </c>
      <c r="T437" s="8">
        <v>0</v>
      </c>
      <c r="U437" s="8">
        <v>0</v>
      </c>
      <c r="V437" s="8">
        <v>0</v>
      </c>
      <c r="W437" s="8">
        <v>0</v>
      </c>
      <c r="X437" s="8">
        <v>0</v>
      </c>
      <c r="Y437" s="8">
        <v>0</v>
      </c>
      <c r="Z437" s="10">
        <f t="shared" si="12"/>
        <v>0</v>
      </c>
      <c r="AA437" s="33">
        <v>0</v>
      </c>
      <c r="AB437" s="24">
        <v>0</v>
      </c>
      <c r="AC437" s="24">
        <v>0</v>
      </c>
      <c r="AD437" s="24">
        <v>0</v>
      </c>
      <c r="AE437" s="24">
        <v>0</v>
      </c>
      <c r="AF437" s="24">
        <v>0</v>
      </c>
      <c r="AG437" s="24">
        <v>0</v>
      </c>
      <c r="AH437" s="24">
        <v>0</v>
      </c>
      <c r="AI437" s="24">
        <v>0</v>
      </c>
      <c r="AJ437" s="25">
        <v>0</v>
      </c>
      <c r="AK437" s="34">
        <f t="shared" si="13"/>
        <v>0</v>
      </c>
    </row>
    <row r="438" spans="1:37">
      <c r="A438" s="14" t="s">
        <v>89</v>
      </c>
      <c r="B438" s="15">
        <v>2009</v>
      </c>
      <c r="C438" s="9">
        <v>588433</v>
      </c>
      <c r="D438" s="8">
        <v>277522</v>
      </c>
      <c r="E438" s="8">
        <v>310911</v>
      </c>
      <c r="F438" s="8">
        <v>35895</v>
      </c>
      <c r="G438" s="8">
        <v>59433</v>
      </c>
      <c r="H438" s="8">
        <v>89443</v>
      </c>
      <c r="I438" s="8">
        <v>105919</v>
      </c>
      <c r="J438" s="8">
        <v>86500</v>
      </c>
      <c r="K438" s="8">
        <v>78263</v>
      </c>
      <c r="L438" s="8">
        <v>64140</v>
      </c>
      <c r="M438" s="8">
        <v>36484</v>
      </c>
      <c r="N438" s="8">
        <v>23538</v>
      </c>
      <c r="O438" s="8">
        <v>10004</v>
      </c>
      <c r="P438" s="9">
        <v>0</v>
      </c>
      <c r="Q438" s="8">
        <v>0</v>
      </c>
      <c r="R438" s="8">
        <v>0</v>
      </c>
      <c r="S438" s="8">
        <v>0</v>
      </c>
      <c r="T438" s="8">
        <v>0</v>
      </c>
      <c r="U438" s="8">
        <v>0</v>
      </c>
      <c r="V438" s="8">
        <v>0</v>
      </c>
      <c r="W438" s="8">
        <v>0</v>
      </c>
      <c r="X438" s="8">
        <v>0</v>
      </c>
      <c r="Y438" s="8">
        <v>0</v>
      </c>
      <c r="Z438" s="10">
        <f t="shared" si="12"/>
        <v>0</v>
      </c>
      <c r="AA438" s="33">
        <v>0</v>
      </c>
      <c r="AB438" s="24">
        <v>0</v>
      </c>
      <c r="AC438" s="24">
        <v>0</v>
      </c>
      <c r="AD438" s="24">
        <v>0</v>
      </c>
      <c r="AE438" s="24">
        <v>0</v>
      </c>
      <c r="AF438" s="24">
        <v>0</v>
      </c>
      <c r="AG438" s="24">
        <v>0</v>
      </c>
      <c r="AH438" s="24">
        <v>0</v>
      </c>
      <c r="AI438" s="24">
        <v>0</v>
      </c>
      <c r="AJ438" s="25">
        <v>0</v>
      </c>
      <c r="AK438" s="34">
        <f t="shared" si="13"/>
        <v>0</v>
      </c>
    </row>
    <row r="439" spans="1:37">
      <c r="A439" s="14" t="s">
        <v>89</v>
      </c>
      <c r="B439" s="15">
        <v>2010</v>
      </c>
      <c r="C439" s="9">
        <v>584400</v>
      </c>
      <c r="D439" s="8">
        <v>276101</v>
      </c>
      <c r="E439" s="8">
        <v>308299</v>
      </c>
      <c r="F439" s="8">
        <v>32142</v>
      </c>
      <c r="G439" s="8">
        <v>53181</v>
      </c>
      <c r="H439" s="8">
        <v>99933</v>
      </c>
      <c r="I439" s="8">
        <v>113959</v>
      </c>
      <c r="J439" s="8">
        <v>81817</v>
      </c>
      <c r="K439" s="8">
        <v>75389</v>
      </c>
      <c r="L439" s="8">
        <v>61948</v>
      </c>
      <c r="M439" s="8">
        <v>35649</v>
      </c>
      <c r="N439" s="8">
        <v>22208</v>
      </c>
      <c r="O439" s="8">
        <v>9351</v>
      </c>
      <c r="P439" s="9">
        <v>0</v>
      </c>
      <c r="Q439" s="8">
        <v>0</v>
      </c>
      <c r="R439" s="8">
        <v>0</v>
      </c>
      <c r="S439" s="8">
        <v>0</v>
      </c>
      <c r="T439" s="8">
        <v>0</v>
      </c>
      <c r="U439" s="8">
        <v>0</v>
      </c>
      <c r="V439" s="8">
        <v>0</v>
      </c>
      <c r="W439" s="8">
        <v>0</v>
      </c>
      <c r="X439" s="8">
        <v>0</v>
      </c>
      <c r="Y439" s="8">
        <v>0</v>
      </c>
      <c r="Z439" s="10">
        <f t="shared" si="12"/>
        <v>0</v>
      </c>
      <c r="AA439" s="33">
        <v>0</v>
      </c>
      <c r="AB439" s="24">
        <v>0</v>
      </c>
      <c r="AC439" s="24">
        <v>0</v>
      </c>
      <c r="AD439" s="24">
        <v>0</v>
      </c>
      <c r="AE439" s="24">
        <v>0</v>
      </c>
      <c r="AF439" s="24">
        <v>0</v>
      </c>
      <c r="AG439" s="24">
        <v>0</v>
      </c>
      <c r="AH439" s="24">
        <v>0</v>
      </c>
      <c r="AI439" s="24">
        <v>0</v>
      </c>
      <c r="AJ439" s="25">
        <v>0</v>
      </c>
      <c r="AK439" s="34">
        <f t="shared" si="13"/>
        <v>0</v>
      </c>
    </row>
    <row r="440" spans="1:37">
      <c r="A440" s="14" t="s">
        <v>89</v>
      </c>
      <c r="B440" s="15">
        <v>2011</v>
      </c>
      <c r="C440" s="9">
        <v>593955</v>
      </c>
      <c r="D440" s="8">
        <v>280675</v>
      </c>
      <c r="E440" s="8">
        <v>313280</v>
      </c>
      <c r="F440" s="8">
        <v>33262</v>
      </c>
      <c r="G440" s="8">
        <v>52270</v>
      </c>
      <c r="H440" s="8">
        <v>100973</v>
      </c>
      <c r="I440" s="8">
        <v>119386</v>
      </c>
      <c r="J440" s="8">
        <v>81967</v>
      </c>
      <c r="K440" s="8">
        <v>75434</v>
      </c>
      <c r="L440" s="8">
        <v>63554</v>
      </c>
      <c r="M440" s="8">
        <v>35638</v>
      </c>
      <c r="N440" s="8">
        <v>21384</v>
      </c>
      <c r="O440" s="8">
        <v>10098</v>
      </c>
      <c r="P440" s="9">
        <v>0</v>
      </c>
      <c r="Q440" s="8">
        <v>0</v>
      </c>
      <c r="R440" s="8">
        <v>0</v>
      </c>
      <c r="S440" s="8">
        <v>0</v>
      </c>
      <c r="T440" s="8">
        <v>0</v>
      </c>
      <c r="U440" s="8">
        <v>0</v>
      </c>
      <c r="V440" s="8">
        <v>0</v>
      </c>
      <c r="W440" s="8">
        <v>0</v>
      </c>
      <c r="X440" s="8">
        <v>0</v>
      </c>
      <c r="Y440" s="8">
        <v>0</v>
      </c>
      <c r="Z440" s="10">
        <f t="shared" si="12"/>
        <v>0</v>
      </c>
      <c r="AA440" s="33">
        <v>0</v>
      </c>
      <c r="AB440" s="24">
        <v>0</v>
      </c>
      <c r="AC440" s="24">
        <v>0</v>
      </c>
      <c r="AD440" s="24">
        <v>0</v>
      </c>
      <c r="AE440" s="24">
        <v>0</v>
      </c>
      <c r="AF440" s="24">
        <v>0</v>
      </c>
      <c r="AG440" s="24">
        <v>0</v>
      </c>
      <c r="AH440" s="24">
        <v>0</v>
      </c>
      <c r="AI440" s="24">
        <v>0</v>
      </c>
      <c r="AJ440" s="25">
        <v>0</v>
      </c>
      <c r="AK440" s="34">
        <f t="shared" si="13"/>
        <v>0</v>
      </c>
    </row>
    <row r="441" spans="1:37">
      <c r="A441" s="14" t="s">
        <v>89</v>
      </c>
      <c r="B441" s="15">
        <v>2012</v>
      </c>
      <c r="C441" s="9">
        <v>605759</v>
      </c>
      <c r="D441" s="8">
        <v>286427</v>
      </c>
      <c r="E441" s="8">
        <v>319332</v>
      </c>
      <c r="F441" s="8">
        <v>34529</v>
      </c>
      <c r="G441" s="8">
        <v>52096</v>
      </c>
      <c r="H441" s="8">
        <v>101163</v>
      </c>
      <c r="I441" s="8">
        <v>125393</v>
      </c>
      <c r="J441" s="8">
        <v>82384</v>
      </c>
      <c r="K441" s="8">
        <v>75115</v>
      </c>
      <c r="L441" s="8">
        <v>64817</v>
      </c>
      <c r="M441" s="8">
        <v>37558</v>
      </c>
      <c r="N441" s="8">
        <v>21809</v>
      </c>
      <c r="O441" s="8">
        <v>10298</v>
      </c>
      <c r="P441" s="9">
        <v>0</v>
      </c>
      <c r="Q441" s="8">
        <v>0</v>
      </c>
      <c r="R441" s="8">
        <v>0</v>
      </c>
      <c r="S441" s="8">
        <v>0</v>
      </c>
      <c r="T441" s="8">
        <v>0</v>
      </c>
      <c r="U441" s="8">
        <v>0</v>
      </c>
      <c r="V441" s="8">
        <v>0</v>
      </c>
      <c r="W441" s="8">
        <v>0</v>
      </c>
      <c r="X441" s="8">
        <v>0</v>
      </c>
      <c r="Y441" s="8">
        <v>0</v>
      </c>
      <c r="Z441" s="10">
        <f t="shared" si="12"/>
        <v>0</v>
      </c>
      <c r="AA441" s="33">
        <v>0</v>
      </c>
      <c r="AB441" s="24">
        <v>0</v>
      </c>
      <c r="AC441" s="24">
        <v>0</v>
      </c>
      <c r="AD441" s="24">
        <v>0</v>
      </c>
      <c r="AE441" s="24">
        <v>0</v>
      </c>
      <c r="AF441" s="24">
        <v>0</v>
      </c>
      <c r="AG441" s="24">
        <v>0</v>
      </c>
      <c r="AH441" s="24">
        <v>0</v>
      </c>
      <c r="AI441" s="24">
        <v>0</v>
      </c>
      <c r="AJ441" s="25">
        <v>0</v>
      </c>
      <c r="AK441" s="34">
        <f t="shared" si="13"/>
        <v>0</v>
      </c>
    </row>
    <row r="442" spans="1:37">
      <c r="A442" s="14" t="s">
        <v>89</v>
      </c>
      <c r="B442" s="15">
        <v>2013</v>
      </c>
      <c r="C442" s="9">
        <v>619371</v>
      </c>
      <c r="D442" s="8">
        <v>293104</v>
      </c>
      <c r="E442" s="8">
        <v>326267</v>
      </c>
      <c r="F442" s="8">
        <v>36543</v>
      </c>
      <c r="G442" s="8">
        <v>52028</v>
      </c>
      <c r="H442" s="8">
        <v>99720</v>
      </c>
      <c r="I442" s="8">
        <v>133166</v>
      </c>
      <c r="J442" s="8">
        <v>84236</v>
      </c>
      <c r="K442" s="8">
        <v>76184</v>
      </c>
      <c r="L442" s="8">
        <v>65654</v>
      </c>
      <c r="M442" s="8">
        <v>38402</v>
      </c>
      <c r="N442" s="8">
        <v>21679</v>
      </c>
      <c r="O442" s="8">
        <v>9910</v>
      </c>
      <c r="P442" s="9">
        <v>0</v>
      </c>
      <c r="Q442" s="8">
        <v>0</v>
      </c>
      <c r="R442" s="8">
        <v>0</v>
      </c>
      <c r="S442" s="8">
        <v>0</v>
      </c>
      <c r="T442" s="8">
        <v>0</v>
      </c>
      <c r="U442" s="8">
        <v>0</v>
      </c>
      <c r="V442" s="8">
        <v>0</v>
      </c>
      <c r="W442" s="8">
        <v>0</v>
      </c>
      <c r="X442" s="8">
        <v>0</v>
      </c>
      <c r="Y442" s="8">
        <v>0</v>
      </c>
      <c r="Z442" s="10">
        <f t="shared" si="12"/>
        <v>0</v>
      </c>
      <c r="AA442" s="33">
        <v>0</v>
      </c>
      <c r="AB442" s="24">
        <v>0</v>
      </c>
      <c r="AC442" s="24">
        <v>0</v>
      </c>
      <c r="AD442" s="24">
        <v>0</v>
      </c>
      <c r="AE442" s="24">
        <v>0</v>
      </c>
      <c r="AF442" s="24">
        <v>0</v>
      </c>
      <c r="AG442" s="24">
        <v>0</v>
      </c>
      <c r="AH442" s="24">
        <v>0</v>
      </c>
      <c r="AI442" s="24">
        <v>0</v>
      </c>
      <c r="AJ442" s="25">
        <v>0</v>
      </c>
      <c r="AK442" s="34">
        <f t="shared" si="13"/>
        <v>0</v>
      </c>
    </row>
    <row r="443" spans="1:37">
      <c r="A443" s="14" t="s">
        <v>89</v>
      </c>
      <c r="B443" s="15">
        <v>2014</v>
      </c>
      <c r="C443" s="9">
        <v>633736</v>
      </c>
      <c r="D443" s="8">
        <v>300030</v>
      </c>
      <c r="E443" s="8">
        <v>333706</v>
      </c>
      <c r="F443" s="8">
        <v>38658</v>
      </c>
      <c r="G443" s="8">
        <v>53234</v>
      </c>
      <c r="H443" s="8">
        <v>98863</v>
      </c>
      <c r="I443" s="8">
        <v>140057</v>
      </c>
      <c r="J443" s="8">
        <v>87457</v>
      </c>
      <c r="K443" s="8">
        <v>76050</v>
      </c>
      <c r="L443" s="8">
        <v>67811</v>
      </c>
      <c r="M443" s="8">
        <v>39926</v>
      </c>
      <c r="N443" s="8">
        <v>21548</v>
      </c>
      <c r="O443" s="8">
        <v>10140</v>
      </c>
      <c r="P443" s="9">
        <v>0</v>
      </c>
      <c r="Q443" s="8">
        <v>0</v>
      </c>
      <c r="R443" s="8">
        <v>0</v>
      </c>
      <c r="S443" s="8">
        <v>0</v>
      </c>
      <c r="T443" s="8">
        <v>0</v>
      </c>
      <c r="U443" s="8">
        <v>0</v>
      </c>
      <c r="V443" s="8">
        <v>0</v>
      </c>
      <c r="W443" s="8">
        <v>0</v>
      </c>
      <c r="X443" s="8">
        <v>0</v>
      </c>
      <c r="Y443" s="8">
        <v>0</v>
      </c>
      <c r="Z443" s="10">
        <f t="shared" si="12"/>
        <v>0</v>
      </c>
      <c r="AA443" s="33">
        <v>0</v>
      </c>
      <c r="AB443" s="24">
        <v>0</v>
      </c>
      <c r="AC443" s="24">
        <v>0</v>
      </c>
      <c r="AD443" s="24">
        <v>0</v>
      </c>
      <c r="AE443" s="24">
        <v>0</v>
      </c>
      <c r="AF443" s="24">
        <v>0</v>
      </c>
      <c r="AG443" s="24">
        <v>0</v>
      </c>
      <c r="AH443" s="24">
        <v>0</v>
      </c>
      <c r="AI443" s="24">
        <v>0</v>
      </c>
      <c r="AJ443" s="25">
        <v>0</v>
      </c>
      <c r="AK443" s="34">
        <f t="shared" si="13"/>
        <v>0</v>
      </c>
    </row>
    <row r="444" spans="1:37">
      <c r="A444" s="14" t="s">
        <v>89</v>
      </c>
      <c r="B444" s="15">
        <v>2015</v>
      </c>
      <c r="C444" s="9">
        <v>647484</v>
      </c>
      <c r="D444" s="8">
        <v>306674</v>
      </c>
      <c r="E444" s="8">
        <v>340810</v>
      </c>
      <c r="F444" s="8">
        <v>40145</v>
      </c>
      <c r="G444" s="8">
        <v>55037</v>
      </c>
      <c r="H444" s="8">
        <v>97771</v>
      </c>
      <c r="I444" s="8">
        <v>145037</v>
      </c>
      <c r="J444" s="8">
        <v>90001</v>
      </c>
      <c r="K444" s="8">
        <v>77052</v>
      </c>
      <c r="L444" s="8">
        <v>68635</v>
      </c>
      <c r="M444" s="8">
        <v>41440</v>
      </c>
      <c r="N444" s="8">
        <v>22015</v>
      </c>
      <c r="O444" s="8">
        <v>10360</v>
      </c>
      <c r="P444" s="9">
        <v>0</v>
      </c>
      <c r="Q444" s="8">
        <v>0</v>
      </c>
      <c r="R444" s="8">
        <v>0</v>
      </c>
      <c r="S444" s="8">
        <v>0</v>
      </c>
      <c r="T444" s="8">
        <v>0</v>
      </c>
      <c r="U444" s="8">
        <v>0</v>
      </c>
      <c r="V444" s="8">
        <v>0</v>
      </c>
      <c r="W444" s="8">
        <v>0</v>
      </c>
      <c r="X444" s="8">
        <v>0</v>
      </c>
      <c r="Y444" s="8">
        <v>0</v>
      </c>
      <c r="Z444" s="10">
        <f t="shared" si="12"/>
        <v>0</v>
      </c>
      <c r="AA444" s="33">
        <v>0</v>
      </c>
      <c r="AB444" s="24">
        <v>0</v>
      </c>
      <c r="AC444" s="24">
        <v>0</v>
      </c>
      <c r="AD444" s="24">
        <v>0</v>
      </c>
      <c r="AE444" s="24">
        <v>0</v>
      </c>
      <c r="AF444" s="24">
        <v>0</v>
      </c>
      <c r="AG444" s="24">
        <v>0</v>
      </c>
      <c r="AH444" s="24">
        <v>0</v>
      </c>
      <c r="AI444" s="24">
        <v>0</v>
      </c>
      <c r="AJ444" s="25">
        <v>0</v>
      </c>
      <c r="AK444" s="34">
        <f t="shared" si="13"/>
        <v>0</v>
      </c>
    </row>
    <row r="445" spans="1:37">
      <c r="A445" s="14" t="s">
        <v>89</v>
      </c>
      <c r="B445" s="15">
        <v>2016</v>
      </c>
      <c r="C445" s="9">
        <v>659009</v>
      </c>
      <c r="D445" s="8">
        <v>312629</v>
      </c>
      <c r="E445" s="8">
        <v>346380</v>
      </c>
      <c r="F445" s="8">
        <v>42177</v>
      </c>
      <c r="G445" s="8">
        <v>57335</v>
      </c>
      <c r="H445" s="8">
        <v>96875</v>
      </c>
      <c r="I445" s="8">
        <v>149596</v>
      </c>
      <c r="J445" s="8">
        <v>92921</v>
      </c>
      <c r="K445" s="8">
        <v>77105</v>
      </c>
      <c r="L445" s="8">
        <v>69197</v>
      </c>
      <c r="M445" s="8">
        <v>42837</v>
      </c>
      <c r="N445" s="8">
        <v>21749</v>
      </c>
      <c r="O445" s="8">
        <v>10545</v>
      </c>
      <c r="P445" s="9">
        <v>0</v>
      </c>
      <c r="Q445" s="8">
        <v>0</v>
      </c>
      <c r="R445" s="8">
        <v>0</v>
      </c>
      <c r="S445" s="8">
        <v>0</v>
      </c>
      <c r="T445" s="8">
        <v>0</v>
      </c>
      <c r="U445" s="8">
        <v>0</v>
      </c>
      <c r="V445" s="8">
        <v>0</v>
      </c>
      <c r="W445" s="8">
        <v>0</v>
      </c>
      <c r="X445" s="8">
        <v>0</v>
      </c>
      <c r="Y445" s="8">
        <v>0</v>
      </c>
      <c r="Z445" s="10">
        <f t="shared" si="12"/>
        <v>0</v>
      </c>
      <c r="AA445" s="33">
        <v>0</v>
      </c>
      <c r="AB445" s="24">
        <v>0</v>
      </c>
      <c r="AC445" s="24">
        <v>0</v>
      </c>
      <c r="AD445" s="24">
        <v>0</v>
      </c>
      <c r="AE445" s="24">
        <v>0</v>
      </c>
      <c r="AF445" s="24">
        <v>0</v>
      </c>
      <c r="AG445" s="24">
        <v>0</v>
      </c>
      <c r="AH445" s="24">
        <v>0</v>
      </c>
      <c r="AI445" s="24">
        <v>0</v>
      </c>
      <c r="AJ445" s="25">
        <v>0</v>
      </c>
      <c r="AK445" s="34">
        <f t="shared" si="13"/>
        <v>0</v>
      </c>
    </row>
    <row r="446" spans="1:37">
      <c r="A446" s="14" t="s">
        <v>89</v>
      </c>
      <c r="B446" s="15">
        <v>2017</v>
      </c>
      <c r="C446" s="9">
        <v>672391</v>
      </c>
      <c r="D446" s="8">
        <v>319046</v>
      </c>
      <c r="E446" s="8">
        <v>353345</v>
      </c>
      <c r="F446" s="8">
        <v>43607</v>
      </c>
      <c r="G446" s="8">
        <v>58900</v>
      </c>
      <c r="H446" s="8">
        <v>92041</v>
      </c>
      <c r="I446" s="8">
        <v>156390</v>
      </c>
      <c r="J446" s="8">
        <v>95604</v>
      </c>
      <c r="K446" s="8">
        <v>76580</v>
      </c>
      <c r="L446" s="8">
        <v>69500</v>
      </c>
      <c r="M446" s="8">
        <v>45582</v>
      </c>
      <c r="N446" s="8">
        <v>23058</v>
      </c>
      <c r="O446" s="8">
        <v>11129</v>
      </c>
      <c r="P446" s="9">
        <v>0</v>
      </c>
      <c r="Q446" s="8">
        <v>0</v>
      </c>
      <c r="R446" s="8">
        <v>0</v>
      </c>
      <c r="S446" s="8">
        <v>0</v>
      </c>
      <c r="T446" s="8">
        <v>0</v>
      </c>
      <c r="U446" s="8">
        <v>0</v>
      </c>
      <c r="V446" s="8">
        <v>0</v>
      </c>
      <c r="W446" s="8">
        <v>0</v>
      </c>
      <c r="X446" s="8">
        <v>0</v>
      </c>
      <c r="Y446" s="8">
        <v>0</v>
      </c>
      <c r="Z446" s="10">
        <f t="shared" si="12"/>
        <v>0</v>
      </c>
      <c r="AA446" s="33">
        <v>0</v>
      </c>
      <c r="AB446" s="24">
        <v>0</v>
      </c>
      <c r="AC446" s="24">
        <v>0</v>
      </c>
      <c r="AD446" s="24">
        <v>0</v>
      </c>
      <c r="AE446" s="24">
        <v>0</v>
      </c>
      <c r="AF446" s="24">
        <v>0</v>
      </c>
      <c r="AG446" s="24">
        <v>0</v>
      </c>
      <c r="AH446" s="24">
        <v>0</v>
      </c>
      <c r="AI446" s="24">
        <v>0</v>
      </c>
      <c r="AJ446" s="25">
        <v>0</v>
      </c>
      <c r="AK446" s="34">
        <f t="shared" si="13"/>
        <v>0</v>
      </c>
    </row>
    <row r="447" spans="1:37">
      <c r="A447" s="14" t="s">
        <v>69</v>
      </c>
      <c r="B447" s="15">
        <v>2011</v>
      </c>
      <c r="C447" s="9">
        <v>13899.28813559322</v>
      </c>
      <c r="D447" s="8">
        <v>6982.5762711864409</v>
      </c>
      <c r="E447" s="8">
        <v>6916.7118644067796</v>
      </c>
      <c r="F447" s="8">
        <v>855.91525423728808</v>
      </c>
      <c r="G447" s="8">
        <v>1655.1016949152543</v>
      </c>
      <c r="H447" s="8">
        <v>2140.8813559322034</v>
      </c>
      <c r="I447" s="8">
        <v>1758.5084745762713</v>
      </c>
      <c r="J447" s="8">
        <v>1627.7627118644068</v>
      </c>
      <c r="K447" s="8">
        <v>2033.5762711864406</v>
      </c>
      <c r="L447" s="8">
        <v>1704.7288135593221</v>
      </c>
      <c r="M447" s="8">
        <v>1022.9491525423729</v>
      </c>
      <c r="N447" s="8">
        <v>762.69491525423734</v>
      </c>
      <c r="O447" s="8">
        <v>338.15254237288133</v>
      </c>
      <c r="P447" s="9">
        <v>0</v>
      </c>
      <c r="Q447" s="8">
        <v>0</v>
      </c>
      <c r="R447" s="8">
        <v>0</v>
      </c>
      <c r="S447" s="8">
        <v>0</v>
      </c>
      <c r="T447" s="8">
        <v>0</v>
      </c>
      <c r="U447" s="8">
        <v>0</v>
      </c>
      <c r="V447" s="8">
        <v>0</v>
      </c>
      <c r="W447" s="8">
        <v>0</v>
      </c>
      <c r="X447" s="8">
        <v>0</v>
      </c>
      <c r="Y447" s="8">
        <v>0</v>
      </c>
      <c r="Z447" s="10">
        <f t="shared" si="12"/>
        <v>0</v>
      </c>
      <c r="AA447" s="33">
        <v>0</v>
      </c>
      <c r="AB447" s="24">
        <v>0</v>
      </c>
      <c r="AC447" s="24">
        <v>0</v>
      </c>
      <c r="AD447" s="24">
        <v>0</v>
      </c>
      <c r="AE447" s="24">
        <v>0</v>
      </c>
      <c r="AF447" s="24">
        <v>0</v>
      </c>
      <c r="AG447" s="24">
        <v>0</v>
      </c>
      <c r="AH447" s="24">
        <v>0</v>
      </c>
      <c r="AI447" s="24">
        <v>0</v>
      </c>
      <c r="AJ447" s="25">
        <v>0</v>
      </c>
      <c r="AK447" s="34">
        <f t="shared" si="13"/>
        <v>0</v>
      </c>
    </row>
    <row r="448" spans="1:37">
      <c r="A448" s="14" t="s">
        <v>69</v>
      </c>
      <c r="B448" s="15">
        <v>2016</v>
      </c>
      <c r="C448" s="9">
        <v>13570.58695652174</v>
      </c>
      <c r="D448" s="8">
        <v>6913.652173913043</v>
      </c>
      <c r="E448" s="8">
        <v>6656.934782608696</v>
      </c>
      <c r="F448" s="8">
        <v>919.56521739130437</v>
      </c>
      <c r="G448" s="8">
        <v>1675.695652173913</v>
      </c>
      <c r="H448" s="8">
        <v>2027</v>
      </c>
      <c r="I448" s="8">
        <v>1960.0652173913043</v>
      </c>
      <c r="J448" s="8">
        <v>1551.9347826086957</v>
      </c>
      <c r="K448" s="8">
        <v>1702.2391304347825</v>
      </c>
      <c r="L448" s="8">
        <v>1738.6304347826087</v>
      </c>
      <c r="M448" s="8">
        <v>1059.391304347826</v>
      </c>
      <c r="N448" s="8">
        <v>620.73913043478262</v>
      </c>
      <c r="O448" s="8">
        <v>331.02173913043481</v>
      </c>
      <c r="P448" s="9">
        <v>0</v>
      </c>
      <c r="Q448" s="8">
        <v>0</v>
      </c>
      <c r="R448" s="8">
        <v>0</v>
      </c>
      <c r="S448" s="8">
        <v>0</v>
      </c>
      <c r="T448" s="8">
        <v>0</v>
      </c>
      <c r="U448" s="8">
        <v>0</v>
      </c>
      <c r="V448" s="8">
        <v>0</v>
      </c>
      <c r="W448" s="8">
        <v>0</v>
      </c>
      <c r="X448" s="8">
        <v>0</v>
      </c>
      <c r="Y448" s="8">
        <v>0</v>
      </c>
      <c r="Z448" s="10">
        <f t="shared" si="12"/>
        <v>0</v>
      </c>
      <c r="AA448" s="33">
        <v>0</v>
      </c>
      <c r="AB448" s="24">
        <v>0</v>
      </c>
      <c r="AC448" s="24">
        <v>0</v>
      </c>
      <c r="AD448" s="24">
        <v>0</v>
      </c>
      <c r="AE448" s="24">
        <v>0</v>
      </c>
      <c r="AF448" s="24">
        <v>0</v>
      </c>
      <c r="AG448" s="24">
        <v>0</v>
      </c>
      <c r="AH448" s="24">
        <v>0</v>
      </c>
      <c r="AI448" s="24">
        <v>0</v>
      </c>
      <c r="AJ448" s="25">
        <v>0</v>
      </c>
      <c r="AK448" s="34">
        <f t="shared" si="13"/>
        <v>0</v>
      </c>
    </row>
    <row r="449" spans="1:37">
      <c r="A449" s="14" t="s">
        <v>69</v>
      </c>
      <c r="B449" s="15">
        <v>2017</v>
      </c>
      <c r="C449" s="9">
        <v>13466.790322580646</v>
      </c>
      <c r="D449" s="8">
        <v>6946.5</v>
      </c>
      <c r="E449" s="8">
        <v>6520.2903225806449</v>
      </c>
      <c r="F449" s="8">
        <v>899.37096774193549</v>
      </c>
      <c r="G449" s="8">
        <v>1663.258064516129</v>
      </c>
      <c r="H449" s="8">
        <v>2083.5</v>
      </c>
      <c r="I449" s="8">
        <v>1944.4032258064517</v>
      </c>
      <c r="J449" s="8">
        <v>1521.5322580645161</v>
      </c>
      <c r="K449" s="8">
        <v>1598.6290322580646</v>
      </c>
      <c r="L449" s="8">
        <v>1719.0645161290322</v>
      </c>
      <c r="M449" s="8">
        <v>1093</v>
      </c>
      <c r="N449" s="8">
        <v>627.77419354838707</v>
      </c>
      <c r="O449" s="8">
        <v>316.25806451612902</v>
      </c>
      <c r="P449" s="9">
        <v>0</v>
      </c>
      <c r="Q449" s="8">
        <v>0</v>
      </c>
      <c r="R449" s="8">
        <v>0</v>
      </c>
      <c r="S449" s="8">
        <v>0</v>
      </c>
      <c r="T449" s="8">
        <v>0</v>
      </c>
      <c r="U449" s="8">
        <v>0</v>
      </c>
      <c r="V449" s="8">
        <v>0</v>
      </c>
      <c r="W449" s="8">
        <v>0</v>
      </c>
      <c r="X449" s="8">
        <v>0</v>
      </c>
      <c r="Y449" s="8">
        <v>0</v>
      </c>
      <c r="Z449" s="10">
        <f t="shared" si="12"/>
        <v>0</v>
      </c>
      <c r="AA449" s="33">
        <v>0</v>
      </c>
      <c r="AB449" s="24">
        <v>0</v>
      </c>
      <c r="AC449" s="24">
        <v>0</v>
      </c>
      <c r="AD449" s="24">
        <v>0</v>
      </c>
      <c r="AE449" s="24">
        <v>0</v>
      </c>
      <c r="AF449" s="24">
        <v>0</v>
      </c>
      <c r="AG449" s="24">
        <v>0</v>
      </c>
      <c r="AH449" s="24">
        <v>0</v>
      </c>
      <c r="AI449" s="24">
        <v>0</v>
      </c>
      <c r="AJ449" s="25">
        <v>0</v>
      </c>
      <c r="AK449" s="34">
        <f t="shared" si="13"/>
        <v>0</v>
      </c>
    </row>
    <row r="450" spans="1:37">
      <c r="A450" s="14" t="s">
        <v>86</v>
      </c>
      <c r="B450" s="15">
        <v>2009</v>
      </c>
      <c r="C450" s="9">
        <v>44315.285714285717</v>
      </c>
      <c r="D450" s="8">
        <v>21788.5</v>
      </c>
      <c r="E450" s="8">
        <v>22526.785714285714</v>
      </c>
      <c r="F450" s="8">
        <v>2322.6428571428573</v>
      </c>
      <c r="G450" s="8">
        <v>5162.2142857142853</v>
      </c>
      <c r="H450" s="8">
        <v>6767.6428571428569</v>
      </c>
      <c r="I450" s="8">
        <v>4823</v>
      </c>
      <c r="J450" s="8">
        <v>6105</v>
      </c>
      <c r="K450" s="8">
        <v>7317.1428571428569</v>
      </c>
      <c r="L450" s="8">
        <v>5746.5</v>
      </c>
      <c r="M450" s="8">
        <v>3184.2857142857142</v>
      </c>
      <c r="N450" s="8">
        <v>2158.3571428571427</v>
      </c>
      <c r="O450" s="8">
        <v>766.71428571428567</v>
      </c>
      <c r="P450" s="9">
        <v>0</v>
      </c>
      <c r="Q450" s="8">
        <v>0</v>
      </c>
      <c r="R450" s="8">
        <v>0</v>
      </c>
      <c r="S450" s="8">
        <v>0</v>
      </c>
      <c r="T450" s="8">
        <v>0</v>
      </c>
      <c r="U450" s="8">
        <v>0</v>
      </c>
      <c r="V450" s="8">
        <v>0</v>
      </c>
      <c r="W450" s="8">
        <v>0</v>
      </c>
      <c r="X450" s="8">
        <v>0</v>
      </c>
      <c r="Y450" s="8">
        <v>0</v>
      </c>
      <c r="Z450" s="10">
        <f t="shared" si="12"/>
        <v>0</v>
      </c>
      <c r="AA450" s="33">
        <v>0</v>
      </c>
      <c r="AB450" s="24">
        <v>0</v>
      </c>
      <c r="AC450" s="24">
        <v>0</v>
      </c>
      <c r="AD450" s="24">
        <v>0</v>
      </c>
      <c r="AE450" s="24">
        <v>0</v>
      </c>
      <c r="AF450" s="24">
        <v>0</v>
      </c>
      <c r="AG450" s="24">
        <v>0</v>
      </c>
      <c r="AH450" s="24">
        <v>0</v>
      </c>
      <c r="AI450" s="24">
        <v>0</v>
      </c>
      <c r="AJ450" s="25">
        <v>0</v>
      </c>
      <c r="AK450" s="34">
        <f t="shared" si="13"/>
        <v>0</v>
      </c>
    </row>
    <row r="451" spans="1:37">
      <c r="A451" s="14" t="s">
        <v>86</v>
      </c>
      <c r="B451" s="15">
        <v>2010</v>
      </c>
      <c r="C451" s="9">
        <v>47746.833333333336</v>
      </c>
      <c r="D451" s="8">
        <v>23497.333333333332</v>
      </c>
      <c r="E451" s="8">
        <v>24249.5</v>
      </c>
      <c r="F451" s="8">
        <v>2447.75</v>
      </c>
      <c r="G451" s="8">
        <v>5639.75</v>
      </c>
      <c r="H451" s="8">
        <v>7080.833333333333</v>
      </c>
      <c r="I451" s="8">
        <v>5206.666666666667</v>
      </c>
      <c r="J451" s="8">
        <v>6409.916666666667</v>
      </c>
      <c r="K451" s="8">
        <v>7902.583333333333</v>
      </c>
      <c r="L451" s="8">
        <v>6421.833333333333</v>
      </c>
      <c r="M451" s="8">
        <v>3502.9166666666665</v>
      </c>
      <c r="N451" s="8">
        <v>2289.8333333333335</v>
      </c>
      <c r="O451" s="8">
        <v>876.41666666666663</v>
      </c>
      <c r="P451" s="9">
        <v>0</v>
      </c>
      <c r="Q451" s="8">
        <v>0</v>
      </c>
      <c r="R451" s="8">
        <v>0</v>
      </c>
      <c r="S451" s="8">
        <v>0</v>
      </c>
      <c r="T451" s="8">
        <v>0</v>
      </c>
      <c r="U451" s="8">
        <v>0</v>
      </c>
      <c r="V451" s="8">
        <v>0</v>
      </c>
      <c r="W451" s="8">
        <v>0</v>
      </c>
      <c r="X451" s="8">
        <v>0</v>
      </c>
      <c r="Y451" s="8">
        <v>0</v>
      </c>
      <c r="Z451" s="10">
        <f t="shared" si="12"/>
        <v>0</v>
      </c>
      <c r="AA451" s="33">
        <v>0</v>
      </c>
      <c r="AB451" s="24">
        <v>0</v>
      </c>
      <c r="AC451" s="24">
        <v>0</v>
      </c>
      <c r="AD451" s="24">
        <v>0</v>
      </c>
      <c r="AE451" s="24">
        <v>0</v>
      </c>
      <c r="AF451" s="24">
        <v>0</v>
      </c>
      <c r="AG451" s="24">
        <v>0</v>
      </c>
      <c r="AH451" s="24">
        <v>0</v>
      </c>
      <c r="AI451" s="24">
        <v>0</v>
      </c>
      <c r="AJ451" s="25">
        <v>0</v>
      </c>
      <c r="AK451" s="34">
        <f t="shared" si="13"/>
        <v>0</v>
      </c>
    </row>
    <row r="452" spans="1:37">
      <c r="A452" s="14" t="s">
        <v>86</v>
      </c>
      <c r="B452" s="15">
        <v>2011</v>
      </c>
      <c r="C452" s="9">
        <v>43191.0625</v>
      </c>
      <c r="D452" s="8">
        <v>21406.375</v>
      </c>
      <c r="E452" s="8">
        <v>21784.6875</v>
      </c>
      <c r="F452" s="8">
        <v>2223.3125</v>
      </c>
      <c r="G452" s="8">
        <v>5041.4375</v>
      </c>
      <c r="H452" s="8">
        <v>6183.4375</v>
      </c>
      <c r="I452" s="8">
        <v>4852.125</v>
      </c>
      <c r="J452" s="8">
        <v>5616.75</v>
      </c>
      <c r="K452" s="8">
        <v>7030.6875</v>
      </c>
      <c r="L452" s="8">
        <v>5996.9375</v>
      </c>
      <c r="M452" s="8">
        <v>3340.25</v>
      </c>
      <c r="N452" s="8">
        <v>2081.5625</v>
      </c>
      <c r="O452" s="8">
        <v>815.3125</v>
      </c>
      <c r="P452" s="9">
        <v>0</v>
      </c>
      <c r="Q452" s="8">
        <v>0</v>
      </c>
      <c r="R452" s="8">
        <v>0</v>
      </c>
      <c r="S452" s="8">
        <v>0</v>
      </c>
      <c r="T452" s="8">
        <v>0</v>
      </c>
      <c r="U452" s="8">
        <v>0</v>
      </c>
      <c r="V452" s="8">
        <v>0</v>
      </c>
      <c r="W452" s="8">
        <v>0</v>
      </c>
      <c r="X452" s="8">
        <v>0</v>
      </c>
      <c r="Y452" s="8">
        <v>0</v>
      </c>
      <c r="Z452" s="10">
        <f t="shared" ref="Z452:Z461" si="14">SUM(P452:Y452)</f>
        <v>0</v>
      </c>
      <c r="AA452" s="33">
        <v>0</v>
      </c>
      <c r="AB452" s="24">
        <v>0</v>
      </c>
      <c r="AC452" s="24">
        <v>0</v>
      </c>
      <c r="AD452" s="24">
        <v>0</v>
      </c>
      <c r="AE452" s="24">
        <v>0</v>
      </c>
      <c r="AF452" s="24">
        <v>0</v>
      </c>
      <c r="AG452" s="24">
        <v>0</v>
      </c>
      <c r="AH452" s="24">
        <v>0</v>
      </c>
      <c r="AI452" s="24">
        <v>0</v>
      </c>
      <c r="AJ452" s="25">
        <v>0</v>
      </c>
      <c r="AK452" s="34">
        <f t="shared" ref="AK452:AK461" si="15">Z452/C452</f>
        <v>0</v>
      </c>
    </row>
    <row r="453" spans="1:37">
      <c r="A453" s="14" t="s">
        <v>86</v>
      </c>
      <c r="B453" s="15">
        <v>2012</v>
      </c>
      <c r="C453" s="9">
        <v>43163.866666666669</v>
      </c>
      <c r="D453" s="8">
        <v>21280.533333333333</v>
      </c>
      <c r="E453" s="8">
        <v>21883.333333333332</v>
      </c>
      <c r="F453" s="8">
        <v>2297.1999999999998</v>
      </c>
      <c r="G453" s="8">
        <v>5136.1333333333332</v>
      </c>
      <c r="H453" s="8">
        <v>6242.2</v>
      </c>
      <c r="I453" s="8">
        <v>4860.2</v>
      </c>
      <c r="J453" s="8">
        <v>5407.4</v>
      </c>
      <c r="K453" s="8">
        <v>6858.0666666666666</v>
      </c>
      <c r="L453" s="8">
        <v>6063.7333333333336</v>
      </c>
      <c r="M453" s="8">
        <v>3411.5333333333333</v>
      </c>
      <c r="N453" s="8">
        <v>2067.6</v>
      </c>
      <c r="O453" s="8">
        <v>862.73333333333335</v>
      </c>
      <c r="P453" s="9">
        <v>0</v>
      </c>
      <c r="Q453" s="8">
        <v>0</v>
      </c>
      <c r="R453" s="8">
        <v>0</v>
      </c>
      <c r="S453" s="8">
        <v>0</v>
      </c>
      <c r="T453" s="8">
        <v>0</v>
      </c>
      <c r="U453" s="8">
        <v>0</v>
      </c>
      <c r="V453" s="8">
        <v>0</v>
      </c>
      <c r="W453" s="8">
        <v>0</v>
      </c>
      <c r="X453" s="8">
        <v>0</v>
      </c>
      <c r="Y453" s="8">
        <v>0</v>
      </c>
      <c r="Z453" s="10">
        <f t="shared" si="14"/>
        <v>0</v>
      </c>
      <c r="AA453" s="33">
        <v>0</v>
      </c>
      <c r="AB453" s="24">
        <v>0</v>
      </c>
      <c r="AC453" s="24">
        <v>0</v>
      </c>
      <c r="AD453" s="24">
        <v>0</v>
      </c>
      <c r="AE453" s="24">
        <v>0</v>
      </c>
      <c r="AF453" s="24">
        <v>0</v>
      </c>
      <c r="AG453" s="24">
        <v>0</v>
      </c>
      <c r="AH453" s="24">
        <v>0</v>
      </c>
      <c r="AI453" s="24">
        <v>0</v>
      </c>
      <c r="AJ453" s="25">
        <v>0</v>
      </c>
      <c r="AK453" s="34">
        <f t="shared" si="15"/>
        <v>0</v>
      </c>
    </row>
    <row r="454" spans="1:37">
      <c r="A454" s="14" t="s">
        <v>86</v>
      </c>
      <c r="B454" s="15">
        <v>2013</v>
      </c>
      <c r="C454" s="9">
        <v>42917.692307692305</v>
      </c>
      <c r="D454" s="8">
        <v>21200.76923076923</v>
      </c>
      <c r="E454" s="8">
        <v>21716.923076923078</v>
      </c>
      <c r="F454" s="8">
        <v>2191.8461538461538</v>
      </c>
      <c r="G454" s="8">
        <v>4926.4615384615381</v>
      </c>
      <c r="H454" s="8">
        <v>6269.3076923076924</v>
      </c>
      <c r="I454" s="8">
        <v>4908.2307692307695</v>
      </c>
      <c r="J454" s="8">
        <v>5311.8461538461543</v>
      </c>
      <c r="K454" s="8">
        <v>6757</v>
      </c>
      <c r="L454" s="8">
        <v>6186.9230769230771</v>
      </c>
      <c r="M454" s="8">
        <v>3549.6153846153848</v>
      </c>
      <c r="N454" s="8">
        <v>1998.1538461538462</v>
      </c>
      <c r="O454" s="8">
        <v>841.53846153846155</v>
      </c>
      <c r="P454" s="9">
        <v>0</v>
      </c>
      <c r="Q454" s="8">
        <v>0</v>
      </c>
      <c r="R454" s="8">
        <v>0</v>
      </c>
      <c r="S454" s="8">
        <v>0</v>
      </c>
      <c r="T454" s="8">
        <v>0</v>
      </c>
      <c r="U454" s="8">
        <v>0</v>
      </c>
      <c r="V454" s="8">
        <v>0</v>
      </c>
      <c r="W454" s="8">
        <v>0</v>
      </c>
      <c r="X454" s="8">
        <v>0</v>
      </c>
      <c r="Y454" s="8">
        <v>0</v>
      </c>
      <c r="Z454" s="10">
        <f t="shared" si="14"/>
        <v>0</v>
      </c>
      <c r="AA454" s="33">
        <v>0</v>
      </c>
      <c r="AB454" s="24">
        <v>0</v>
      </c>
      <c r="AC454" s="24">
        <v>0</v>
      </c>
      <c r="AD454" s="24">
        <v>0</v>
      </c>
      <c r="AE454" s="24">
        <v>0</v>
      </c>
      <c r="AF454" s="24">
        <v>0</v>
      </c>
      <c r="AG454" s="24">
        <v>0</v>
      </c>
      <c r="AH454" s="24">
        <v>0</v>
      </c>
      <c r="AI454" s="24">
        <v>0</v>
      </c>
      <c r="AJ454" s="25">
        <v>0</v>
      </c>
      <c r="AK454" s="34">
        <f t="shared" si="15"/>
        <v>0</v>
      </c>
    </row>
    <row r="455" spans="1:37">
      <c r="A455" s="14" t="s">
        <v>86</v>
      </c>
      <c r="B455" s="15">
        <v>2014</v>
      </c>
      <c r="C455" s="9">
        <v>42382.083333333336</v>
      </c>
      <c r="D455" s="8">
        <v>20906.416666666668</v>
      </c>
      <c r="E455" s="8">
        <v>21475.666666666668</v>
      </c>
      <c r="F455" s="8">
        <v>2124.5833333333335</v>
      </c>
      <c r="G455" s="8">
        <v>4845.166666666667</v>
      </c>
      <c r="H455" s="8">
        <v>6024.666666666667</v>
      </c>
      <c r="I455" s="8">
        <v>4959.75</v>
      </c>
      <c r="J455" s="8">
        <v>5127.416666666667</v>
      </c>
      <c r="K455" s="8">
        <v>6521.333333333333</v>
      </c>
      <c r="L455" s="8">
        <v>6304.166666666667</v>
      </c>
      <c r="M455" s="8">
        <v>3678.9166666666665</v>
      </c>
      <c r="N455" s="8">
        <v>1997.4166666666667</v>
      </c>
      <c r="O455" s="8">
        <v>847.83333333333337</v>
      </c>
      <c r="P455" s="9">
        <v>0</v>
      </c>
      <c r="Q455" s="8">
        <v>0</v>
      </c>
      <c r="R455" s="8">
        <v>0</v>
      </c>
      <c r="S455" s="8">
        <v>0</v>
      </c>
      <c r="T455" s="8">
        <v>0</v>
      </c>
      <c r="U455" s="8">
        <v>0</v>
      </c>
      <c r="V455" s="8">
        <v>0</v>
      </c>
      <c r="W455" s="8">
        <v>0</v>
      </c>
      <c r="X455" s="8">
        <v>0</v>
      </c>
      <c r="Y455" s="8">
        <v>0</v>
      </c>
      <c r="Z455" s="10">
        <f t="shared" si="14"/>
        <v>0</v>
      </c>
      <c r="AA455" s="33">
        <v>0</v>
      </c>
      <c r="AB455" s="24">
        <v>0</v>
      </c>
      <c r="AC455" s="24">
        <v>0</v>
      </c>
      <c r="AD455" s="24">
        <v>0</v>
      </c>
      <c r="AE455" s="24">
        <v>0</v>
      </c>
      <c r="AF455" s="24">
        <v>0</v>
      </c>
      <c r="AG455" s="24">
        <v>0</v>
      </c>
      <c r="AH455" s="24">
        <v>0</v>
      </c>
      <c r="AI455" s="24">
        <v>0</v>
      </c>
      <c r="AJ455" s="25">
        <v>0</v>
      </c>
      <c r="AK455" s="34">
        <f t="shared" si="15"/>
        <v>0</v>
      </c>
    </row>
    <row r="456" spans="1:37">
      <c r="A456" s="14" t="s">
        <v>86</v>
      </c>
      <c r="B456" s="15">
        <v>2016</v>
      </c>
      <c r="C456" s="9">
        <v>46297.416666666664</v>
      </c>
      <c r="D456" s="8">
        <v>22696.833333333332</v>
      </c>
      <c r="E456" s="8">
        <v>23600.583333333332</v>
      </c>
      <c r="F456" s="8">
        <v>2246.3333333333335</v>
      </c>
      <c r="G456" s="8">
        <v>5002.583333333333</v>
      </c>
      <c r="H456" s="8">
        <v>6774.416666666667</v>
      </c>
      <c r="I456" s="8">
        <v>5389.083333333333</v>
      </c>
      <c r="J456" s="8">
        <v>5258.416666666667</v>
      </c>
      <c r="K456" s="8">
        <v>6715.666666666667</v>
      </c>
      <c r="L456" s="8">
        <v>6995.75</v>
      </c>
      <c r="M456" s="8">
        <v>4578.5</v>
      </c>
      <c r="N456" s="8">
        <v>2284.75</v>
      </c>
      <c r="O456" s="8">
        <v>1060.4166666666667</v>
      </c>
      <c r="P456" s="9">
        <v>0</v>
      </c>
      <c r="Q456" s="8">
        <v>0</v>
      </c>
      <c r="R456" s="8">
        <v>0</v>
      </c>
      <c r="S456" s="8">
        <v>0</v>
      </c>
      <c r="T456" s="8">
        <v>0</v>
      </c>
      <c r="U456" s="8">
        <v>0</v>
      </c>
      <c r="V456" s="8">
        <v>0</v>
      </c>
      <c r="W456" s="8">
        <v>0</v>
      </c>
      <c r="X456" s="8">
        <v>0</v>
      </c>
      <c r="Y456" s="8">
        <v>0</v>
      </c>
      <c r="Z456" s="10">
        <f t="shared" si="14"/>
        <v>0</v>
      </c>
      <c r="AA456" s="33">
        <v>0</v>
      </c>
      <c r="AB456" s="24">
        <v>0</v>
      </c>
      <c r="AC456" s="24">
        <v>0</v>
      </c>
      <c r="AD456" s="24">
        <v>0</v>
      </c>
      <c r="AE456" s="24">
        <v>0</v>
      </c>
      <c r="AF456" s="24">
        <v>0</v>
      </c>
      <c r="AG456" s="24">
        <v>0</v>
      </c>
      <c r="AH456" s="24">
        <v>0</v>
      </c>
      <c r="AI456" s="24">
        <v>0</v>
      </c>
      <c r="AJ456" s="25">
        <v>0</v>
      </c>
      <c r="AK456" s="34">
        <f t="shared" si="15"/>
        <v>0</v>
      </c>
    </row>
    <row r="457" spans="1:37">
      <c r="A457" s="14" t="s">
        <v>86</v>
      </c>
      <c r="B457" s="15">
        <v>2017</v>
      </c>
      <c r="C457" s="9">
        <v>43831.133333333331</v>
      </c>
      <c r="D457" s="8">
        <v>21628.666666666668</v>
      </c>
      <c r="E457" s="8">
        <v>22202.466666666667</v>
      </c>
      <c r="F457" s="8">
        <v>2139.5333333333333</v>
      </c>
      <c r="G457" s="8">
        <v>4833.0666666666666</v>
      </c>
      <c r="H457" s="8">
        <v>6187.2</v>
      </c>
      <c r="I457" s="8">
        <v>4991.8</v>
      </c>
      <c r="J457" s="8">
        <v>4978.0666666666666</v>
      </c>
      <c r="K457" s="8">
        <v>6208.6</v>
      </c>
      <c r="L457" s="8">
        <v>6787.8</v>
      </c>
      <c r="M457" s="8">
        <v>4614.2</v>
      </c>
      <c r="N457" s="8">
        <v>2153.4666666666667</v>
      </c>
      <c r="O457" s="8">
        <v>937.4</v>
      </c>
      <c r="P457" s="9">
        <v>0</v>
      </c>
      <c r="Q457" s="8">
        <v>0</v>
      </c>
      <c r="R457" s="8">
        <v>0</v>
      </c>
      <c r="S457" s="8">
        <v>0</v>
      </c>
      <c r="T457" s="8">
        <v>0</v>
      </c>
      <c r="U457" s="8">
        <v>0</v>
      </c>
      <c r="V457" s="8">
        <v>0</v>
      </c>
      <c r="W457" s="8">
        <v>0</v>
      </c>
      <c r="X457" s="8">
        <v>0</v>
      </c>
      <c r="Y457" s="8">
        <v>0</v>
      </c>
      <c r="Z457" s="10">
        <f t="shared" si="14"/>
        <v>0</v>
      </c>
      <c r="AA457" s="33">
        <v>0</v>
      </c>
      <c r="AB457" s="24">
        <v>0</v>
      </c>
      <c r="AC457" s="24">
        <v>0</v>
      </c>
      <c r="AD457" s="24">
        <v>0</v>
      </c>
      <c r="AE457" s="24">
        <v>0</v>
      </c>
      <c r="AF457" s="24">
        <v>0</v>
      </c>
      <c r="AG457" s="24">
        <v>0</v>
      </c>
      <c r="AH457" s="24">
        <v>0</v>
      </c>
      <c r="AI457" s="24">
        <v>0</v>
      </c>
      <c r="AJ457" s="25">
        <v>0</v>
      </c>
      <c r="AK457" s="34">
        <f t="shared" si="15"/>
        <v>0</v>
      </c>
    </row>
    <row r="458" spans="1:37">
      <c r="A458" s="14" t="s">
        <v>84</v>
      </c>
      <c r="B458" s="15">
        <v>2012</v>
      </c>
      <c r="C458" s="9">
        <v>23919.833333333332</v>
      </c>
      <c r="D458" s="8">
        <v>12155.766666666666</v>
      </c>
      <c r="E458" s="8">
        <v>11764.066666666668</v>
      </c>
      <c r="F458" s="8">
        <v>1634.1666666666667</v>
      </c>
      <c r="G458" s="8">
        <v>3136.4666666666667</v>
      </c>
      <c r="H458" s="8">
        <v>3339.8333333333335</v>
      </c>
      <c r="I458" s="8">
        <v>3179.9666666666667</v>
      </c>
      <c r="J458" s="8">
        <v>2890.7333333333331</v>
      </c>
      <c r="K458" s="8">
        <v>3502.3666666666668</v>
      </c>
      <c r="L458" s="8">
        <v>3116.4333333333334</v>
      </c>
      <c r="M458" s="8">
        <v>1748.6666666666667</v>
      </c>
      <c r="N458" s="8">
        <v>978.23333333333335</v>
      </c>
      <c r="O458" s="8">
        <v>388.2</v>
      </c>
      <c r="P458" s="9">
        <v>0</v>
      </c>
      <c r="Q458" s="8">
        <v>0</v>
      </c>
      <c r="R458" s="8">
        <v>0</v>
      </c>
      <c r="S458" s="8">
        <v>0</v>
      </c>
      <c r="T458" s="8">
        <v>0</v>
      </c>
      <c r="U458" s="8">
        <v>0</v>
      </c>
      <c r="V458" s="8">
        <v>0</v>
      </c>
      <c r="W458" s="8">
        <v>0</v>
      </c>
      <c r="X458" s="8">
        <v>0</v>
      </c>
      <c r="Y458" s="8">
        <v>0</v>
      </c>
      <c r="Z458" s="10">
        <f t="shared" si="14"/>
        <v>0</v>
      </c>
      <c r="AA458" s="33">
        <v>0</v>
      </c>
      <c r="AB458" s="24">
        <v>0</v>
      </c>
      <c r="AC458" s="24">
        <v>0</v>
      </c>
      <c r="AD458" s="24">
        <v>0</v>
      </c>
      <c r="AE458" s="24">
        <v>0</v>
      </c>
      <c r="AF458" s="24">
        <v>0</v>
      </c>
      <c r="AG458" s="24">
        <v>0</v>
      </c>
      <c r="AH458" s="24">
        <v>0</v>
      </c>
      <c r="AI458" s="24">
        <v>0</v>
      </c>
      <c r="AJ458" s="25">
        <v>0</v>
      </c>
      <c r="AK458" s="34">
        <f t="shared" si="15"/>
        <v>0</v>
      </c>
    </row>
    <row r="459" spans="1:37">
      <c r="A459" s="14" t="s">
        <v>84</v>
      </c>
      <c r="B459" s="15">
        <v>2014</v>
      </c>
      <c r="C459" s="9">
        <v>24239.666666666668</v>
      </c>
      <c r="D459" s="8">
        <v>12380.925925925925</v>
      </c>
      <c r="E459" s="8">
        <v>11858.740740740741</v>
      </c>
      <c r="F459" s="8">
        <v>1590.9259259259259</v>
      </c>
      <c r="G459" s="8">
        <v>3177.4814814814813</v>
      </c>
      <c r="H459" s="8">
        <v>3341.0740740740739</v>
      </c>
      <c r="I459" s="8">
        <v>3363.7037037037039</v>
      </c>
      <c r="J459" s="8">
        <v>2891</v>
      </c>
      <c r="K459" s="8">
        <v>3290.1851851851852</v>
      </c>
      <c r="L459" s="8">
        <v>3271.7407407407409</v>
      </c>
      <c r="M459" s="8">
        <v>1892.3703703703704</v>
      </c>
      <c r="N459" s="8">
        <v>1016.6666666666666</v>
      </c>
      <c r="O459" s="8">
        <v>406.18518518518516</v>
      </c>
      <c r="P459" s="9">
        <v>0</v>
      </c>
      <c r="Q459" s="8">
        <v>0</v>
      </c>
      <c r="R459" s="8">
        <v>0</v>
      </c>
      <c r="S459" s="8">
        <v>0</v>
      </c>
      <c r="T459" s="8">
        <v>0</v>
      </c>
      <c r="U459" s="8">
        <v>0</v>
      </c>
      <c r="V459" s="8">
        <v>0</v>
      </c>
      <c r="W459" s="8">
        <v>0</v>
      </c>
      <c r="X459" s="8">
        <v>0</v>
      </c>
      <c r="Y459" s="8">
        <v>0</v>
      </c>
      <c r="Z459" s="10">
        <f t="shared" si="14"/>
        <v>0</v>
      </c>
      <c r="AA459" s="33">
        <v>0</v>
      </c>
      <c r="AB459" s="24">
        <v>0</v>
      </c>
      <c r="AC459" s="24">
        <v>0</v>
      </c>
      <c r="AD459" s="24">
        <v>0</v>
      </c>
      <c r="AE459" s="24">
        <v>0</v>
      </c>
      <c r="AF459" s="24">
        <v>0</v>
      </c>
      <c r="AG459" s="24">
        <v>0</v>
      </c>
      <c r="AH459" s="24">
        <v>0</v>
      </c>
      <c r="AI459" s="24">
        <v>0</v>
      </c>
      <c r="AJ459" s="25">
        <v>0</v>
      </c>
      <c r="AK459" s="34">
        <f t="shared" si="15"/>
        <v>0</v>
      </c>
    </row>
    <row r="460" spans="1:37">
      <c r="A460" s="14" t="s">
        <v>84</v>
      </c>
      <c r="B460" s="15">
        <v>2015</v>
      </c>
      <c r="C460" s="9">
        <v>26354.17391304348</v>
      </c>
      <c r="D460" s="8">
        <v>13454.391304347826</v>
      </c>
      <c r="E460" s="8">
        <v>12899.782608695652</v>
      </c>
      <c r="F460" s="8">
        <v>1719</v>
      </c>
      <c r="G460" s="8">
        <v>3456.1739130434785</v>
      </c>
      <c r="H460" s="8">
        <v>3632.521739130435</v>
      </c>
      <c r="I460" s="8">
        <v>3655.4347826086955</v>
      </c>
      <c r="J460" s="8">
        <v>3184.6521739130435</v>
      </c>
      <c r="K460" s="8">
        <v>3495.1304347826085</v>
      </c>
      <c r="L460" s="8">
        <v>3646.1739130434785</v>
      </c>
      <c r="M460" s="8">
        <v>2096.6521739130435</v>
      </c>
      <c r="N460" s="8">
        <v>1061.5217391304348</v>
      </c>
      <c r="O460" s="8">
        <v>430.30434782608694</v>
      </c>
      <c r="P460" s="9">
        <v>0</v>
      </c>
      <c r="Q460" s="8">
        <v>0</v>
      </c>
      <c r="R460" s="8">
        <v>0</v>
      </c>
      <c r="S460" s="8">
        <v>0</v>
      </c>
      <c r="T460" s="8">
        <v>0</v>
      </c>
      <c r="U460" s="8">
        <v>0</v>
      </c>
      <c r="V460" s="8">
        <v>0</v>
      </c>
      <c r="W460" s="8">
        <v>0</v>
      </c>
      <c r="X460" s="8">
        <v>0</v>
      </c>
      <c r="Y460" s="8">
        <v>0</v>
      </c>
      <c r="Z460" s="10">
        <f t="shared" si="14"/>
        <v>0</v>
      </c>
      <c r="AA460" s="33">
        <v>0</v>
      </c>
      <c r="AB460" s="24">
        <v>0</v>
      </c>
      <c r="AC460" s="24">
        <v>0</v>
      </c>
      <c r="AD460" s="24">
        <v>0</v>
      </c>
      <c r="AE460" s="24">
        <v>0</v>
      </c>
      <c r="AF460" s="24">
        <v>0</v>
      </c>
      <c r="AG460" s="24">
        <v>0</v>
      </c>
      <c r="AH460" s="24">
        <v>0</v>
      </c>
      <c r="AI460" s="24">
        <v>0</v>
      </c>
      <c r="AJ460" s="25">
        <v>0</v>
      </c>
      <c r="AK460" s="34">
        <f t="shared" si="15"/>
        <v>0</v>
      </c>
    </row>
    <row r="461" spans="1:37" ht="15.75" thickBot="1">
      <c r="A461" s="16" t="s">
        <v>84</v>
      </c>
      <c r="B461" s="17">
        <v>2016</v>
      </c>
      <c r="C461" s="11">
        <v>25685.857142857141</v>
      </c>
      <c r="D461" s="12">
        <v>13014</v>
      </c>
      <c r="E461" s="12">
        <v>12671.857142857143</v>
      </c>
      <c r="F461" s="12">
        <v>1675.4285714285713</v>
      </c>
      <c r="G461" s="12">
        <v>3511.1904761904761</v>
      </c>
      <c r="H461" s="12">
        <v>3352.8095238095239</v>
      </c>
      <c r="I461" s="12">
        <v>3392.4761904761904</v>
      </c>
      <c r="J461" s="12">
        <v>3095.2380952380954</v>
      </c>
      <c r="K461" s="12">
        <v>3280</v>
      </c>
      <c r="L461" s="12">
        <v>3582.3809523809523</v>
      </c>
      <c r="M461" s="12">
        <v>2243.3333333333335</v>
      </c>
      <c r="N461" s="12">
        <v>1132.2380952380952</v>
      </c>
      <c r="O461" s="12">
        <v>439.14285714285717</v>
      </c>
      <c r="P461" s="11">
        <v>0</v>
      </c>
      <c r="Q461" s="12">
        <v>0</v>
      </c>
      <c r="R461" s="12">
        <v>0</v>
      </c>
      <c r="S461" s="12">
        <v>0</v>
      </c>
      <c r="T461" s="12">
        <v>0</v>
      </c>
      <c r="U461" s="12">
        <v>0</v>
      </c>
      <c r="V461" s="12">
        <v>0</v>
      </c>
      <c r="W461" s="12">
        <v>0</v>
      </c>
      <c r="X461" s="12">
        <v>0</v>
      </c>
      <c r="Y461" s="12">
        <v>0</v>
      </c>
      <c r="Z461" s="13">
        <f t="shared" si="14"/>
        <v>0</v>
      </c>
      <c r="AA461" s="35">
        <v>0</v>
      </c>
      <c r="AB461" s="36">
        <v>0</v>
      </c>
      <c r="AC461" s="36">
        <v>0</v>
      </c>
      <c r="AD461" s="36">
        <v>0</v>
      </c>
      <c r="AE461" s="36">
        <v>0</v>
      </c>
      <c r="AF461" s="36">
        <v>0</v>
      </c>
      <c r="AG461" s="36">
        <v>0</v>
      </c>
      <c r="AH461" s="36">
        <v>0</v>
      </c>
      <c r="AI461" s="36">
        <v>0</v>
      </c>
      <c r="AJ461" s="37">
        <v>0</v>
      </c>
      <c r="AK461" s="38">
        <f t="shared" si="15"/>
        <v>0</v>
      </c>
    </row>
    <row r="462" spans="1:37" ht="15.75" thickBot="1"/>
    <row r="463" spans="1:37">
      <c r="A463" s="84" t="s">
        <v>95</v>
      </c>
      <c r="B463" s="85"/>
      <c r="C463" s="21">
        <f>AVERAGE(C3:C461)</f>
        <v>146640.4867021188</v>
      </c>
      <c r="D463" s="22">
        <f t="shared" ref="D463:AK463" si="16">AVERAGE(D3:D461)</f>
        <v>71862.001787466055</v>
      </c>
      <c r="E463" s="22">
        <f t="shared" si="16"/>
        <v>74778.484914652596</v>
      </c>
      <c r="F463" s="22">
        <f t="shared" si="16"/>
        <v>9155.9272943416199</v>
      </c>
      <c r="G463" s="22">
        <f t="shared" si="16"/>
        <v>18383.006266065608</v>
      </c>
      <c r="H463" s="22">
        <f t="shared" si="16"/>
        <v>20576.080015192478</v>
      </c>
      <c r="I463" s="22">
        <f t="shared" si="16"/>
        <v>20401.799860955689</v>
      </c>
      <c r="J463" s="22">
        <f t="shared" si="16"/>
        <v>19440.837532319187</v>
      </c>
      <c r="K463" s="22">
        <f t="shared" si="16"/>
        <v>20768.482108892036</v>
      </c>
      <c r="L463" s="22">
        <f t="shared" si="16"/>
        <v>17701.855036093544</v>
      </c>
      <c r="M463" s="22">
        <f t="shared" si="16"/>
        <v>11048.688494159391</v>
      </c>
      <c r="N463" s="22">
        <f t="shared" si="16"/>
        <v>6385.2389568166709</v>
      </c>
      <c r="O463" s="22">
        <f t="shared" si="16"/>
        <v>2790.706561122327</v>
      </c>
      <c r="P463" s="22">
        <f t="shared" si="16"/>
        <v>0</v>
      </c>
      <c r="Q463" s="22">
        <f t="shared" si="16"/>
        <v>2.178649237472767E-2</v>
      </c>
      <c r="R463" s="22">
        <f t="shared" si="16"/>
        <v>2.3965141612200435E-2</v>
      </c>
      <c r="S463" s="22">
        <f t="shared" si="16"/>
        <v>0.66230936819172115</v>
      </c>
      <c r="T463" s="22">
        <f t="shared" si="16"/>
        <v>2.5969498910675379</v>
      </c>
      <c r="U463" s="22">
        <f t="shared" si="16"/>
        <v>16.947712418300654</v>
      </c>
      <c r="V463" s="22">
        <f t="shared" si="16"/>
        <v>58.511982570806097</v>
      </c>
      <c r="W463" s="22">
        <f t="shared" si="16"/>
        <v>116.4400871459695</v>
      </c>
      <c r="X463" s="22">
        <f t="shared" si="16"/>
        <v>246.36383442265796</v>
      </c>
      <c r="Y463" s="22">
        <f t="shared" si="16"/>
        <v>463.48366013071893</v>
      </c>
      <c r="Z463" s="22">
        <f t="shared" si="16"/>
        <v>905.05228758169937</v>
      </c>
      <c r="AA463" s="22">
        <f t="shared" si="16"/>
        <v>0</v>
      </c>
      <c r="AB463" s="22">
        <f t="shared" si="16"/>
        <v>2.509042506266604E-7</v>
      </c>
      <c r="AC463" s="22">
        <f t="shared" si="16"/>
        <v>2.6768385972421888E-7</v>
      </c>
      <c r="AD463" s="22">
        <f t="shared" si="16"/>
        <v>2.2851245009712837E-5</v>
      </c>
      <c r="AE463" s="22">
        <f t="shared" si="16"/>
        <v>1.1652959378286029E-4</v>
      </c>
      <c r="AF463" s="22">
        <f t="shared" si="16"/>
        <v>8.0012472288507551E-4</v>
      </c>
      <c r="AG463" s="22">
        <f t="shared" si="16"/>
        <v>3.9170744604127734E-3</v>
      </c>
      <c r="AH463" s="22">
        <f t="shared" si="16"/>
        <v>1.3505108326514121E-2</v>
      </c>
      <c r="AI463" s="22">
        <f t="shared" si="16"/>
        <v>5.4340153903396173E-2</v>
      </c>
      <c r="AJ463" s="22">
        <f t="shared" si="16"/>
        <v>0.25726528144761046</v>
      </c>
      <c r="AK463" s="23">
        <f t="shared" si="16"/>
        <v>8.4924951126472137E-3</v>
      </c>
    </row>
    <row r="464" spans="1:37">
      <c r="A464" s="86" t="s">
        <v>96</v>
      </c>
      <c r="B464" s="87"/>
      <c r="C464" s="9">
        <f>MEDIAN(C3:C461)</f>
        <v>80346.705882352937</v>
      </c>
      <c r="D464" s="8">
        <f t="shared" ref="D464:AK464" si="17">MEDIAN(D3:D461)</f>
        <v>39337.529411764706</v>
      </c>
      <c r="E464" s="8">
        <f t="shared" si="17"/>
        <v>40762.176470588238</v>
      </c>
      <c r="F464" s="8">
        <f t="shared" si="17"/>
        <v>4886.3285714285712</v>
      </c>
      <c r="G464" s="8">
        <f t="shared" si="17"/>
        <v>10013.934426229509</v>
      </c>
      <c r="H464" s="8">
        <f t="shared" si="17"/>
        <v>10732.35064935065</v>
      </c>
      <c r="I464" s="8">
        <f t="shared" si="17"/>
        <v>10252.411764705883</v>
      </c>
      <c r="J464" s="8">
        <f t="shared" si="17"/>
        <v>10408.3125</v>
      </c>
      <c r="K464" s="8">
        <f t="shared" si="17"/>
        <v>11053.477611940298</v>
      </c>
      <c r="L464" s="8">
        <f t="shared" si="17"/>
        <v>9470.032258064517</v>
      </c>
      <c r="M464" s="8">
        <f t="shared" si="17"/>
        <v>5884.77027027027</v>
      </c>
      <c r="N464" s="8">
        <f t="shared" si="17"/>
        <v>3193.7794117647059</v>
      </c>
      <c r="O464" s="8">
        <f t="shared" si="17"/>
        <v>1284.9465020576131</v>
      </c>
      <c r="P464" s="8">
        <f t="shared" si="17"/>
        <v>0</v>
      </c>
      <c r="Q464" s="8">
        <f t="shared" si="17"/>
        <v>0</v>
      </c>
      <c r="R464" s="8">
        <f t="shared" si="17"/>
        <v>0</v>
      </c>
      <c r="S464" s="8">
        <f t="shared" si="17"/>
        <v>0</v>
      </c>
      <c r="T464" s="8">
        <f t="shared" si="17"/>
        <v>0</v>
      </c>
      <c r="U464" s="8">
        <f t="shared" si="17"/>
        <v>0</v>
      </c>
      <c r="V464" s="8">
        <f t="shared" si="17"/>
        <v>11</v>
      </c>
      <c r="W464" s="8">
        <f t="shared" si="17"/>
        <v>37</v>
      </c>
      <c r="X464" s="8">
        <f t="shared" si="17"/>
        <v>158</v>
      </c>
      <c r="Y464" s="8">
        <f t="shared" si="17"/>
        <v>320</v>
      </c>
      <c r="Z464" s="8">
        <f t="shared" si="17"/>
        <v>546</v>
      </c>
      <c r="AA464" s="8">
        <f t="shared" si="17"/>
        <v>0</v>
      </c>
      <c r="AB464" s="8">
        <f t="shared" si="17"/>
        <v>0</v>
      </c>
      <c r="AC464" s="8">
        <f t="shared" si="17"/>
        <v>0</v>
      </c>
      <c r="AD464" s="8">
        <f t="shared" si="17"/>
        <v>0</v>
      </c>
      <c r="AE464" s="8">
        <f t="shared" si="17"/>
        <v>0</v>
      </c>
      <c r="AF464" s="8">
        <f t="shared" si="17"/>
        <v>0</v>
      </c>
      <c r="AG464" s="8">
        <f t="shared" si="17"/>
        <v>4.5978893498413106E-4</v>
      </c>
      <c r="AH464" s="8">
        <f t="shared" si="17"/>
        <v>4.5360290305857956E-3</v>
      </c>
      <c r="AI464" s="8">
        <f t="shared" si="17"/>
        <v>3.7004784595364132E-2</v>
      </c>
      <c r="AJ464" s="8">
        <f t="shared" si="17"/>
        <v>0.22739176464032987</v>
      </c>
      <c r="AK464" s="10">
        <f t="shared" si="17"/>
        <v>7.2450467284568181E-3</v>
      </c>
    </row>
    <row r="465" spans="1:37">
      <c r="A465" s="86" t="s">
        <v>97</v>
      </c>
      <c r="B465" s="87"/>
      <c r="C465" s="9" t="e">
        <f>MODE(C3:C461)</f>
        <v>#N/A</v>
      </c>
      <c r="D465" s="8" t="e">
        <f t="shared" ref="D465:AH465" si="18">MODE(D3:D461)</f>
        <v>#N/A</v>
      </c>
      <c r="E465" s="8" t="e">
        <f t="shared" si="18"/>
        <v>#N/A</v>
      </c>
      <c r="F465" s="8" t="e">
        <f t="shared" si="18"/>
        <v>#N/A</v>
      </c>
      <c r="G465" s="8" t="e">
        <f t="shared" si="18"/>
        <v>#N/A</v>
      </c>
      <c r="H465" s="8" t="e">
        <f t="shared" si="18"/>
        <v>#N/A</v>
      </c>
      <c r="I465" s="8" t="e">
        <f t="shared" si="18"/>
        <v>#N/A</v>
      </c>
      <c r="J465" s="8" t="e">
        <f t="shared" si="18"/>
        <v>#N/A</v>
      </c>
      <c r="K465" s="8" t="e">
        <f t="shared" si="18"/>
        <v>#N/A</v>
      </c>
      <c r="L465" s="8" t="e">
        <f t="shared" si="18"/>
        <v>#N/A</v>
      </c>
      <c r="M465" s="8" t="e">
        <f t="shared" si="18"/>
        <v>#N/A</v>
      </c>
      <c r="N465" s="8" t="e">
        <f t="shared" si="18"/>
        <v>#N/A</v>
      </c>
      <c r="O465" s="8" t="e">
        <f t="shared" si="18"/>
        <v>#N/A</v>
      </c>
      <c r="P465" s="8">
        <f t="shared" si="18"/>
        <v>0</v>
      </c>
      <c r="Q465" s="8">
        <f t="shared" si="18"/>
        <v>0</v>
      </c>
      <c r="R465" s="8">
        <f t="shared" si="18"/>
        <v>0</v>
      </c>
      <c r="S465" s="8">
        <f t="shared" si="18"/>
        <v>0</v>
      </c>
      <c r="T465" s="8">
        <f t="shared" si="18"/>
        <v>0</v>
      </c>
      <c r="U465" s="8">
        <f t="shared" si="18"/>
        <v>0</v>
      </c>
      <c r="V465" s="8">
        <f t="shared" si="18"/>
        <v>0</v>
      </c>
      <c r="W465" s="8">
        <f t="shared" si="18"/>
        <v>0</v>
      </c>
      <c r="X465" s="8">
        <f t="shared" si="18"/>
        <v>0</v>
      </c>
      <c r="Y465" s="8">
        <f t="shared" si="18"/>
        <v>0</v>
      </c>
      <c r="Z465" s="8">
        <f t="shared" si="18"/>
        <v>0</v>
      </c>
      <c r="AA465" s="8">
        <f t="shared" si="18"/>
        <v>0</v>
      </c>
      <c r="AB465" s="8">
        <f t="shared" si="18"/>
        <v>0</v>
      </c>
      <c r="AC465" s="8">
        <f t="shared" si="18"/>
        <v>0</v>
      </c>
      <c r="AD465" s="8">
        <f t="shared" si="18"/>
        <v>0</v>
      </c>
      <c r="AE465" s="8">
        <f t="shared" si="18"/>
        <v>0</v>
      </c>
      <c r="AF465" s="8">
        <f t="shared" si="18"/>
        <v>0</v>
      </c>
      <c r="AG465" s="8">
        <f t="shared" si="18"/>
        <v>0</v>
      </c>
      <c r="AH465" s="8">
        <f t="shared" si="18"/>
        <v>0</v>
      </c>
      <c r="AK465" s="34"/>
    </row>
    <row r="466" spans="1:37">
      <c r="A466" s="86" t="s">
        <v>98</v>
      </c>
      <c r="B466" s="87"/>
      <c r="C466" s="9">
        <f>_xlfn.VAR.S(C3:C461)</f>
        <v>23927080783.642277</v>
      </c>
      <c r="D466" s="8">
        <f t="shared" ref="D466:AJ466" si="19">_xlfn.VAR.S(D3:D461)</f>
        <v>5671892695.6758928</v>
      </c>
      <c r="E466" s="8">
        <f t="shared" si="19"/>
        <v>6306953071.6741343</v>
      </c>
      <c r="F466" s="8">
        <f t="shared" si="19"/>
        <v>92052062.195948794</v>
      </c>
      <c r="G466" s="8">
        <f t="shared" si="19"/>
        <v>346598724.18938547</v>
      </c>
      <c r="H466" s="8">
        <f t="shared" si="19"/>
        <v>496369395.17119455</v>
      </c>
      <c r="I466" s="8">
        <f t="shared" si="19"/>
        <v>610949197.48814118</v>
      </c>
      <c r="J466" s="8">
        <f t="shared" si="19"/>
        <v>445273099.61785966</v>
      </c>
      <c r="K466" s="8">
        <f t="shared" si="19"/>
        <v>465983518.91688007</v>
      </c>
      <c r="L466" s="8">
        <f t="shared" si="19"/>
        <v>323752229.93597603</v>
      </c>
      <c r="M466" s="8">
        <f t="shared" si="19"/>
        <v>128223238.73100494</v>
      </c>
      <c r="N466" s="8">
        <f t="shared" si="19"/>
        <v>43637716.74796021</v>
      </c>
      <c r="O466" s="8">
        <f t="shared" si="19"/>
        <v>9336509.9414618555</v>
      </c>
      <c r="P466" s="8">
        <f t="shared" si="19"/>
        <v>0</v>
      </c>
      <c r="Q466" s="8">
        <f t="shared" si="19"/>
        <v>0.2178649237472767</v>
      </c>
      <c r="R466" s="8">
        <f t="shared" si="19"/>
        <v>0.26361655773420478</v>
      </c>
      <c r="S466" s="8">
        <f t="shared" si="19"/>
        <v>29.442484611505929</v>
      </c>
      <c r="T466" s="8">
        <f t="shared" si="19"/>
        <v>134.8262788861299</v>
      </c>
      <c r="U466" s="8">
        <f t="shared" si="19"/>
        <v>1727.3160373319636</v>
      </c>
      <c r="V466" s="8">
        <f t="shared" si="19"/>
        <v>10337.726384488778</v>
      </c>
      <c r="W466" s="8">
        <f t="shared" si="19"/>
        <v>28259.692363311166</v>
      </c>
      <c r="X466" s="8">
        <f t="shared" si="19"/>
        <v>93695.603143343687</v>
      </c>
      <c r="Y466" s="8">
        <f t="shared" si="19"/>
        <v>303916.06250535155</v>
      </c>
      <c r="Z466" s="8">
        <f t="shared" si="19"/>
        <v>1332863.7265176815</v>
      </c>
      <c r="AA466" s="8">
        <f t="shared" si="19"/>
        <v>0</v>
      </c>
      <c r="AB466" s="8">
        <f t="shared" si="19"/>
        <v>2.889540082897928E-11</v>
      </c>
      <c r="AC466" s="8">
        <f t="shared" si="19"/>
        <v>3.2889483779395779E-11</v>
      </c>
      <c r="AD466" s="8">
        <f t="shared" si="19"/>
        <v>3.5581894431214746E-8</v>
      </c>
      <c r="AE466" s="8">
        <f t="shared" si="19"/>
        <v>2.4424512766154151E-7</v>
      </c>
      <c r="AF466" s="8">
        <f t="shared" si="19"/>
        <v>3.4017990676357451E-6</v>
      </c>
      <c r="AG466" s="8">
        <f t="shared" si="19"/>
        <v>3.8646407318715312E-5</v>
      </c>
      <c r="AH466" s="8">
        <f t="shared" si="19"/>
        <v>3.069611144953086E-4</v>
      </c>
      <c r="AI466" s="8">
        <f t="shared" si="19"/>
        <v>3.2112844970322717E-3</v>
      </c>
      <c r="AJ466" s="8">
        <f t="shared" si="19"/>
        <v>4.9878312038018652E-2</v>
      </c>
      <c r="AK466" s="34"/>
    </row>
    <row r="467" spans="1:37">
      <c r="A467" s="86" t="s">
        <v>99</v>
      </c>
      <c r="B467" s="87"/>
      <c r="C467" s="9">
        <f>_xlfn.STDEV.S(C3:C461)</f>
        <v>154683.80905460753</v>
      </c>
      <c r="D467" s="8">
        <f t="shared" ref="D467:AK467" si="20">_xlfn.STDEV.S(D3:D461)</f>
        <v>75311.969139545763</v>
      </c>
      <c r="E467" s="8">
        <f t="shared" si="20"/>
        <v>79416.327487955103</v>
      </c>
      <c r="F467" s="8">
        <f t="shared" si="20"/>
        <v>9594.376592356004</v>
      </c>
      <c r="G467" s="8">
        <f t="shared" si="20"/>
        <v>18617.162087423138</v>
      </c>
      <c r="H467" s="8">
        <f t="shared" si="20"/>
        <v>22279.349074225542</v>
      </c>
      <c r="I467" s="8">
        <f t="shared" si="20"/>
        <v>24717.386542434884</v>
      </c>
      <c r="J467" s="8">
        <f t="shared" si="20"/>
        <v>21101.495198631295</v>
      </c>
      <c r="K467" s="8">
        <f t="shared" si="20"/>
        <v>21586.651405831337</v>
      </c>
      <c r="L467" s="8">
        <f t="shared" si="20"/>
        <v>17993.11618191735</v>
      </c>
      <c r="M467" s="8">
        <f t="shared" si="20"/>
        <v>11323.570052373278</v>
      </c>
      <c r="N467" s="8">
        <f t="shared" si="20"/>
        <v>6605.8850086843177</v>
      </c>
      <c r="O467" s="8">
        <f t="shared" si="20"/>
        <v>3055.570313617714</v>
      </c>
      <c r="P467" s="8">
        <f t="shared" si="20"/>
        <v>0</v>
      </c>
      <c r="Q467" s="8">
        <f t="shared" si="20"/>
        <v>0.46676002800933664</v>
      </c>
      <c r="R467" s="8">
        <f t="shared" si="20"/>
        <v>0.51343603081027023</v>
      </c>
      <c r="S467" s="8">
        <f t="shared" si="20"/>
        <v>5.4260929416575543</v>
      </c>
      <c r="T467" s="8">
        <f t="shared" si="20"/>
        <v>11.611471865621942</v>
      </c>
      <c r="U467" s="8">
        <f t="shared" si="20"/>
        <v>41.560991775124464</v>
      </c>
      <c r="V467" s="8">
        <f t="shared" si="20"/>
        <v>101.67461032376164</v>
      </c>
      <c r="W467" s="8">
        <f t="shared" si="20"/>
        <v>168.10619370895043</v>
      </c>
      <c r="X467" s="8">
        <f t="shared" si="20"/>
        <v>306.09737526372828</v>
      </c>
      <c r="Y467" s="8">
        <f t="shared" si="20"/>
        <v>551.28582650504586</v>
      </c>
      <c r="Z467" s="8">
        <f t="shared" si="20"/>
        <v>1154.4971747551751</v>
      </c>
      <c r="AA467" s="8">
        <f t="shared" si="20"/>
        <v>0</v>
      </c>
      <c r="AB467" s="8">
        <f t="shared" si="20"/>
        <v>5.375444244802403E-6</v>
      </c>
      <c r="AC467" s="8">
        <f t="shared" si="20"/>
        <v>5.7349353770897701E-6</v>
      </c>
      <c r="AD467" s="8">
        <f t="shared" si="20"/>
        <v>1.8863163687784387E-4</v>
      </c>
      <c r="AE467" s="8">
        <f t="shared" si="20"/>
        <v>4.9421162234567243E-4</v>
      </c>
      <c r="AF467" s="8">
        <f t="shared" si="20"/>
        <v>1.8443966676492736E-3</v>
      </c>
      <c r="AG467" s="8">
        <f t="shared" si="20"/>
        <v>6.2166234660557748E-3</v>
      </c>
      <c r="AH467" s="8">
        <f t="shared" si="20"/>
        <v>1.7520305776307348E-2</v>
      </c>
      <c r="AI467" s="8">
        <f t="shared" si="20"/>
        <v>5.6668196521790525E-2</v>
      </c>
      <c r="AJ467" s="8">
        <f t="shared" si="20"/>
        <v>0.22333452943514726</v>
      </c>
      <c r="AK467" s="10">
        <f t="shared" si="20"/>
        <v>7.5868259579653869E-3</v>
      </c>
    </row>
    <row r="468" spans="1:37">
      <c r="A468" s="86" t="s">
        <v>100</v>
      </c>
      <c r="B468" s="87"/>
      <c r="C468" s="9">
        <f>C463-C467</f>
        <v>-8043.3223524887289</v>
      </c>
      <c r="D468" s="8">
        <f t="shared" ref="D468:AK468" si="21">D463-D467</f>
        <v>-3449.9673520797078</v>
      </c>
      <c r="E468" s="8">
        <f t="shared" si="21"/>
        <v>-4637.8425733025069</v>
      </c>
      <c r="F468" s="8">
        <f t="shared" si="21"/>
        <v>-438.44929801438411</v>
      </c>
      <c r="G468" s="8">
        <f t="shared" si="21"/>
        <v>-234.15582135752993</v>
      </c>
      <c r="H468" s="8">
        <f t="shared" si="21"/>
        <v>-1703.269059033064</v>
      </c>
      <c r="I468" s="8">
        <f t="shared" si="21"/>
        <v>-4315.5866814791952</v>
      </c>
      <c r="J468" s="8">
        <f t="shared" si="21"/>
        <v>-1660.6576663121086</v>
      </c>
      <c r="K468" s="8">
        <f t="shared" si="21"/>
        <v>-818.16929693930069</v>
      </c>
      <c r="L468" s="8">
        <f t="shared" si="21"/>
        <v>-291.26114582380615</v>
      </c>
      <c r="M468" s="8">
        <f t="shared" si="21"/>
        <v>-274.88155821388682</v>
      </c>
      <c r="N468" s="8">
        <f t="shared" si="21"/>
        <v>-220.64605186764675</v>
      </c>
      <c r="O468" s="8">
        <f t="shared" si="21"/>
        <v>-264.86375249538696</v>
      </c>
      <c r="P468" s="8">
        <f t="shared" si="21"/>
        <v>0</v>
      </c>
      <c r="Q468" s="8">
        <f t="shared" si="21"/>
        <v>-0.44497353563460895</v>
      </c>
      <c r="R468" s="8">
        <f t="shared" si="21"/>
        <v>-0.4894708891980698</v>
      </c>
      <c r="S468" s="8">
        <f t="shared" si="21"/>
        <v>-4.7637835734658331</v>
      </c>
      <c r="T468" s="8">
        <f t="shared" si="21"/>
        <v>-9.0145219745544036</v>
      </c>
      <c r="U468" s="8">
        <f t="shared" si="21"/>
        <v>-24.61327935682381</v>
      </c>
      <c r="V468" s="8">
        <f t="shared" si="21"/>
        <v>-43.162627752955544</v>
      </c>
      <c r="W468" s="8">
        <f t="shared" si="21"/>
        <v>-51.666106562980929</v>
      </c>
      <c r="X468" s="8">
        <f t="shared" si="21"/>
        <v>-59.733540841070322</v>
      </c>
      <c r="Y468" s="8">
        <f t="shared" si="21"/>
        <v>-87.80216637432693</v>
      </c>
      <c r="Z468" s="8">
        <f t="shared" si="21"/>
        <v>-249.44488717347576</v>
      </c>
      <c r="AA468" s="8">
        <f t="shared" si="21"/>
        <v>0</v>
      </c>
      <c r="AB468" s="8">
        <f t="shared" si="21"/>
        <v>-5.1245399941757422E-6</v>
      </c>
      <c r="AC468" s="8">
        <f t="shared" si="21"/>
        <v>-5.467251517365551E-6</v>
      </c>
      <c r="AD468" s="8">
        <f t="shared" si="21"/>
        <v>-1.6578039186813102E-4</v>
      </c>
      <c r="AE468" s="8">
        <f t="shared" si="21"/>
        <v>-3.7768202856281212E-4</v>
      </c>
      <c r="AF468" s="8">
        <f t="shared" si="21"/>
        <v>-1.0442719447641981E-3</v>
      </c>
      <c r="AG468" s="8">
        <f t="shared" si="21"/>
        <v>-2.2995490056430014E-3</v>
      </c>
      <c r="AH468" s="8">
        <f t="shared" si="21"/>
        <v>-4.0151974497932268E-3</v>
      </c>
      <c r="AI468" s="8">
        <f t="shared" si="21"/>
        <v>-2.328042618394352E-3</v>
      </c>
      <c r="AJ468" s="8">
        <f t="shared" si="21"/>
        <v>3.3930752012463206E-2</v>
      </c>
      <c r="AK468" s="10">
        <f t="shared" si="21"/>
        <v>9.0566915468182681E-4</v>
      </c>
    </row>
    <row r="469" spans="1:37">
      <c r="A469" s="86" t="s">
        <v>101</v>
      </c>
      <c r="B469" s="87"/>
      <c r="C469" s="9">
        <f>SUM(C463,C467)</f>
        <v>301324.29575672629</v>
      </c>
      <c r="D469" s="8">
        <f t="shared" ref="D469:AK469" si="22">SUM(D463,D467)</f>
        <v>147173.9709270118</v>
      </c>
      <c r="E469" s="8">
        <f t="shared" si="22"/>
        <v>154194.8124026077</v>
      </c>
      <c r="F469" s="8">
        <f t="shared" si="22"/>
        <v>18750.303886697624</v>
      </c>
      <c r="G469" s="8">
        <f t="shared" si="22"/>
        <v>37000.168353488742</v>
      </c>
      <c r="H469" s="8">
        <f t="shared" si="22"/>
        <v>42855.429089418016</v>
      </c>
      <c r="I469" s="8">
        <f t="shared" si="22"/>
        <v>45119.186403390573</v>
      </c>
      <c r="J469" s="8">
        <f t="shared" si="22"/>
        <v>40542.332730950482</v>
      </c>
      <c r="K469" s="8">
        <f t="shared" si="22"/>
        <v>42355.133514723377</v>
      </c>
      <c r="L469" s="8">
        <f t="shared" si="22"/>
        <v>35694.971218010891</v>
      </c>
      <c r="M469" s="8">
        <f t="shared" si="22"/>
        <v>22372.25854653267</v>
      </c>
      <c r="N469" s="8">
        <f t="shared" si="22"/>
        <v>12991.123965500989</v>
      </c>
      <c r="O469" s="8">
        <f t="shared" si="22"/>
        <v>5846.2768747400405</v>
      </c>
      <c r="P469" s="8">
        <f t="shared" si="22"/>
        <v>0</v>
      </c>
      <c r="Q469" s="8">
        <f t="shared" si="22"/>
        <v>0.48854652038406432</v>
      </c>
      <c r="R469" s="8">
        <f t="shared" si="22"/>
        <v>0.53740117242247065</v>
      </c>
      <c r="S469" s="8">
        <f t="shared" si="22"/>
        <v>6.0884023098492754</v>
      </c>
      <c r="T469" s="8">
        <f t="shared" si="22"/>
        <v>14.20842175668948</v>
      </c>
      <c r="U469" s="8">
        <f t="shared" si="22"/>
        <v>58.508704193425118</v>
      </c>
      <c r="V469" s="8">
        <f t="shared" si="22"/>
        <v>160.18659289456775</v>
      </c>
      <c r="W469" s="8">
        <f t="shared" si="22"/>
        <v>284.54628085491993</v>
      </c>
      <c r="X469" s="8">
        <f t="shared" si="22"/>
        <v>552.46120968638627</v>
      </c>
      <c r="Y469" s="8">
        <f t="shared" si="22"/>
        <v>1014.7694866357648</v>
      </c>
      <c r="Z469" s="8">
        <f t="shared" si="22"/>
        <v>2059.5494623368745</v>
      </c>
      <c r="AA469" s="8">
        <f t="shared" si="22"/>
        <v>0</v>
      </c>
      <c r="AB469" s="8">
        <f t="shared" si="22"/>
        <v>5.6263484954290638E-6</v>
      </c>
      <c r="AC469" s="8">
        <f t="shared" si="22"/>
        <v>6.0026192368139892E-6</v>
      </c>
      <c r="AD469" s="8">
        <f t="shared" si="22"/>
        <v>2.1148288188755672E-4</v>
      </c>
      <c r="AE469" s="8">
        <f t="shared" si="22"/>
        <v>6.1074121612853275E-4</v>
      </c>
      <c r="AF469" s="8">
        <f t="shared" si="22"/>
        <v>2.6445213905343492E-3</v>
      </c>
      <c r="AG469" s="8">
        <f t="shared" si="22"/>
        <v>1.0133697926468548E-2</v>
      </c>
      <c r="AH469" s="8">
        <f t="shared" si="22"/>
        <v>3.1025414102821468E-2</v>
      </c>
      <c r="AI469" s="8">
        <f t="shared" si="22"/>
        <v>0.1110083504251867</v>
      </c>
      <c r="AJ469" s="8">
        <f t="shared" si="22"/>
        <v>0.48059981088275772</v>
      </c>
      <c r="AK469" s="10">
        <f t="shared" si="22"/>
        <v>1.60793210706126E-2</v>
      </c>
    </row>
    <row r="470" spans="1:37">
      <c r="A470" s="86" t="s">
        <v>102</v>
      </c>
      <c r="B470" s="87"/>
      <c r="C470" s="9"/>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10"/>
    </row>
    <row r="471" spans="1:37">
      <c r="A471" s="86" t="s">
        <v>100</v>
      </c>
      <c r="B471" s="87"/>
      <c r="C471" s="9">
        <f>C463-2*C467</f>
        <v>-162727.13140709625</v>
      </c>
      <c r="D471" s="8">
        <f t="shared" ref="D471:AK471" si="23">D463-2*D467</f>
        <v>-78761.936491625471</v>
      </c>
      <c r="E471" s="8">
        <f t="shared" si="23"/>
        <v>-84054.17006125761</v>
      </c>
      <c r="F471" s="8">
        <f t="shared" si="23"/>
        <v>-10032.825890370388</v>
      </c>
      <c r="G471" s="8">
        <f t="shared" si="23"/>
        <v>-18851.317908780667</v>
      </c>
      <c r="H471" s="8">
        <f t="shared" si="23"/>
        <v>-23982.618133258606</v>
      </c>
      <c r="I471" s="8">
        <f t="shared" si="23"/>
        <v>-29032.973223914079</v>
      </c>
      <c r="J471" s="8">
        <f t="shared" si="23"/>
        <v>-22762.152864943404</v>
      </c>
      <c r="K471" s="8">
        <f t="shared" si="23"/>
        <v>-22404.820702770638</v>
      </c>
      <c r="L471" s="8">
        <f t="shared" si="23"/>
        <v>-18284.377327741156</v>
      </c>
      <c r="M471" s="8">
        <f t="shared" si="23"/>
        <v>-11598.451610587164</v>
      </c>
      <c r="N471" s="8">
        <f t="shared" si="23"/>
        <v>-6826.5310605519644</v>
      </c>
      <c r="O471" s="8">
        <f t="shared" si="23"/>
        <v>-3320.4340661131009</v>
      </c>
      <c r="P471" s="8">
        <f t="shared" si="23"/>
        <v>0</v>
      </c>
      <c r="Q471" s="8">
        <f t="shared" si="23"/>
        <v>-0.91173356364394564</v>
      </c>
      <c r="R471" s="8">
        <f t="shared" si="23"/>
        <v>-1.00290692000834</v>
      </c>
      <c r="S471" s="8">
        <f t="shared" si="23"/>
        <v>-10.189876515123387</v>
      </c>
      <c r="T471" s="8">
        <f t="shared" si="23"/>
        <v>-20.625993840176346</v>
      </c>
      <c r="U471" s="8">
        <f t="shared" si="23"/>
        <v>-66.174271131948274</v>
      </c>
      <c r="V471" s="8">
        <f t="shared" si="23"/>
        <v>-144.8372380767172</v>
      </c>
      <c r="W471" s="8">
        <f t="shared" si="23"/>
        <v>-219.77230027193136</v>
      </c>
      <c r="X471" s="8">
        <f t="shared" si="23"/>
        <v>-365.83091610479858</v>
      </c>
      <c r="Y471" s="8">
        <f t="shared" si="23"/>
        <v>-639.08799287937279</v>
      </c>
      <c r="Z471" s="8">
        <f t="shared" si="23"/>
        <v>-1403.9420619286509</v>
      </c>
      <c r="AA471" s="8">
        <f t="shared" si="23"/>
        <v>0</v>
      </c>
      <c r="AB471" s="8">
        <f t="shared" si="23"/>
        <v>-1.0499984238978146E-5</v>
      </c>
      <c r="AC471" s="8">
        <f t="shared" si="23"/>
        <v>-1.1202186894455321E-5</v>
      </c>
      <c r="AD471" s="8">
        <f t="shared" si="23"/>
        <v>-3.5441202874597491E-4</v>
      </c>
      <c r="AE471" s="8">
        <f t="shared" si="23"/>
        <v>-8.7189365090848455E-4</v>
      </c>
      <c r="AF471" s="8">
        <f t="shared" si="23"/>
        <v>-2.888668612413472E-3</v>
      </c>
      <c r="AG471" s="8">
        <f t="shared" si="23"/>
        <v>-8.5161724716987762E-3</v>
      </c>
      <c r="AH471" s="8">
        <f t="shared" si="23"/>
        <v>-2.1535503226100573E-2</v>
      </c>
      <c r="AI471" s="8">
        <f t="shared" si="23"/>
        <v>-5.8996239140184877E-2</v>
      </c>
      <c r="AJ471" s="8">
        <f t="shared" si="23"/>
        <v>-0.18940377742268405</v>
      </c>
      <c r="AK471" s="10">
        <f t="shared" si="23"/>
        <v>-6.6811568032835601E-3</v>
      </c>
    </row>
    <row r="472" spans="1:37">
      <c r="A472" s="86" t="s">
        <v>101</v>
      </c>
      <c r="B472" s="87"/>
      <c r="C472" s="9">
        <f>C463+2*C467</f>
        <v>456008.10481133382</v>
      </c>
      <c r="D472" s="8">
        <f t="shared" ref="D472:AK472" si="24">D463+2*D467</f>
        <v>222485.94006655758</v>
      </c>
      <c r="E472" s="8">
        <f t="shared" si="24"/>
        <v>233611.1398905628</v>
      </c>
      <c r="F472" s="8">
        <f t="shared" si="24"/>
        <v>28344.680479053626</v>
      </c>
      <c r="G472" s="8">
        <f t="shared" si="24"/>
        <v>55617.330440911886</v>
      </c>
      <c r="H472" s="8">
        <f t="shared" si="24"/>
        <v>65134.778163643561</v>
      </c>
      <c r="I472" s="8">
        <f t="shared" si="24"/>
        <v>69836.572945825465</v>
      </c>
      <c r="J472" s="8">
        <f t="shared" si="24"/>
        <v>61643.827929581777</v>
      </c>
      <c r="K472" s="8">
        <f t="shared" si="24"/>
        <v>63941.78492055471</v>
      </c>
      <c r="L472" s="8">
        <f t="shared" si="24"/>
        <v>53688.087399928248</v>
      </c>
      <c r="M472" s="8">
        <f t="shared" si="24"/>
        <v>33695.828598905944</v>
      </c>
      <c r="N472" s="8">
        <f t="shared" si="24"/>
        <v>19597.008974185308</v>
      </c>
      <c r="O472" s="8">
        <f t="shared" si="24"/>
        <v>8901.8471883577549</v>
      </c>
      <c r="P472" s="8">
        <f t="shared" si="24"/>
        <v>0</v>
      </c>
      <c r="Q472" s="8">
        <f t="shared" si="24"/>
        <v>0.9553065483934009</v>
      </c>
      <c r="R472" s="8">
        <f t="shared" si="24"/>
        <v>1.0508372032327409</v>
      </c>
      <c r="S472" s="8">
        <f t="shared" si="24"/>
        <v>11.51449525150683</v>
      </c>
      <c r="T472" s="8">
        <f t="shared" si="24"/>
        <v>25.819893622311422</v>
      </c>
      <c r="U472" s="8">
        <f t="shared" si="24"/>
        <v>100.06969596854958</v>
      </c>
      <c r="V472" s="8">
        <f t="shared" si="24"/>
        <v>261.86120321832936</v>
      </c>
      <c r="W472" s="8">
        <f t="shared" si="24"/>
        <v>452.65247456387033</v>
      </c>
      <c r="X472" s="8">
        <f t="shared" si="24"/>
        <v>858.55858495011455</v>
      </c>
      <c r="Y472" s="8">
        <f t="shared" si="24"/>
        <v>1566.0553131408105</v>
      </c>
      <c r="Z472" s="8">
        <f t="shared" si="24"/>
        <v>3214.0466370920494</v>
      </c>
      <c r="AA472" s="8">
        <f t="shared" si="24"/>
        <v>0</v>
      </c>
      <c r="AB472" s="8">
        <f t="shared" si="24"/>
        <v>1.1001792740231466E-5</v>
      </c>
      <c r="AC472" s="8">
        <f t="shared" si="24"/>
        <v>1.1737554613903759E-5</v>
      </c>
      <c r="AD472" s="8">
        <f t="shared" si="24"/>
        <v>4.0011451876540056E-4</v>
      </c>
      <c r="AE472" s="8">
        <f t="shared" si="24"/>
        <v>1.1049528384742052E-3</v>
      </c>
      <c r="AF472" s="8">
        <f t="shared" si="24"/>
        <v>4.4889180581836226E-3</v>
      </c>
      <c r="AG472" s="8">
        <f t="shared" si="24"/>
        <v>1.6350321392524323E-2</v>
      </c>
      <c r="AH472" s="8">
        <f t="shared" si="24"/>
        <v>4.8545719879128819E-2</v>
      </c>
      <c r="AI472" s="8">
        <f t="shared" si="24"/>
        <v>0.16767654694697723</v>
      </c>
      <c r="AJ472" s="8">
        <f t="shared" si="24"/>
        <v>0.70393434031790503</v>
      </c>
      <c r="AK472" s="10">
        <f t="shared" si="24"/>
        <v>2.3666147028577986E-2</v>
      </c>
    </row>
    <row r="473" spans="1:37">
      <c r="A473" s="86" t="s">
        <v>103</v>
      </c>
      <c r="B473" s="87"/>
      <c r="C473" s="9">
        <f>COUNTIFS(C3:C461,"&lt;"&amp;C471)+COUNTIFS(C3:C461,"&gt;"&amp;C472)</f>
        <v>24</v>
      </c>
      <c r="D473" s="8">
        <f t="shared" ref="D473:AK473" si="25">COUNTIFS(D3:D461,"&lt;"&amp;D471)+COUNTIFS(D3:D461,"&gt;"&amp;D472)</f>
        <v>25</v>
      </c>
      <c r="E473" s="8">
        <f t="shared" si="25"/>
        <v>24</v>
      </c>
      <c r="F473" s="8">
        <f t="shared" si="25"/>
        <v>24</v>
      </c>
      <c r="G473" s="8">
        <f t="shared" si="25"/>
        <v>30</v>
      </c>
      <c r="H473" s="8">
        <f t="shared" si="25"/>
        <v>23</v>
      </c>
      <c r="I473" s="8">
        <f t="shared" si="25"/>
        <v>20</v>
      </c>
      <c r="J473" s="8">
        <f t="shared" si="25"/>
        <v>28</v>
      </c>
      <c r="K473" s="8">
        <f t="shared" si="25"/>
        <v>44</v>
      </c>
      <c r="L473" s="8">
        <f t="shared" si="25"/>
        <v>36</v>
      </c>
      <c r="M473" s="8">
        <f t="shared" si="25"/>
        <v>34</v>
      </c>
      <c r="N473" s="8">
        <f t="shared" si="25"/>
        <v>40</v>
      </c>
      <c r="O473" s="8">
        <f t="shared" si="25"/>
        <v>43</v>
      </c>
      <c r="P473" s="8">
        <f t="shared" si="25"/>
        <v>0</v>
      </c>
      <c r="Q473" s="8">
        <f t="shared" si="25"/>
        <v>1</v>
      </c>
      <c r="R473" s="8">
        <f t="shared" si="25"/>
        <v>1</v>
      </c>
      <c r="S473" s="8">
        <f t="shared" si="25"/>
        <v>9</v>
      </c>
      <c r="T473" s="8">
        <f t="shared" si="25"/>
        <v>11</v>
      </c>
      <c r="U473" s="8">
        <f t="shared" si="25"/>
        <v>29</v>
      </c>
      <c r="V473" s="8">
        <f t="shared" si="25"/>
        <v>30</v>
      </c>
      <c r="W473" s="8">
        <f t="shared" si="25"/>
        <v>25</v>
      </c>
      <c r="X473" s="8">
        <f t="shared" si="25"/>
        <v>18</v>
      </c>
      <c r="Y473" s="8">
        <f t="shared" si="25"/>
        <v>18</v>
      </c>
      <c r="Z473" s="8">
        <f t="shared" si="25"/>
        <v>19</v>
      </c>
      <c r="AA473" s="8">
        <f t="shared" si="25"/>
        <v>0</v>
      </c>
      <c r="AB473" s="8">
        <f t="shared" si="25"/>
        <v>1</v>
      </c>
      <c r="AC473" s="8">
        <f t="shared" si="25"/>
        <v>1</v>
      </c>
      <c r="AD473" s="8">
        <f t="shared" si="25"/>
        <v>7</v>
      </c>
      <c r="AE473" s="8">
        <f t="shared" si="25"/>
        <v>19</v>
      </c>
      <c r="AF473" s="8">
        <f t="shared" si="25"/>
        <v>14</v>
      </c>
      <c r="AG473" s="8">
        <f t="shared" si="25"/>
        <v>22</v>
      </c>
      <c r="AH473" s="8">
        <f t="shared" si="25"/>
        <v>24</v>
      </c>
      <c r="AI473" s="8">
        <f t="shared" si="25"/>
        <v>19</v>
      </c>
      <c r="AJ473" s="8">
        <f t="shared" si="25"/>
        <v>17</v>
      </c>
      <c r="AK473" s="10">
        <f t="shared" si="25"/>
        <v>9</v>
      </c>
    </row>
    <row r="474" spans="1:37" ht="15.75" thickBot="1">
      <c r="A474" s="88" t="s">
        <v>104</v>
      </c>
      <c r="B474" s="89"/>
      <c r="C474" s="39">
        <f>C473/ROWS(C3:C461)</f>
        <v>5.2287581699346407E-2</v>
      </c>
      <c r="D474" s="40">
        <f t="shared" ref="D474:AK474" si="26">D473/ROWS(D3:D461)</f>
        <v>5.4466230936819175E-2</v>
      </c>
      <c r="E474" s="40">
        <f t="shared" si="26"/>
        <v>5.2287581699346407E-2</v>
      </c>
      <c r="F474" s="40">
        <f t="shared" si="26"/>
        <v>5.2287581699346407E-2</v>
      </c>
      <c r="G474" s="40">
        <f t="shared" si="26"/>
        <v>6.535947712418301E-2</v>
      </c>
      <c r="H474" s="40">
        <f t="shared" si="26"/>
        <v>5.0108932461873638E-2</v>
      </c>
      <c r="I474" s="40">
        <f t="shared" si="26"/>
        <v>4.357298474945534E-2</v>
      </c>
      <c r="J474" s="40">
        <f t="shared" si="26"/>
        <v>6.1002178649237473E-2</v>
      </c>
      <c r="K474" s="40">
        <f t="shared" si="26"/>
        <v>9.586056644880174E-2</v>
      </c>
      <c r="L474" s="40">
        <f t="shared" si="26"/>
        <v>7.8431372549019607E-2</v>
      </c>
      <c r="M474" s="40">
        <f t="shared" si="26"/>
        <v>7.407407407407407E-2</v>
      </c>
      <c r="N474" s="40">
        <f t="shared" si="26"/>
        <v>8.714596949891068E-2</v>
      </c>
      <c r="O474" s="40">
        <f t="shared" si="26"/>
        <v>9.3681917211328972E-2</v>
      </c>
      <c r="P474" s="40">
        <f t="shared" si="26"/>
        <v>0</v>
      </c>
      <c r="Q474" s="40">
        <f t="shared" si="26"/>
        <v>2.1786492374727671E-3</v>
      </c>
      <c r="R474" s="40">
        <f t="shared" si="26"/>
        <v>2.1786492374727671E-3</v>
      </c>
      <c r="S474" s="40">
        <f t="shared" si="26"/>
        <v>1.9607843137254902E-2</v>
      </c>
      <c r="T474" s="40">
        <f t="shared" si="26"/>
        <v>2.3965141612200435E-2</v>
      </c>
      <c r="U474" s="40">
        <f t="shared" si="26"/>
        <v>6.3180827886710242E-2</v>
      </c>
      <c r="V474" s="40">
        <f t="shared" si="26"/>
        <v>6.535947712418301E-2</v>
      </c>
      <c r="W474" s="40">
        <f t="shared" si="26"/>
        <v>5.4466230936819175E-2</v>
      </c>
      <c r="X474" s="40">
        <f t="shared" si="26"/>
        <v>3.9215686274509803E-2</v>
      </c>
      <c r="Y474" s="40">
        <f t="shared" si="26"/>
        <v>3.9215686274509803E-2</v>
      </c>
      <c r="Z474" s="40">
        <f t="shared" si="26"/>
        <v>4.1394335511982572E-2</v>
      </c>
      <c r="AA474" s="40">
        <f t="shared" si="26"/>
        <v>0</v>
      </c>
      <c r="AB474" s="40">
        <f t="shared" si="26"/>
        <v>2.1786492374727671E-3</v>
      </c>
      <c r="AC474" s="40">
        <f t="shared" si="26"/>
        <v>2.1786492374727671E-3</v>
      </c>
      <c r="AD474" s="40">
        <f t="shared" si="26"/>
        <v>1.5250544662309368E-2</v>
      </c>
      <c r="AE474" s="40">
        <f t="shared" si="26"/>
        <v>4.1394335511982572E-2</v>
      </c>
      <c r="AF474" s="40">
        <f t="shared" si="26"/>
        <v>3.0501089324618737E-2</v>
      </c>
      <c r="AG474" s="40">
        <f t="shared" si="26"/>
        <v>4.793028322440087E-2</v>
      </c>
      <c r="AH474" s="40">
        <f t="shared" si="26"/>
        <v>5.2287581699346407E-2</v>
      </c>
      <c r="AI474" s="40">
        <f t="shared" si="26"/>
        <v>4.1394335511982572E-2</v>
      </c>
      <c r="AJ474" s="40">
        <f t="shared" si="26"/>
        <v>3.7037037037037035E-2</v>
      </c>
      <c r="AK474" s="38">
        <f t="shared" si="26"/>
        <v>1.9607843137254902E-2</v>
      </c>
    </row>
  </sheetData>
  <mergeCells count="16">
    <mergeCell ref="A464:B464"/>
    <mergeCell ref="A465:B465"/>
    <mergeCell ref="A466:B466"/>
    <mergeCell ref="A467:B467"/>
    <mergeCell ref="A474:B474"/>
    <mergeCell ref="A468:B468"/>
    <mergeCell ref="A469:B469"/>
    <mergeCell ref="A470:B470"/>
    <mergeCell ref="A471:B471"/>
    <mergeCell ref="A472:B472"/>
    <mergeCell ref="A473:B473"/>
    <mergeCell ref="C1:O1"/>
    <mergeCell ref="A1:B1"/>
    <mergeCell ref="AA1:AK1"/>
    <mergeCell ref="P1:Z1"/>
    <mergeCell ref="A463:B4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CF58F-BFD4-4090-A360-DFB0318C19ED}">
  <sheetPr>
    <tabColor rgb="FF92D050"/>
  </sheetPr>
  <dimension ref="A1:B31"/>
  <sheetViews>
    <sheetView showGridLines="0" topLeftCell="A13" workbookViewId="0">
      <selection activeCell="B31" sqref="B31"/>
    </sheetView>
  </sheetViews>
  <sheetFormatPr defaultRowHeight="15"/>
  <cols>
    <col min="1" max="1" width="35.28515625" bestFit="1" customWidth="1"/>
    <col min="2" max="2" width="149.28515625" bestFit="1" customWidth="1"/>
  </cols>
  <sheetData>
    <row r="1" spans="1:2">
      <c r="A1" s="68" t="s">
        <v>105</v>
      </c>
      <c r="B1" s="69" t="s">
        <v>106</v>
      </c>
    </row>
    <row r="2" spans="1:2">
      <c r="A2" s="55" t="s">
        <v>107</v>
      </c>
      <c r="B2" s="56" t="s">
        <v>108</v>
      </c>
    </row>
    <row r="3" spans="1:2">
      <c r="A3" s="55" t="s">
        <v>109</v>
      </c>
      <c r="B3" s="56" t="s">
        <v>110</v>
      </c>
    </row>
    <row r="4" spans="1:2">
      <c r="A4" s="55" t="s">
        <v>111</v>
      </c>
      <c r="B4" s="56" t="s">
        <v>112</v>
      </c>
    </row>
    <row r="5" spans="1:2">
      <c r="A5" s="55" t="s">
        <v>113</v>
      </c>
      <c r="B5" s="56" t="s">
        <v>114</v>
      </c>
    </row>
    <row r="6" spans="1:2">
      <c r="A6" s="55" t="s">
        <v>115</v>
      </c>
      <c r="B6" s="56" t="s">
        <v>116</v>
      </c>
    </row>
    <row r="7" spans="1:2">
      <c r="A7" s="55" t="s">
        <v>117</v>
      </c>
      <c r="B7" s="56" t="s">
        <v>118</v>
      </c>
    </row>
    <row r="8" spans="1:2">
      <c r="A8" s="71" t="s">
        <v>119</v>
      </c>
      <c r="B8" s="72">
        <f>'Statistical Test'!N14</f>
        <v>0.40318857572754918</v>
      </c>
    </row>
    <row r="9" spans="1:2" ht="195.75" thickBot="1">
      <c r="A9" s="57" t="s">
        <v>120</v>
      </c>
      <c r="B9" s="73" t="s">
        <v>121</v>
      </c>
    </row>
    <row r="11" spans="1:2" ht="15.75" thickBot="1"/>
    <row r="12" spans="1:2">
      <c r="A12" s="66" t="s">
        <v>105</v>
      </c>
      <c r="B12" s="67" t="s">
        <v>122</v>
      </c>
    </row>
    <row r="13" spans="1:2">
      <c r="A13" s="55" t="s">
        <v>107</v>
      </c>
      <c r="B13" s="56" t="s">
        <v>110</v>
      </c>
    </row>
    <row r="14" spans="1:2">
      <c r="A14" s="55" t="s">
        <v>109</v>
      </c>
      <c r="B14" s="56" t="s">
        <v>123</v>
      </c>
    </row>
    <row r="15" spans="1:2">
      <c r="A15" s="55" t="s">
        <v>111</v>
      </c>
      <c r="B15" s="56" t="s">
        <v>124</v>
      </c>
    </row>
    <row r="16" spans="1:2">
      <c r="A16" s="55" t="s">
        <v>113</v>
      </c>
      <c r="B16" s="56" t="s">
        <v>125</v>
      </c>
    </row>
    <row r="17" spans="1:2">
      <c r="A17" s="55" t="s">
        <v>115</v>
      </c>
      <c r="B17" s="56" t="s">
        <v>116</v>
      </c>
    </row>
    <row r="18" spans="1:2">
      <c r="A18" s="55" t="s">
        <v>117</v>
      </c>
      <c r="B18" s="56" t="s">
        <v>118</v>
      </c>
    </row>
    <row r="19" spans="1:2">
      <c r="A19" s="71" t="s">
        <v>119</v>
      </c>
      <c r="B19" s="72">
        <f>'Statistical Test'!N30</f>
        <v>0.94892870295495702</v>
      </c>
    </row>
    <row r="20" spans="1:2" ht="210.75" thickBot="1">
      <c r="A20" s="57" t="s">
        <v>120</v>
      </c>
      <c r="B20" s="73" t="s">
        <v>126</v>
      </c>
    </row>
    <row r="22" spans="1:2" ht="15.75" thickBot="1"/>
    <row r="23" spans="1:2">
      <c r="A23" s="64" t="s">
        <v>105</v>
      </c>
      <c r="B23" s="65" t="s">
        <v>127</v>
      </c>
    </row>
    <row r="24" spans="1:2">
      <c r="A24" s="55" t="s">
        <v>107</v>
      </c>
      <c r="B24" s="56" t="s">
        <v>128</v>
      </c>
    </row>
    <row r="25" spans="1:2">
      <c r="A25" s="55" t="s">
        <v>109</v>
      </c>
      <c r="B25" s="56" t="s">
        <v>129</v>
      </c>
    </row>
    <row r="26" spans="1:2">
      <c r="A26" s="55" t="s">
        <v>111</v>
      </c>
      <c r="B26" s="56" t="s">
        <v>130</v>
      </c>
    </row>
    <row r="27" spans="1:2">
      <c r="A27" s="55" t="s">
        <v>113</v>
      </c>
      <c r="B27" s="56" t="s">
        <v>131</v>
      </c>
    </row>
    <row r="28" spans="1:2">
      <c r="A28" s="55" t="s">
        <v>115</v>
      </c>
      <c r="B28" s="56" t="s">
        <v>116</v>
      </c>
    </row>
    <row r="29" spans="1:2">
      <c r="A29" s="55" t="s">
        <v>117</v>
      </c>
      <c r="B29" s="56" t="s">
        <v>118</v>
      </c>
    </row>
    <row r="30" spans="1:2">
      <c r="A30" s="71" t="s">
        <v>119</v>
      </c>
      <c r="B30" s="72">
        <f>'Statistical Test'!N46</f>
        <v>0.79499340344780334</v>
      </c>
    </row>
    <row r="31" spans="1:2" ht="210.75" thickBot="1">
      <c r="A31" s="57" t="s">
        <v>120</v>
      </c>
      <c r="B31" s="73" t="s">
        <v>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136B9-8049-4D4F-B09F-B4A902317FD2}">
  <sheetPr>
    <tabColor rgb="FF00B0F0"/>
  </sheetPr>
  <dimension ref="A1:AO53"/>
  <sheetViews>
    <sheetView showGridLines="0" tabSelected="1" topLeftCell="F1" workbookViewId="0">
      <selection activeCell="O51" sqref="O51"/>
    </sheetView>
  </sheetViews>
  <sheetFormatPr defaultRowHeight="15"/>
  <cols>
    <col min="1" max="1" width="18.7109375" bestFit="1" customWidth="1"/>
    <col min="2" max="3" width="18" hidden="1" customWidth="1"/>
    <col min="4" max="4" width="16.140625" hidden="1" customWidth="1"/>
    <col min="5" max="5" width="20.85546875" bestFit="1" customWidth="1"/>
    <col min="7" max="7" width="18.7109375" bestFit="1" customWidth="1"/>
    <col min="8" max="9" width="19.5703125" hidden="1" customWidth="1"/>
    <col min="10" max="10" width="17.85546875" hidden="1" customWidth="1"/>
    <col min="11" max="11" width="19.5703125" bestFit="1" customWidth="1"/>
    <col min="13" max="13" width="45.140625" bestFit="1" customWidth="1"/>
    <col min="14" max="15" width="28" bestFit="1" customWidth="1"/>
    <col min="17" max="17" width="18.7109375" bestFit="1" customWidth="1"/>
    <col min="18" max="22" width="19.5703125" hidden="1" customWidth="1"/>
    <col min="23" max="23" width="18.5703125" hidden="1" customWidth="1"/>
    <col min="24" max="24" width="21.85546875" hidden="1" customWidth="1"/>
    <col min="25" max="25" width="21.140625" bestFit="1" customWidth="1"/>
    <col min="27" max="27" width="18.7109375" bestFit="1" customWidth="1"/>
    <col min="28" max="28" width="26.7109375" hidden="1" customWidth="1"/>
    <col min="29" max="29" width="23.85546875" hidden="1" customWidth="1"/>
    <col min="30" max="34" width="24.85546875" hidden="1" customWidth="1"/>
    <col min="35" max="35" width="28.140625" style="3" bestFit="1" customWidth="1"/>
    <col min="37" max="37" width="18.7109375" bestFit="1" customWidth="1"/>
    <col min="38" max="39" width="24.85546875" hidden="1" customWidth="1"/>
    <col min="40" max="40" width="23.140625" hidden="1" customWidth="1"/>
    <col min="41" max="41" width="28.140625" bestFit="1" customWidth="1"/>
  </cols>
  <sheetData>
    <row r="1" spans="1:41">
      <c r="A1" s="43" t="s">
        <v>0</v>
      </c>
      <c r="B1" t="s">
        <v>133</v>
      </c>
      <c r="C1" t="s">
        <v>134</v>
      </c>
      <c r="D1" t="s">
        <v>135</v>
      </c>
      <c r="E1" s="42" t="s">
        <v>108</v>
      </c>
      <c r="G1" s="45" t="s">
        <v>0</v>
      </c>
      <c r="H1" s="45" t="s">
        <v>136</v>
      </c>
      <c r="I1" s="45" t="s">
        <v>137</v>
      </c>
      <c r="J1" s="45" t="s">
        <v>138</v>
      </c>
      <c r="K1" s="46" t="s">
        <v>110</v>
      </c>
      <c r="M1" s="63" t="s">
        <v>139</v>
      </c>
      <c r="Q1" s="43" t="s">
        <v>0</v>
      </c>
      <c r="R1" t="s">
        <v>140</v>
      </c>
      <c r="S1" t="s">
        <v>141</v>
      </c>
      <c r="T1" t="s">
        <v>142</v>
      </c>
      <c r="U1" t="s">
        <v>143</v>
      </c>
      <c r="V1" t="s">
        <v>144</v>
      </c>
      <c r="W1" t="s">
        <v>145</v>
      </c>
      <c r="X1" t="s">
        <v>146</v>
      </c>
      <c r="Y1" s="61" t="s">
        <v>147</v>
      </c>
      <c r="AA1" s="43" t="s">
        <v>0</v>
      </c>
      <c r="AB1" t="s">
        <v>148</v>
      </c>
      <c r="AC1" t="s">
        <v>149</v>
      </c>
      <c r="AD1" t="s">
        <v>150</v>
      </c>
      <c r="AE1" t="s">
        <v>151</v>
      </c>
      <c r="AF1" t="s">
        <v>152</v>
      </c>
      <c r="AG1" t="s">
        <v>153</v>
      </c>
      <c r="AH1" t="s">
        <v>154</v>
      </c>
      <c r="AI1" s="58" t="s">
        <v>155</v>
      </c>
      <c r="AK1" s="58" t="s">
        <v>0</v>
      </c>
      <c r="AL1" s="58" t="s">
        <v>156</v>
      </c>
      <c r="AM1" s="58" t="s">
        <v>157</v>
      </c>
      <c r="AN1" s="58" t="s">
        <v>158</v>
      </c>
      <c r="AO1" s="58" t="s">
        <v>159</v>
      </c>
    </row>
    <row r="2" spans="1:41" ht="15.75" thickBot="1">
      <c r="A2" t="s">
        <v>53</v>
      </c>
      <c r="B2" s="41">
        <v>51381.567055491112</v>
      </c>
      <c r="C2" s="41">
        <v>28521.203888584307</v>
      </c>
      <c r="D2" s="41">
        <v>10429.290641893551</v>
      </c>
      <c r="E2" s="41">
        <f>SUM(B2,C2,D2)</f>
        <v>90332.061585968971</v>
      </c>
      <c r="G2" t="s">
        <v>53</v>
      </c>
      <c r="H2" s="41">
        <v>1324</v>
      </c>
      <c r="I2" s="41">
        <v>2553</v>
      </c>
      <c r="J2" s="41">
        <v>3181</v>
      </c>
      <c r="K2" s="41">
        <f>SUM(H2,I2,J2)</f>
        <v>7058</v>
      </c>
      <c r="Q2" t="s">
        <v>53</v>
      </c>
      <c r="R2" s="41">
        <v>566</v>
      </c>
      <c r="S2" s="41">
        <v>106</v>
      </c>
      <c r="T2" s="41">
        <v>15</v>
      </c>
      <c r="U2" s="41">
        <v>0</v>
      </c>
      <c r="V2" s="41">
        <v>0</v>
      </c>
      <c r="W2" s="41">
        <v>0</v>
      </c>
      <c r="X2" s="41">
        <v>0</v>
      </c>
      <c r="Y2" s="41">
        <f>SUM(R2,S2,T2,U2,V2,W2,X2)</f>
        <v>687</v>
      </c>
      <c r="AA2" t="s">
        <v>53</v>
      </c>
      <c r="AB2" s="54">
        <v>0</v>
      </c>
      <c r="AC2" s="54">
        <v>0</v>
      </c>
      <c r="AD2" s="54">
        <v>0</v>
      </c>
      <c r="AE2" s="54">
        <v>0</v>
      </c>
      <c r="AF2" s="54">
        <v>1.7585150418271314E-4</v>
      </c>
      <c r="AG2" s="54">
        <v>1.183356893146414E-3</v>
      </c>
      <c r="AH2" s="54">
        <v>7.0545951066292396E-3</v>
      </c>
      <c r="AI2" s="3">
        <f>AVERAGE(AB2,AC2,AD2,AE2,AF2,AG2,AH2)</f>
        <v>1.2019719291369096E-3</v>
      </c>
      <c r="AK2" t="s">
        <v>53</v>
      </c>
      <c r="AL2" s="54">
        <v>2.5358482756630944E-2</v>
      </c>
      <c r="AM2" s="54">
        <v>8.9697671449632352E-2</v>
      </c>
      <c r="AN2" s="54">
        <v>0.3062274480499228</v>
      </c>
      <c r="AO2" s="2">
        <f>AVERAGE(AL2,AM2,AN2)</f>
        <v>0.1404278674187287</v>
      </c>
    </row>
    <row r="3" spans="1:41">
      <c r="A3" t="s">
        <v>88</v>
      </c>
      <c r="B3" s="41">
        <v>12307.235095204924</v>
      </c>
      <c r="C3" s="41">
        <v>5214.5019056948786</v>
      </c>
      <c r="D3" s="41">
        <v>1764.5455617131911</v>
      </c>
      <c r="E3" s="41">
        <f t="shared" ref="E3:E53" si="0">SUM(B3,C3,D3)</f>
        <v>19286.282562612996</v>
      </c>
      <c r="G3" t="s">
        <v>88</v>
      </c>
      <c r="H3" s="41">
        <v>0</v>
      </c>
      <c r="I3" s="41">
        <v>0</v>
      </c>
      <c r="J3" s="41">
        <v>0</v>
      </c>
      <c r="K3" s="41">
        <f t="shared" ref="K3:K53" si="1">SUM(H3,I3,J3)</f>
        <v>0</v>
      </c>
      <c r="M3" s="50"/>
      <c r="N3" s="50" t="s">
        <v>108</v>
      </c>
      <c r="O3" s="50" t="s">
        <v>110</v>
      </c>
      <c r="Q3" t="s">
        <v>88</v>
      </c>
      <c r="R3" s="41">
        <v>0</v>
      </c>
      <c r="S3" s="41">
        <v>0</v>
      </c>
      <c r="T3" s="41">
        <v>0</v>
      </c>
      <c r="U3" s="41">
        <v>0</v>
      </c>
      <c r="V3" s="41">
        <v>0</v>
      </c>
      <c r="W3" s="41">
        <v>0</v>
      </c>
      <c r="X3" s="41">
        <v>0</v>
      </c>
      <c r="Y3" s="41">
        <f t="shared" ref="Y3:Y53" si="2">SUM(R3,S3,T3,U3,V3,W3,X3)</f>
        <v>0</v>
      </c>
      <c r="AA3" t="s">
        <v>88</v>
      </c>
      <c r="AB3" s="54">
        <v>0</v>
      </c>
      <c r="AC3" s="54">
        <v>0</v>
      </c>
      <c r="AD3" s="54">
        <v>0</v>
      </c>
      <c r="AE3" s="54">
        <v>0</v>
      </c>
      <c r="AF3" s="54">
        <v>0</v>
      </c>
      <c r="AG3" s="54">
        <v>0</v>
      </c>
      <c r="AH3" s="54">
        <v>0</v>
      </c>
      <c r="AI3" s="3">
        <f t="shared" ref="AI3:AI53" si="3">AVERAGE(AB3,AC3,AD3,AE3,AF3,AG3,AH3)</f>
        <v>0</v>
      </c>
      <c r="AK3" t="s">
        <v>88</v>
      </c>
      <c r="AL3" s="54">
        <v>0</v>
      </c>
      <c r="AM3" s="54">
        <v>0</v>
      </c>
      <c r="AN3" s="54">
        <v>0</v>
      </c>
      <c r="AO3" s="2">
        <f t="shared" ref="AO3:AO53" si="4">AVERAGE(AL3,AM3,AN3)</f>
        <v>0</v>
      </c>
    </row>
    <row r="4" spans="1:41">
      <c r="A4" t="s">
        <v>80</v>
      </c>
      <c r="B4" s="41">
        <v>323909.65280920058</v>
      </c>
      <c r="C4" s="41">
        <v>182016.07938213748</v>
      </c>
      <c r="D4" s="41">
        <v>66142.330771924157</v>
      </c>
      <c r="E4" s="41">
        <f t="shared" si="0"/>
        <v>572068.0629632622</v>
      </c>
      <c r="G4" t="s">
        <v>80</v>
      </c>
      <c r="H4" s="41">
        <v>798</v>
      </c>
      <c r="I4" s="41">
        <v>1853</v>
      </c>
      <c r="J4" s="41">
        <v>2764</v>
      </c>
      <c r="K4" s="41">
        <f t="shared" si="1"/>
        <v>5415</v>
      </c>
      <c r="M4" t="s">
        <v>95</v>
      </c>
      <c r="N4">
        <v>357042.57736742933</v>
      </c>
      <c r="O4">
        <v>14587.153846153846</v>
      </c>
      <c r="Q4" t="s">
        <v>80</v>
      </c>
      <c r="R4" s="41">
        <v>219</v>
      </c>
      <c r="S4" s="41">
        <v>80</v>
      </c>
      <c r="T4" s="41">
        <v>20</v>
      </c>
      <c r="U4" s="41">
        <v>0</v>
      </c>
      <c r="V4" s="41">
        <v>0</v>
      </c>
      <c r="W4" s="41">
        <v>0</v>
      </c>
      <c r="X4" s="41">
        <v>0</v>
      </c>
      <c r="Y4" s="41">
        <f t="shared" si="2"/>
        <v>319</v>
      </c>
      <c r="AA4" t="s">
        <v>80</v>
      </c>
      <c r="AB4" s="54">
        <v>0</v>
      </c>
      <c r="AC4" s="54">
        <v>0</v>
      </c>
      <c r="AD4" s="54">
        <v>0</v>
      </c>
      <c r="AE4" s="54">
        <v>0</v>
      </c>
      <c r="AF4" s="54">
        <v>4.0912770478100283E-5</v>
      </c>
      <c r="AG4" s="54">
        <v>1.6840884391773942E-4</v>
      </c>
      <c r="AH4" s="54">
        <v>5.1210353812604619E-4</v>
      </c>
      <c r="AI4" s="3">
        <f t="shared" si="3"/>
        <v>1.0306073607455513E-4</v>
      </c>
      <c r="AK4" t="s">
        <v>80</v>
      </c>
      <c r="AL4" s="54">
        <v>2.5389661568613595E-3</v>
      </c>
      <c r="AM4" s="54">
        <v>1.0413360047611503E-2</v>
      </c>
      <c r="AN4" s="54">
        <v>4.2820559103632187E-2</v>
      </c>
      <c r="AO4" s="2">
        <f t="shared" si="4"/>
        <v>1.859096176936835E-2</v>
      </c>
    </row>
    <row r="5" spans="1:41">
      <c r="A5" t="s">
        <v>51</v>
      </c>
      <c r="B5" s="41">
        <v>28908.97319972048</v>
      </c>
      <c r="C5" s="41">
        <v>16261.775139929232</v>
      </c>
      <c r="D5" s="41">
        <v>6178.0477875311371</v>
      </c>
      <c r="E5" s="41">
        <f t="shared" si="0"/>
        <v>51348.796127180845</v>
      </c>
      <c r="G5" t="s">
        <v>51</v>
      </c>
      <c r="H5" s="41">
        <v>518</v>
      </c>
      <c r="I5" s="41">
        <v>1617</v>
      </c>
      <c r="J5" s="41">
        <v>2589</v>
      </c>
      <c r="K5" s="41">
        <f t="shared" si="1"/>
        <v>4724</v>
      </c>
      <c r="M5" t="s">
        <v>98</v>
      </c>
      <c r="N5">
        <v>1627549145031.3843</v>
      </c>
      <c r="O5">
        <v>2741289672.0542984</v>
      </c>
      <c r="Q5" t="s">
        <v>51</v>
      </c>
      <c r="R5" s="41">
        <v>75</v>
      </c>
      <c r="S5" s="41">
        <v>10</v>
      </c>
      <c r="T5" s="41">
        <v>0</v>
      </c>
      <c r="U5" s="41">
        <v>0</v>
      </c>
      <c r="V5" s="41">
        <v>0</v>
      </c>
      <c r="W5" s="41">
        <v>0</v>
      </c>
      <c r="X5" s="41">
        <v>0</v>
      </c>
      <c r="Y5" s="41">
        <f t="shared" si="2"/>
        <v>85</v>
      </c>
      <c r="AA5" t="s">
        <v>51</v>
      </c>
      <c r="AB5" s="54">
        <v>0</v>
      </c>
      <c r="AC5" s="54">
        <v>0</v>
      </c>
      <c r="AD5" s="54">
        <v>0</v>
      </c>
      <c r="AE5" s="54">
        <v>0</v>
      </c>
      <c r="AF5" s="54">
        <v>0</v>
      </c>
      <c r="AG5" s="54">
        <v>2.2363391128722281E-4</v>
      </c>
      <c r="AH5" s="54">
        <v>1.8253437739162218E-3</v>
      </c>
      <c r="AI5" s="3">
        <f t="shared" si="3"/>
        <v>2.9271109788620638E-4</v>
      </c>
      <c r="AK5" t="s">
        <v>51</v>
      </c>
      <c r="AL5" s="54">
        <v>1.7280322978499376E-2</v>
      </c>
      <c r="AM5" s="54">
        <v>9.9521855256852615E-2</v>
      </c>
      <c r="AN5" s="54">
        <v>0.42269490381938096</v>
      </c>
      <c r="AO5" s="2">
        <f t="shared" si="4"/>
        <v>0.17983236068491096</v>
      </c>
    </row>
    <row r="6" spans="1:41">
      <c r="A6" t="s">
        <v>61</v>
      </c>
      <c r="B6" s="41">
        <v>372443.21223719238</v>
      </c>
      <c r="C6" s="41">
        <v>214743.22446448839</v>
      </c>
      <c r="D6" s="41">
        <v>94340.855855221758</v>
      </c>
      <c r="E6" s="41">
        <f t="shared" si="0"/>
        <v>681527.29255690251</v>
      </c>
      <c r="G6" t="s">
        <v>61</v>
      </c>
      <c r="H6" s="41">
        <v>7160</v>
      </c>
      <c r="I6" s="41">
        <v>13895</v>
      </c>
      <c r="J6" s="41">
        <v>26428</v>
      </c>
      <c r="K6" s="41">
        <f t="shared" si="1"/>
        <v>47483</v>
      </c>
      <c r="M6" t="s">
        <v>160</v>
      </c>
      <c r="N6">
        <v>52</v>
      </c>
      <c r="O6">
        <v>52</v>
      </c>
      <c r="Q6" t="s">
        <v>61</v>
      </c>
      <c r="R6" s="41">
        <v>4188</v>
      </c>
      <c r="S6" s="41">
        <v>1736</v>
      </c>
      <c r="T6" s="41">
        <v>430</v>
      </c>
      <c r="U6" s="41">
        <v>144</v>
      </c>
      <c r="V6" s="41">
        <v>11</v>
      </c>
      <c r="W6" s="41">
        <v>10</v>
      </c>
      <c r="X6" s="41">
        <v>0</v>
      </c>
      <c r="Y6" s="41">
        <f t="shared" si="2"/>
        <v>6519</v>
      </c>
      <c r="AA6" t="s">
        <v>61</v>
      </c>
      <c r="AB6" s="54">
        <v>0</v>
      </c>
      <c r="AC6" s="54">
        <v>1.279611678195968E-5</v>
      </c>
      <c r="AD6" s="54">
        <v>1.3651876845935164E-5</v>
      </c>
      <c r="AE6" s="54">
        <v>1.7647892086704439E-4</v>
      </c>
      <c r="AF6" s="54">
        <v>5.3579279576256066E-4</v>
      </c>
      <c r="AG6" s="54">
        <v>2.2086434059878837E-3</v>
      </c>
      <c r="AH6" s="54">
        <v>6.6627890027798932E-3</v>
      </c>
      <c r="AI6" s="3">
        <f t="shared" si="3"/>
        <v>1.372878874146468E-3</v>
      </c>
      <c r="AK6" t="s">
        <v>61</v>
      </c>
      <c r="AL6" s="54">
        <v>1.9238714194605145E-2</v>
      </c>
      <c r="AM6" s="54">
        <v>6.4815796050581451E-2</v>
      </c>
      <c r="AN6" s="54">
        <v>0.28194193332930989</v>
      </c>
      <c r="AO6" s="2">
        <f t="shared" si="4"/>
        <v>0.12199881452483215</v>
      </c>
    </row>
    <row r="7" spans="1:41">
      <c r="A7" t="s">
        <v>67</v>
      </c>
      <c r="B7" s="41">
        <v>46098.43073311184</v>
      </c>
      <c r="C7" s="41">
        <v>24089.870251111046</v>
      </c>
      <c r="D7" s="41">
        <v>9914.1484658693644</v>
      </c>
      <c r="E7" s="41">
        <f t="shared" si="0"/>
        <v>80102.449450092245</v>
      </c>
      <c r="G7" t="s">
        <v>67</v>
      </c>
      <c r="H7" s="41">
        <v>163</v>
      </c>
      <c r="I7" s="41">
        <v>935</v>
      </c>
      <c r="J7" s="41">
        <v>2376</v>
      </c>
      <c r="K7" s="41">
        <f t="shared" si="1"/>
        <v>3474</v>
      </c>
      <c r="M7" t="s">
        <v>161</v>
      </c>
      <c r="N7">
        <v>0</v>
      </c>
      <c r="Q7" t="s">
        <v>67</v>
      </c>
      <c r="R7" s="41">
        <v>137</v>
      </c>
      <c r="S7" s="41">
        <v>11</v>
      </c>
      <c r="T7" s="41">
        <v>0</v>
      </c>
      <c r="U7" s="41">
        <v>0</v>
      </c>
      <c r="V7" s="41">
        <v>0</v>
      </c>
      <c r="W7" s="41">
        <v>0</v>
      </c>
      <c r="X7" s="41">
        <v>0</v>
      </c>
      <c r="Y7" s="41">
        <f t="shared" si="2"/>
        <v>148</v>
      </c>
      <c r="AA7" t="s">
        <v>67</v>
      </c>
      <c r="AB7" s="54">
        <v>0</v>
      </c>
      <c r="AC7" s="54">
        <v>0</v>
      </c>
      <c r="AD7" s="54">
        <v>0</v>
      </c>
      <c r="AE7" s="54">
        <v>0</v>
      </c>
      <c r="AF7" s="54">
        <v>0</v>
      </c>
      <c r="AG7" s="54">
        <v>1.0864762127049946E-4</v>
      </c>
      <c r="AH7" s="54">
        <v>1.6022106945139825E-3</v>
      </c>
      <c r="AI7" s="3">
        <f t="shared" si="3"/>
        <v>2.4440833082635453E-4</v>
      </c>
      <c r="AK7" t="s">
        <v>67</v>
      </c>
      <c r="AL7" s="54">
        <v>3.3736868412304753E-3</v>
      </c>
      <c r="AM7" s="54">
        <v>3.9439653455125998E-2</v>
      </c>
      <c r="AN7" s="54">
        <v>0.24240184659088204</v>
      </c>
      <c r="AO7" s="2">
        <f t="shared" si="4"/>
        <v>9.5071728962412838E-2</v>
      </c>
    </row>
    <row r="8" spans="1:41">
      <c r="A8" t="s">
        <v>82</v>
      </c>
      <c r="B8" s="41">
        <v>305715.375</v>
      </c>
      <c r="C8" s="41">
        <v>186127.375</v>
      </c>
      <c r="D8" s="41">
        <v>95778.25</v>
      </c>
      <c r="E8" s="41">
        <f t="shared" si="0"/>
        <v>587621</v>
      </c>
      <c r="G8" t="s">
        <v>82</v>
      </c>
      <c r="H8" s="41">
        <v>120</v>
      </c>
      <c r="I8" s="41">
        <v>1018</v>
      </c>
      <c r="J8" s="41">
        <v>3269</v>
      </c>
      <c r="K8" s="41">
        <f t="shared" si="1"/>
        <v>4407</v>
      </c>
      <c r="M8" t="s">
        <v>162</v>
      </c>
      <c r="N8">
        <v>51</v>
      </c>
      <c r="Q8" t="s">
        <v>82</v>
      </c>
      <c r="R8" s="41">
        <v>10</v>
      </c>
      <c r="S8" s="41">
        <v>0</v>
      </c>
      <c r="T8" s="41">
        <v>0</v>
      </c>
      <c r="U8" s="41">
        <v>0</v>
      </c>
      <c r="V8" s="41">
        <v>0</v>
      </c>
      <c r="W8" s="41">
        <v>0</v>
      </c>
      <c r="X8" s="41">
        <v>0</v>
      </c>
      <c r="Y8" s="41">
        <f t="shared" si="2"/>
        <v>10</v>
      </c>
      <c r="AA8" t="s">
        <v>82</v>
      </c>
      <c r="AB8" s="54">
        <v>0</v>
      </c>
      <c r="AC8" s="54">
        <v>0</v>
      </c>
      <c r="AD8" s="54">
        <v>0</v>
      </c>
      <c r="AE8" s="54">
        <v>0</v>
      </c>
      <c r="AF8" s="54">
        <v>0</v>
      </c>
      <c r="AG8" s="54">
        <v>0</v>
      </c>
      <c r="AH8" s="54">
        <v>1.7910711075379242E-5</v>
      </c>
      <c r="AI8" s="3">
        <f t="shared" si="3"/>
        <v>2.5586730107684633E-6</v>
      </c>
      <c r="AK8" t="s">
        <v>82</v>
      </c>
      <c r="AL8" s="54">
        <v>3.8548576453862449E-4</v>
      </c>
      <c r="AM8" s="54">
        <v>5.4724458080981963E-3</v>
      </c>
      <c r="AN8" s="54">
        <v>3.4174111959346214E-2</v>
      </c>
      <c r="AO8" s="2">
        <f t="shared" si="4"/>
        <v>1.3344014510661013E-2</v>
      </c>
    </row>
    <row r="9" spans="1:41">
      <c r="A9" t="s">
        <v>87</v>
      </c>
      <c r="B9" s="41">
        <v>235268</v>
      </c>
      <c r="C9" s="41">
        <v>126643.33333333334</v>
      </c>
      <c r="D9" s="41">
        <v>50607.333333333336</v>
      </c>
      <c r="E9" s="41">
        <f t="shared" si="0"/>
        <v>412518.66666666669</v>
      </c>
      <c r="G9" t="s">
        <v>87</v>
      </c>
      <c r="H9" s="41">
        <v>10</v>
      </c>
      <c r="I9" s="41">
        <v>21</v>
      </c>
      <c r="J9" s="41">
        <v>103</v>
      </c>
      <c r="K9" s="41">
        <f t="shared" si="1"/>
        <v>134</v>
      </c>
      <c r="M9" t="s">
        <v>163</v>
      </c>
      <c r="N9">
        <v>1.9340746390134516</v>
      </c>
      <c r="Q9" t="s">
        <v>87</v>
      </c>
      <c r="R9" s="41">
        <v>0</v>
      </c>
      <c r="S9" s="41">
        <v>0</v>
      </c>
      <c r="T9" s="41">
        <v>0</v>
      </c>
      <c r="U9" s="41">
        <v>0</v>
      </c>
      <c r="V9" s="41">
        <v>0</v>
      </c>
      <c r="W9" s="41">
        <v>0</v>
      </c>
      <c r="X9" s="41">
        <v>0</v>
      </c>
      <c r="Y9" s="41">
        <f t="shared" si="2"/>
        <v>0</v>
      </c>
      <c r="AA9" t="s">
        <v>87</v>
      </c>
      <c r="AB9" s="54">
        <v>0</v>
      </c>
      <c r="AC9" s="54">
        <v>0</v>
      </c>
      <c r="AD9" s="54">
        <v>0</v>
      </c>
      <c r="AE9" s="54">
        <v>0</v>
      </c>
      <c r="AF9" s="54">
        <v>0</v>
      </c>
      <c r="AG9" s="54">
        <v>0</v>
      </c>
      <c r="AH9" s="54">
        <v>0</v>
      </c>
      <c r="AI9" s="3">
        <f t="shared" si="3"/>
        <v>0</v>
      </c>
      <c r="AK9" t="s">
        <v>87</v>
      </c>
      <c r="AL9" s="54">
        <v>3.8779530612561467E-5</v>
      </c>
      <c r="AM9" s="54">
        <v>1.5826110573406929E-4</v>
      </c>
      <c r="AN9" s="54">
        <v>2.0115306529462436E-3</v>
      </c>
      <c r="AO9" s="2">
        <f t="shared" si="4"/>
        <v>7.3619042976429138E-4</v>
      </c>
    </row>
    <row r="10" spans="1:41">
      <c r="A10" t="s">
        <v>89</v>
      </c>
      <c r="B10" s="41">
        <v>353516</v>
      </c>
      <c r="C10" s="41">
        <v>198988</v>
      </c>
      <c r="D10" s="41">
        <v>91835</v>
      </c>
      <c r="E10" s="41">
        <f t="shared" si="0"/>
        <v>644339</v>
      </c>
      <c r="G10" t="s">
        <v>89</v>
      </c>
      <c r="H10" s="41">
        <v>0</v>
      </c>
      <c r="I10" s="41">
        <v>0</v>
      </c>
      <c r="J10" s="41">
        <v>0</v>
      </c>
      <c r="K10" s="41">
        <f t="shared" si="1"/>
        <v>0</v>
      </c>
      <c r="M10" t="s">
        <v>164</v>
      </c>
      <c r="N10">
        <v>2.9330961375131144E-2</v>
      </c>
      <c r="Q10" t="s">
        <v>89</v>
      </c>
      <c r="R10" s="41">
        <v>0</v>
      </c>
      <c r="S10" s="41">
        <v>0</v>
      </c>
      <c r="T10" s="41">
        <v>0</v>
      </c>
      <c r="U10" s="41">
        <v>0</v>
      </c>
      <c r="V10" s="41">
        <v>0</v>
      </c>
      <c r="W10" s="41">
        <v>0</v>
      </c>
      <c r="X10" s="41">
        <v>0</v>
      </c>
      <c r="Y10" s="41">
        <f t="shared" si="2"/>
        <v>0</v>
      </c>
      <c r="AA10" t="s">
        <v>89</v>
      </c>
      <c r="AB10" s="54">
        <v>0</v>
      </c>
      <c r="AC10" s="54">
        <v>0</v>
      </c>
      <c r="AD10" s="54">
        <v>0</v>
      </c>
      <c r="AE10" s="54">
        <v>0</v>
      </c>
      <c r="AF10" s="54">
        <v>0</v>
      </c>
      <c r="AG10" s="54">
        <v>0</v>
      </c>
      <c r="AH10" s="54">
        <v>0</v>
      </c>
      <c r="AI10" s="3">
        <f t="shared" si="3"/>
        <v>0</v>
      </c>
      <c r="AK10" t="s">
        <v>89</v>
      </c>
      <c r="AL10" s="54">
        <v>0</v>
      </c>
      <c r="AM10" s="54">
        <v>0</v>
      </c>
      <c r="AN10" s="54">
        <v>0</v>
      </c>
      <c r="AO10" s="2">
        <f t="shared" si="4"/>
        <v>0</v>
      </c>
    </row>
    <row r="11" spans="1:41">
      <c r="A11" t="s">
        <v>62</v>
      </c>
      <c r="B11" s="41">
        <v>243894.22816415026</v>
      </c>
      <c r="C11" s="41">
        <v>152595.57264613928</v>
      </c>
      <c r="D11" s="41">
        <v>62285.472020942143</v>
      </c>
      <c r="E11" s="41">
        <f t="shared" si="0"/>
        <v>458775.2728312317</v>
      </c>
      <c r="G11" t="s">
        <v>62</v>
      </c>
      <c r="H11" s="41">
        <v>3419</v>
      </c>
      <c r="I11" s="41">
        <v>5945</v>
      </c>
      <c r="J11" s="41">
        <v>9784</v>
      </c>
      <c r="K11" s="41">
        <f t="shared" si="1"/>
        <v>19148</v>
      </c>
      <c r="M11" t="s">
        <v>165</v>
      </c>
      <c r="N11">
        <v>1.6752849504249088</v>
      </c>
      <c r="Q11" t="s">
        <v>62</v>
      </c>
      <c r="R11" s="41">
        <v>2073</v>
      </c>
      <c r="S11" s="41">
        <v>778</v>
      </c>
      <c r="T11" s="41">
        <v>97</v>
      </c>
      <c r="U11" s="41">
        <v>33</v>
      </c>
      <c r="V11" s="41">
        <v>0</v>
      </c>
      <c r="W11" s="41">
        <v>0</v>
      </c>
      <c r="X11" s="41">
        <v>0</v>
      </c>
      <c r="Y11" s="41">
        <f t="shared" si="2"/>
        <v>2981</v>
      </c>
      <c r="AA11" t="s">
        <v>62</v>
      </c>
      <c r="AB11" s="54">
        <v>0</v>
      </c>
      <c r="AC11" s="54">
        <v>0</v>
      </c>
      <c r="AD11" s="54">
        <v>0</v>
      </c>
      <c r="AE11" s="54">
        <v>1.0244477102000335E-4</v>
      </c>
      <c r="AF11" s="54">
        <v>2.9612754716532144E-4</v>
      </c>
      <c r="AG11" s="54">
        <v>2.1564328767969855E-3</v>
      </c>
      <c r="AH11" s="54">
        <v>6.4499455904135101E-3</v>
      </c>
      <c r="AI11" s="3">
        <f t="shared" si="3"/>
        <v>1.2864215407708316E-3</v>
      </c>
      <c r="AK11" t="s">
        <v>62</v>
      </c>
      <c r="AL11" s="54">
        <v>1.3906972834913203E-2</v>
      </c>
      <c r="AM11" s="54">
        <v>3.8963787856227075E-2</v>
      </c>
      <c r="AN11" s="54">
        <v>0.15740629317256749</v>
      </c>
      <c r="AO11" s="2">
        <f t="shared" si="4"/>
        <v>7.0092351287902588E-2</v>
      </c>
    </row>
    <row r="12" spans="1:41">
      <c r="A12" t="s">
        <v>41</v>
      </c>
      <c r="B12" s="41">
        <v>36855.690426349778</v>
      </c>
      <c r="C12" s="41">
        <v>18491.776493409885</v>
      </c>
      <c r="D12" s="41">
        <v>6748.6659464481836</v>
      </c>
      <c r="E12" s="41">
        <f t="shared" si="0"/>
        <v>62096.132866207852</v>
      </c>
      <c r="G12" t="s">
        <v>41</v>
      </c>
      <c r="H12" s="41">
        <v>2081</v>
      </c>
      <c r="I12" s="41">
        <v>3504</v>
      </c>
      <c r="J12" s="41">
        <v>4657</v>
      </c>
      <c r="K12" s="41">
        <f t="shared" si="1"/>
        <v>10242</v>
      </c>
      <c r="M12" t="s">
        <v>166</v>
      </c>
      <c r="N12">
        <v>5.8661922750262288E-2</v>
      </c>
      <c r="Q12" t="s">
        <v>41</v>
      </c>
      <c r="R12" s="41">
        <v>1249</v>
      </c>
      <c r="S12" s="41">
        <v>208</v>
      </c>
      <c r="T12" s="41">
        <v>41</v>
      </c>
      <c r="U12" s="41">
        <v>0</v>
      </c>
      <c r="V12" s="41">
        <v>0</v>
      </c>
      <c r="W12" s="41">
        <v>0</v>
      </c>
      <c r="X12" s="41">
        <v>0</v>
      </c>
      <c r="Y12" s="41">
        <f t="shared" si="2"/>
        <v>1498</v>
      </c>
      <c r="AA12" t="s">
        <v>41</v>
      </c>
      <c r="AB12" s="54">
        <v>0</v>
      </c>
      <c r="AC12" s="54">
        <v>0</v>
      </c>
      <c r="AD12" s="54">
        <v>0</v>
      </c>
      <c r="AE12" s="54">
        <v>0</v>
      </c>
      <c r="AF12" s="54">
        <v>5.3032711065617826E-4</v>
      </c>
      <c r="AG12" s="54">
        <v>2.7186057779041428E-3</v>
      </c>
      <c r="AH12" s="54">
        <v>2.0165875298213131E-2</v>
      </c>
      <c r="AI12" s="3">
        <f t="shared" si="3"/>
        <v>3.3449725981104933E-3</v>
      </c>
      <c r="AK12" t="s">
        <v>41</v>
      </c>
      <c r="AL12" s="54">
        <v>5.6813202883096471E-2</v>
      </c>
      <c r="AM12" s="54">
        <v>0.19116689409025753</v>
      </c>
      <c r="AN12" s="54">
        <v>0.69749671888815279</v>
      </c>
      <c r="AO12" s="2">
        <f t="shared" si="4"/>
        <v>0.31515893862050226</v>
      </c>
    </row>
    <row r="13" spans="1:41" ht="15.75" thickBot="1">
      <c r="A13" t="s">
        <v>81</v>
      </c>
      <c r="B13" s="41">
        <v>197652.19999999998</v>
      </c>
      <c r="C13" s="41">
        <v>117362.28333333334</v>
      </c>
      <c r="D13" s="41">
        <v>59416.933333333334</v>
      </c>
      <c r="E13" s="41">
        <f t="shared" si="0"/>
        <v>374431.41666666669</v>
      </c>
      <c r="G13" t="s">
        <v>81</v>
      </c>
      <c r="H13" s="41">
        <v>0</v>
      </c>
      <c r="I13" s="41">
        <v>393</v>
      </c>
      <c r="J13" s="41">
        <v>2132</v>
      </c>
      <c r="K13" s="41">
        <f t="shared" si="1"/>
        <v>2525</v>
      </c>
      <c r="M13" s="49" t="s">
        <v>167</v>
      </c>
      <c r="N13" s="49">
        <v>2.007583770315835</v>
      </c>
      <c r="O13" s="49"/>
      <c r="Q13" t="s">
        <v>81</v>
      </c>
      <c r="R13" s="41">
        <v>0</v>
      </c>
      <c r="S13" s="41">
        <v>0</v>
      </c>
      <c r="T13" s="41">
        <v>0</v>
      </c>
      <c r="U13" s="41">
        <v>0</v>
      </c>
      <c r="V13" s="41">
        <v>0</v>
      </c>
      <c r="W13" s="41">
        <v>0</v>
      </c>
      <c r="X13" s="41">
        <v>0</v>
      </c>
      <c r="Y13" s="41">
        <f t="shared" si="2"/>
        <v>0</v>
      </c>
      <c r="AA13" t="s">
        <v>81</v>
      </c>
      <c r="AB13" s="54">
        <v>0</v>
      </c>
      <c r="AC13" s="54">
        <v>0</v>
      </c>
      <c r="AD13" s="54">
        <v>0</v>
      </c>
      <c r="AE13" s="54">
        <v>0</v>
      </c>
      <c r="AF13" s="54">
        <v>0</v>
      </c>
      <c r="AG13" s="54">
        <v>0</v>
      </c>
      <c r="AH13" s="54">
        <v>0</v>
      </c>
      <c r="AI13" s="3">
        <f t="shared" si="3"/>
        <v>0</v>
      </c>
      <c r="AK13" t="s">
        <v>81</v>
      </c>
      <c r="AL13" s="54">
        <v>0</v>
      </c>
      <c r="AM13" s="54">
        <v>3.3883978943171559E-3</v>
      </c>
      <c r="AN13" s="54">
        <v>3.5289449429944206E-2</v>
      </c>
      <c r="AO13" s="2">
        <f t="shared" si="4"/>
        <v>1.2892615774753787E-2</v>
      </c>
    </row>
    <row r="14" spans="1:41">
      <c r="A14" t="s">
        <v>75</v>
      </c>
      <c r="B14" s="41">
        <v>24013.98035248099</v>
      </c>
      <c r="C14" s="41">
        <v>12851.182955274502</v>
      </c>
      <c r="D14" s="41">
        <v>5152.9287962125436</v>
      </c>
      <c r="E14" s="41">
        <f t="shared" si="0"/>
        <v>42018.09210396804</v>
      </c>
      <c r="G14" t="s">
        <v>75</v>
      </c>
      <c r="H14" s="41">
        <v>0</v>
      </c>
      <c r="I14" s="41">
        <v>61</v>
      </c>
      <c r="J14" s="41">
        <v>525</v>
      </c>
      <c r="K14" s="41">
        <f t="shared" si="1"/>
        <v>586</v>
      </c>
      <c r="M14" s="51" t="s">
        <v>168</v>
      </c>
      <c r="N14" s="70">
        <f>CORREL(E2:E52,K2:K52)</f>
        <v>0.40318857572754918</v>
      </c>
      <c r="Q14" t="s">
        <v>75</v>
      </c>
      <c r="R14" s="41">
        <v>0</v>
      </c>
      <c r="S14" s="41">
        <v>0</v>
      </c>
      <c r="T14" s="41">
        <v>0</v>
      </c>
      <c r="U14" s="41">
        <v>0</v>
      </c>
      <c r="V14" s="41">
        <v>0</v>
      </c>
      <c r="W14" s="41">
        <v>0</v>
      </c>
      <c r="X14" s="41">
        <v>0</v>
      </c>
      <c r="Y14" s="41">
        <f t="shared" si="2"/>
        <v>0</v>
      </c>
      <c r="AA14" t="s">
        <v>75</v>
      </c>
      <c r="AB14" s="54">
        <v>0</v>
      </c>
      <c r="AC14" s="54">
        <v>0</v>
      </c>
      <c r="AD14" s="54">
        <v>0</v>
      </c>
      <c r="AE14" s="54">
        <v>0</v>
      </c>
      <c r="AF14" s="54">
        <v>0</v>
      </c>
      <c r="AG14" s="54">
        <v>0</v>
      </c>
      <c r="AH14" s="54">
        <v>0</v>
      </c>
      <c r="AI14" s="3">
        <f t="shared" si="3"/>
        <v>0</v>
      </c>
      <c r="AK14" t="s">
        <v>75</v>
      </c>
      <c r="AL14" s="54">
        <v>0</v>
      </c>
      <c r="AM14" s="54">
        <v>4.5753538374798692E-3</v>
      </c>
      <c r="AN14" s="54">
        <v>0.10172047007722569</v>
      </c>
      <c r="AO14" s="2">
        <f t="shared" si="4"/>
        <v>3.5431941304901855E-2</v>
      </c>
    </row>
    <row r="15" spans="1:41">
      <c r="A15" t="s">
        <v>48</v>
      </c>
      <c r="B15" s="41">
        <v>78275.848911822759</v>
      </c>
      <c r="C15" s="41">
        <v>45938.565732010131</v>
      </c>
      <c r="D15" s="41">
        <v>20502.481478624541</v>
      </c>
      <c r="E15" s="41">
        <f t="shared" si="0"/>
        <v>144716.89612245743</v>
      </c>
      <c r="G15" t="s">
        <v>48</v>
      </c>
      <c r="H15" s="41">
        <v>2724</v>
      </c>
      <c r="I15" s="41">
        <v>5194</v>
      </c>
      <c r="J15" s="41">
        <v>10101</v>
      </c>
      <c r="K15" s="41">
        <f t="shared" si="1"/>
        <v>18019</v>
      </c>
      <c r="Q15" t="s">
        <v>48</v>
      </c>
      <c r="R15" s="41">
        <v>1670</v>
      </c>
      <c r="S15" s="41">
        <v>281</v>
      </c>
      <c r="T15" s="41">
        <v>34</v>
      </c>
      <c r="U15" s="41">
        <v>0</v>
      </c>
      <c r="V15" s="41">
        <v>0</v>
      </c>
      <c r="W15" s="41">
        <v>0</v>
      </c>
      <c r="X15" s="41">
        <v>0</v>
      </c>
      <c r="Y15" s="41">
        <f t="shared" si="2"/>
        <v>1985</v>
      </c>
      <c r="AA15" t="s">
        <v>48</v>
      </c>
      <c r="AB15" s="54">
        <v>0</v>
      </c>
      <c r="AC15" s="54">
        <v>0</v>
      </c>
      <c r="AD15" s="54">
        <v>0</v>
      </c>
      <c r="AE15" s="54">
        <v>0</v>
      </c>
      <c r="AF15" s="54">
        <v>2.2461579059301546E-4</v>
      </c>
      <c r="AG15" s="54">
        <v>1.7847574230975554E-3</v>
      </c>
      <c r="AH15" s="54">
        <v>1.2801241173864242E-2</v>
      </c>
      <c r="AI15" s="3">
        <f t="shared" si="3"/>
        <v>2.1158020553649734E-3</v>
      </c>
      <c r="AK15" t="s">
        <v>48</v>
      </c>
      <c r="AL15" s="54">
        <v>3.4738438403892395E-2</v>
      </c>
      <c r="AM15" s="54">
        <v>0.11320744800145421</v>
      </c>
      <c r="AN15" s="54">
        <v>0.49429339794243948</v>
      </c>
      <c r="AO15" s="2">
        <f t="shared" si="4"/>
        <v>0.21407976144926202</v>
      </c>
    </row>
    <row r="16" spans="1:41">
      <c r="A16" t="s">
        <v>56</v>
      </c>
      <c r="B16" s="41">
        <v>46247.174159836293</v>
      </c>
      <c r="C16" s="41">
        <v>26877.222979044378</v>
      </c>
      <c r="D16" s="41">
        <v>11245.788151078063</v>
      </c>
      <c r="E16" s="41">
        <f t="shared" si="0"/>
        <v>84370.185289958725</v>
      </c>
      <c r="G16" t="s">
        <v>56</v>
      </c>
      <c r="H16" s="41">
        <v>876</v>
      </c>
      <c r="I16" s="41">
        <v>2394</v>
      </c>
      <c r="J16" s="41">
        <v>4326</v>
      </c>
      <c r="K16" s="41">
        <f t="shared" si="1"/>
        <v>7596</v>
      </c>
      <c r="Q16" t="s">
        <v>56</v>
      </c>
      <c r="R16" s="41">
        <v>329</v>
      </c>
      <c r="S16" s="41">
        <v>34</v>
      </c>
      <c r="T16" s="41">
        <v>12</v>
      </c>
      <c r="U16" s="41">
        <v>0</v>
      </c>
      <c r="V16" s="41">
        <v>0</v>
      </c>
      <c r="W16" s="41">
        <v>0</v>
      </c>
      <c r="X16" s="41">
        <v>0</v>
      </c>
      <c r="Y16" s="41">
        <f t="shared" si="2"/>
        <v>375</v>
      </c>
      <c r="AA16" t="s">
        <v>56</v>
      </c>
      <c r="AB16" s="54">
        <v>0</v>
      </c>
      <c r="AC16" s="54">
        <v>0</v>
      </c>
      <c r="AD16" s="54">
        <v>0</v>
      </c>
      <c r="AE16" s="54">
        <v>0</v>
      </c>
      <c r="AF16" s="54">
        <v>1.450011472391905E-4</v>
      </c>
      <c r="AG16" s="54">
        <v>3.9914526432379327E-4</v>
      </c>
      <c r="AH16" s="54">
        <v>4.3762447599388892E-3</v>
      </c>
      <c r="AI16" s="3">
        <f t="shared" si="3"/>
        <v>7.0291302450026759E-4</v>
      </c>
      <c r="AK16" t="s">
        <v>56</v>
      </c>
      <c r="AL16" s="54">
        <v>1.8803221754941934E-2</v>
      </c>
      <c r="AM16" s="54">
        <v>8.9182624536416691E-2</v>
      </c>
      <c r="AN16" s="54">
        <v>0.38798477053680253</v>
      </c>
      <c r="AO16" s="2">
        <f t="shared" si="4"/>
        <v>0.16532353894272037</v>
      </c>
    </row>
    <row r="17" spans="1:41">
      <c r="A17" t="s">
        <v>47</v>
      </c>
      <c r="B17" s="41">
        <v>21601.307247760651</v>
      </c>
      <c r="C17" s="41">
        <v>13862.446081257553</v>
      </c>
      <c r="D17" s="41">
        <v>6534.3829152448598</v>
      </c>
      <c r="E17" s="41">
        <f t="shared" si="0"/>
        <v>41998.136244263063</v>
      </c>
      <c r="G17" t="s">
        <v>47</v>
      </c>
      <c r="H17" s="41">
        <v>79</v>
      </c>
      <c r="I17" s="41">
        <v>919</v>
      </c>
      <c r="J17" s="41">
        <v>3219</v>
      </c>
      <c r="K17" s="41">
        <f t="shared" si="1"/>
        <v>4217</v>
      </c>
      <c r="M17" s="61" t="s">
        <v>139</v>
      </c>
      <c r="Q17" t="s">
        <v>47</v>
      </c>
      <c r="R17" s="41">
        <v>21</v>
      </c>
      <c r="S17" s="41">
        <v>12</v>
      </c>
      <c r="T17" s="41">
        <v>0</v>
      </c>
      <c r="U17" s="41">
        <v>0</v>
      </c>
      <c r="V17" s="41">
        <v>0</v>
      </c>
      <c r="W17" s="41">
        <v>0</v>
      </c>
      <c r="X17" s="41">
        <v>0</v>
      </c>
      <c r="Y17" s="41">
        <f t="shared" si="2"/>
        <v>33</v>
      </c>
      <c r="AA17" t="s">
        <v>47</v>
      </c>
      <c r="AB17" s="54">
        <v>0</v>
      </c>
      <c r="AC17" s="54">
        <v>0</v>
      </c>
      <c r="AD17" s="54">
        <v>0</v>
      </c>
      <c r="AE17" s="54">
        <v>0</v>
      </c>
      <c r="AF17" s="54">
        <v>0</v>
      </c>
      <c r="AG17" s="54">
        <v>3.0169773543851306E-4</v>
      </c>
      <c r="AH17" s="54">
        <v>6.3626128573616048E-4</v>
      </c>
      <c r="AI17" s="3">
        <f t="shared" si="3"/>
        <v>1.3399414588209622E-4</v>
      </c>
      <c r="AK17" t="s">
        <v>47</v>
      </c>
      <c r="AL17" s="54">
        <v>3.687274544614825E-3</v>
      </c>
      <c r="AM17" s="54">
        <v>6.6123391236483947E-2</v>
      </c>
      <c r="AN17" s="54">
        <v>0.49376834707904471</v>
      </c>
      <c r="AO17" s="2">
        <f t="shared" si="4"/>
        <v>0.18785967095338116</v>
      </c>
    </row>
    <row r="18" spans="1:41" ht="15.75" thickBot="1">
      <c r="A18" t="s">
        <v>45</v>
      </c>
      <c r="B18" s="41">
        <v>17461.781106330687</v>
      </c>
      <c r="C18" s="41">
        <v>10855.912870407747</v>
      </c>
      <c r="D18" s="41">
        <v>5067.7893419165375</v>
      </c>
      <c r="E18" s="41">
        <f t="shared" si="0"/>
        <v>33385.483318654966</v>
      </c>
      <c r="G18" t="s">
        <v>45</v>
      </c>
      <c r="H18" s="41">
        <v>130</v>
      </c>
      <c r="I18" s="41">
        <v>1000</v>
      </c>
      <c r="J18" s="41">
        <v>2969</v>
      </c>
      <c r="K18" s="41">
        <f t="shared" si="1"/>
        <v>4099</v>
      </c>
      <c r="Q18" t="s">
        <v>45</v>
      </c>
      <c r="R18" s="41">
        <v>23</v>
      </c>
      <c r="S18" s="41">
        <v>0</v>
      </c>
      <c r="T18" s="41">
        <v>0</v>
      </c>
      <c r="U18" s="41">
        <v>0</v>
      </c>
      <c r="V18" s="41">
        <v>0</v>
      </c>
      <c r="W18" s="41">
        <v>0</v>
      </c>
      <c r="X18" s="41">
        <v>0</v>
      </c>
      <c r="Y18" s="41">
        <f t="shared" si="2"/>
        <v>23</v>
      </c>
      <c r="AA18" t="s">
        <v>45</v>
      </c>
      <c r="AB18" s="54">
        <v>0</v>
      </c>
      <c r="AC18" s="54">
        <v>0</v>
      </c>
      <c r="AD18" s="54">
        <v>0</v>
      </c>
      <c r="AE18" s="54">
        <v>0</v>
      </c>
      <c r="AF18" s="54">
        <v>0</v>
      </c>
      <c r="AG18" s="54">
        <v>0</v>
      </c>
      <c r="AH18" s="54">
        <v>8.0065708731375483E-4</v>
      </c>
      <c r="AI18" s="3">
        <f t="shared" si="3"/>
        <v>1.1437958390196497E-4</v>
      </c>
      <c r="AK18" t="s">
        <v>45</v>
      </c>
      <c r="AL18" s="54">
        <v>6.8307407518818329E-3</v>
      </c>
      <c r="AM18" s="54">
        <v>9.2373413108113797E-2</v>
      </c>
      <c r="AN18" s="54">
        <v>0.5868493069806846</v>
      </c>
      <c r="AO18" s="2">
        <f t="shared" si="4"/>
        <v>0.22868448694689339</v>
      </c>
    </row>
    <row r="19" spans="1:41">
      <c r="A19" t="s">
        <v>40</v>
      </c>
      <c r="B19" s="41">
        <v>25847.249349596474</v>
      </c>
      <c r="C19" s="41">
        <v>14082.672580566978</v>
      </c>
      <c r="D19" s="41">
        <v>5516.9610401054615</v>
      </c>
      <c r="E19" s="41">
        <f t="shared" si="0"/>
        <v>45446.882970268911</v>
      </c>
      <c r="G19" t="s">
        <v>40</v>
      </c>
      <c r="H19" s="41">
        <v>1116</v>
      </c>
      <c r="I19" s="41">
        <v>2226</v>
      </c>
      <c r="J19" s="41">
        <v>3335</v>
      </c>
      <c r="K19" s="41">
        <f t="shared" si="1"/>
        <v>6677</v>
      </c>
      <c r="M19" s="53"/>
      <c r="N19" s="53" t="s">
        <v>147</v>
      </c>
      <c r="O19" s="53" t="s">
        <v>110</v>
      </c>
      <c r="Q19" t="s">
        <v>40</v>
      </c>
      <c r="R19" s="41">
        <v>333</v>
      </c>
      <c r="S19" s="41">
        <v>36</v>
      </c>
      <c r="T19" s="41">
        <v>0</v>
      </c>
      <c r="U19" s="41">
        <v>0</v>
      </c>
      <c r="V19" s="41">
        <v>0</v>
      </c>
      <c r="W19" s="41">
        <v>0</v>
      </c>
      <c r="X19" s="41">
        <v>0</v>
      </c>
      <c r="Y19" s="41">
        <f t="shared" si="2"/>
        <v>369</v>
      </c>
      <c r="AA19" t="s">
        <v>40</v>
      </c>
      <c r="AB19" s="54">
        <v>0</v>
      </c>
      <c r="AC19" s="54">
        <v>0</v>
      </c>
      <c r="AD19" s="54">
        <v>0</v>
      </c>
      <c r="AE19" s="54">
        <v>0</v>
      </c>
      <c r="AF19" s="54">
        <v>0</v>
      </c>
      <c r="AG19" s="54">
        <v>7.5507244942984422E-4</v>
      </c>
      <c r="AH19" s="54">
        <v>8.1028695014104622E-3</v>
      </c>
      <c r="AI19" s="3">
        <f t="shared" si="3"/>
        <v>1.2654202786914724E-3</v>
      </c>
      <c r="AK19" t="s">
        <v>40</v>
      </c>
      <c r="AL19" s="54">
        <v>4.2965952105229598E-2</v>
      </c>
      <c r="AM19" s="54">
        <v>0.1581170705168666</v>
      </c>
      <c r="AN19" s="54">
        <v>0.60765447579572907</v>
      </c>
      <c r="AO19" s="2">
        <f t="shared" si="4"/>
        <v>0.26957916613927507</v>
      </c>
    </row>
    <row r="20" spans="1:41">
      <c r="A20" t="s">
        <v>60</v>
      </c>
      <c r="B20" s="41">
        <v>47195.96827514602</v>
      </c>
      <c r="C20" s="41">
        <v>26065.355615120956</v>
      </c>
      <c r="D20" s="41">
        <v>9838.9452787132395</v>
      </c>
      <c r="E20" s="41">
        <f t="shared" si="0"/>
        <v>83100.269168980216</v>
      </c>
      <c r="G20" t="s">
        <v>60</v>
      </c>
      <c r="H20" s="41">
        <v>805</v>
      </c>
      <c r="I20" s="41">
        <v>1824</v>
      </c>
      <c r="J20" s="41">
        <v>2783</v>
      </c>
      <c r="K20" s="41">
        <f t="shared" si="1"/>
        <v>5412</v>
      </c>
      <c r="M20" s="51" t="s">
        <v>95</v>
      </c>
      <c r="N20" s="51">
        <v>708.88235294117646</v>
      </c>
      <c r="O20" s="51">
        <v>7436.588235294118</v>
      </c>
      <c r="Q20" t="s">
        <v>60</v>
      </c>
      <c r="R20" s="41">
        <v>316</v>
      </c>
      <c r="S20" s="41">
        <v>51</v>
      </c>
      <c r="T20" s="41">
        <v>0</v>
      </c>
      <c r="U20" s="41">
        <v>0</v>
      </c>
      <c r="V20" s="41">
        <v>0</v>
      </c>
      <c r="W20" s="41">
        <v>0</v>
      </c>
      <c r="X20" s="41">
        <v>0</v>
      </c>
      <c r="Y20" s="41">
        <f t="shared" si="2"/>
        <v>367</v>
      </c>
      <c r="AA20" t="s">
        <v>60</v>
      </c>
      <c r="AB20" s="54">
        <v>0</v>
      </c>
      <c r="AC20" s="54">
        <v>0</v>
      </c>
      <c r="AD20" s="54">
        <v>0</v>
      </c>
      <c r="AE20" s="54">
        <v>0</v>
      </c>
      <c r="AF20" s="54">
        <v>0</v>
      </c>
      <c r="AG20" s="54">
        <v>6.0473835455334768E-4</v>
      </c>
      <c r="AH20" s="54">
        <v>3.989991110267546E-3</v>
      </c>
      <c r="AI20" s="3">
        <f t="shared" si="3"/>
        <v>6.5638992354584197E-4</v>
      </c>
      <c r="AK20" t="s">
        <v>60</v>
      </c>
      <c r="AL20" s="54">
        <v>1.7216936060182361E-2</v>
      </c>
      <c r="AM20" s="54">
        <v>7.0714142398903376E-2</v>
      </c>
      <c r="AN20" s="54">
        <v>0.28808325500272125</v>
      </c>
      <c r="AO20" s="2">
        <f t="shared" si="4"/>
        <v>0.12533811115393567</v>
      </c>
    </row>
    <row r="21" spans="1:41">
      <c r="A21" t="s">
        <v>79</v>
      </c>
      <c r="B21" s="41">
        <v>67358.183905228754</v>
      </c>
      <c r="C21" s="41">
        <v>39125.058496732032</v>
      </c>
      <c r="D21" s="41">
        <v>16180.44387254902</v>
      </c>
      <c r="E21" s="41">
        <f t="shared" si="0"/>
        <v>122663.6862745098</v>
      </c>
      <c r="G21" t="s">
        <v>79</v>
      </c>
      <c r="H21" s="41">
        <v>0</v>
      </c>
      <c r="I21" s="41">
        <v>137</v>
      </c>
      <c r="J21" s="41">
        <v>789</v>
      </c>
      <c r="K21" s="41">
        <f t="shared" si="1"/>
        <v>926</v>
      </c>
      <c r="M21" s="51" t="s">
        <v>98</v>
      </c>
      <c r="N21" s="51">
        <v>1763917.2258823528</v>
      </c>
      <c r="O21" s="51">
        <v>84149048.527058825</v>
      </c>
      <c r="Q21" t="s">
        <v>79</v>
      </c>
      <c r="R21" s="41">
        <v>0</v>
      </c>
      <c r="S21" s="41">
        <v>0</v>
      </c>
      <c r="T21" s="41">
        <v>0</v>
      </c>
      <c r="U21" s="41">
        <v>0</v>
      </c>
      <c r="V21" s="41">
        <v>0</v>
      </c>
      <c r="W21" s="41">
        <v>0</v>
      </c>
      <c r="X21" s="41">
        <v>0</v>
      </c>
      <c r="Y21" s="41">
        <f t="shared" si="2"/>
        <v>0</v>
      </c>
      <c r="AA21" t="s">
        <v>79</v>
      </c>
      <c r="AB21" s="54">
        <v>0</v>
      </c>
      <c r="AC21" s="54">
        <v>0</v>
      </c>
      <c r="AD21" s="54">
        <v>0</v>
      </c>
      <c r="AE21" s="54">
        <v>0</v>
      </c>
      <c r="AF21" s="54">
        <v>0</v>
      </c>
      <c r="AG21" s="54">
        <v>0</v>
      </c>
      <c r="AH21" s="54">
        <v>0</v>
      </c>
      <c r="AI21" s="3">
        <f t="shared" si="3"/>
        <v>0</v>
      </c>
      <c r="AK21" t="s">
        <v>79</v>
      </c>
      <c r="AL21" s="54">
        <v>0</v>
      </c>
      <c r="AM21" s="54">
        <v>3.5022388461322961E-3</v>
      </c>
      <c r="AN21" s="54">
        <v>4.9002971046691469E-2</v>
      </c>
      <c r="AO21" s="2">
        <f t="shared" si="4"/>
        <v>1.7501736630941254E-2</v>
      </c>
    </row>
    <row r="22" spans="1:41">
      <c r="A22" t="s">
        <v>70</v>
      </c>
      <c r="B22" s="41">
        <v>157408.1353820817</v>
      </c>
      <c r="C22" s="41">
        <v>86541.080243741788</v>
      </c>
      <c r="D22" s="41">
        <v>37369.462582345193</v>
      </c>
      <c r="E22" s="41">
        <f t="shared" si="0"/>
        <v>281318.67820816865</v>
      </c>
      <c r="G22" t="s">
        <v>70</v>
      </c>
      <c r="H22" s="41">
        <v>938</v>
      </c>
      <c r="I22" s="41">
        <v>2376</v>
      </c>
      <c r="J22" s="41">
        <v>4048</v>
      </c>
      <c r="K22" s="41">
        <f t="shared" si="1"/>
        <v>7362</v>
      </c>
      <c r="M22" s="51" t="s">
        <v>160</v>
      </c>
      <c r="N22" s="51">
        <v>51</v>
      </c>
      <c r="O22" s="51">
        <v>51</v>
      </c>
      <c r="Q22" t="s">
        <v>70</v>
      </c>
      <c r="R22" s="41">
        <v>212</v>
      </c>
      <c r="S22" s="41">
        <v>53</v>
      </c>
      <c r="T22" s="41">
        <v>0</v>
      </c>
      <c r="U22" s="41">
        <v>0</v>
      </c>
      <c r="V22" s="41">
        <v>0</v>
      </c>
      <c r="W22" s="41">
        <v>0</v>
      </c>
      <c r="X22" s="41">
        <v>0</v>
      </c>
      <c r="Y22" s="41">
        <f t="shared" si="2"/>
        <v>265</v>
      </c>
      <c r="AA22" t="s">
        <v>70</v>
      </c>
      <c r="AB22" s="54">
        <v>0</v>
      </c>
      <c r="AC22" s="54">
        <v>0</v>
      </c>
      <c r="AD22" s="54">
        <v>0</v>
      </c>
      <c r="AE22" s="54">
        <v>0</v>
      </c>
      <c r="AF22" s="54">
        <v>0</v>
      </c>
      <c r="AG22" s="54">
        <v>1.6200222913011789E-4</v>
      </c>
      <c r="AH22" s="54">
        <v>7.8396796691800703E-4</v>
      </c>
      <c r="AI22" s="3">
        <f t="shared" si="3"/>
        <v>1.3513859943544644E-4</v>
      </c>
      <c r="AK22" t="s">
        <v>70</v>
      </c>
      <c r="AL22" s="54">
        <v>5.7821264725045297E-3</v>
      </c>
      <c r="AM22" s="54">
        <v>2.758641448452874E-2</v>
      </c>
      <c r="AN22" s="54">
        <v>0.10898639766776164</v>
      </c>
      <c r="AO22" s="2">
        <f t="shared" si="4"/>
        <v>4.7451646208264968E-2</v>
      </c>
    </row>
    <row r="23" spans="1:41">
      <c r="A23" t="s">
        <v>73</v>
      </c>
      <c r="B23" s="41">
        <v>309067.78717948718</v>
      </c>
      <c r="C23" s="41">
        <v>189004.72673992673</v>
      </c>
      <c r="D23" s="41">
        <v>92026.31904761905</v>
      </c>
      <c r="E23" s="41">
        <f t="shared" si="0"/>
        <v>590098.83296703291</v>
      </c>
      <c r="G23" t="s">
        <v>73</v>
      </c>
      <c r="H23" s="41">
        <v>1124</v>
      </c>
      <c r="I23" s="41">
        <v>2993</v>
      </c>
      <c r="J23" s="41">
        <v>6925</v>
      </c>
      <c r="K23" s="41">
        <f t="shared" si="1"/>
        <v>11042</v>
      </c>
      <c r="M23" s="51" t="s">
        <v>161</v>
      </c>
      <c r="N23" s="51">
        <v>0</v>
      </c>
      <c r="O23" s="51"/>
      <c r="Q23" t="s">
        <v>73</v>
      </c>
      <c r="R23" s="41">
        <v>238</v>
      </c>
      <c r="S23" s="41">
        <v>13</v>
      </c>
      <c r="T23" s="41">
        <v>0</v>
      </c>
      <c r="U23" s="41">
        <v>0</v>
      </c>
      <c r="V23" s="41">
        <v>0</v>
      </c>
      <c r="W23" s="41">
        <v>0</v>
      </c>
      <c r="X23" s="41">
        <v>0</v>
      </c>
      <c r="Y23" s="41">
        <f t="shared" si="2"/>
        <v>251</v>
      </c>
      <c r="AA23" t="s">
        <v>73</v>
      </c>
      <c r="AB23" s="54">
        <v>0</v>
      </c>
      <c r="AC23" s="54">
        <v>0</v>
      </c>
      <c r="AD23" s="54">
        <v>0</v>
      </c>
      <c r="AE23" s="54">
        <v>0</v>
      </c>
      <c r="AF23" s="54">
        <v>0</v>
      </c>
      <c r="AG23" s="54">
        <v>2.0261123579494854E-5</v>
      </c>
      <c r="AH23" s="54">
        <v>4.5273169062846018E-4</v>
      </c>
      <c r="AI23" s="3">
        <f t="shared" si="3"/>
        <v>6.757040202970787E-5</v>
      </c>
      <c r="AK23" t="s">
        <v>73</v>
      </c>
      <c r="AL23" s="54">
        <v>3.5877979058840334E-3</v>
      </c>
      <c r="AM23" s="54">
        <v>1.5861371189336809E-2</v>
      </c>
      <c r="AN23" s="54">
        <v>7.5579659482453099E-2</v>
      </c>
      <c r="AO23" s="2">
        <f t="shared" si="4"/>
        <v>3.167627619255798E-2</v>
      </c>
    </row>
    <row r="24" spans="1:41">
      <c r="A24" t="s">
        <v>54</v>
      </c>
      <c r="B24" s="41">
        <v>83224.685802674299</v>
      </c>
      <c r="C24" s="41">
        <v>48522.845502486685</v>
      </c>
      <c r="D24" s="41">
        <v>20829.973056446779</v>
      </c>
      <c r="E24" s="41">
        <f t="shared" si="0"/>
        <v>152577.50436160777</v>
      </c>
      <c r="G24" t="s">
        <v>54</v>
      </c>
      <c r="H24" s="41">
        <v>2123</v>
      </c>
      <c r="I24" s="41">
        <v>3974</v>
      </c>
      <c r="J24" s="41">
        <v>6850</v>
      </c>
      <c r="K24" s="41">
        <f t="shared" si="1"/>
        <v>12947</v>
      </c>
      <c r="M24" s="51" t="s">
        <v>162</v>
      </c>
      <c r="N24" s="51">
        <v>52</v>
      </c>
      <c r="O24" s="51"/>
      <c r="Q24" t="s">
        <v>54</v>
      </c>
      <c r="R24" s="41">
        <v>1114</v>
      </c>
      <c r="S24" s="41">
        <v>188</v>
      </c>
      <c r="T24" s="41">
        <v>21</v>
      </c>
      <c r="U24" s="41">
        <v>0</v>
      </c>
      <c r="V24" s="41">
        <v>0</v>
      </c>
      <c r="W24" s="41">
        <v>0</v>
      </c>
      <c r="X24" s="41">
        <v>0</v>
      </c>
      <c r="Y24" s="41">
        <f t="shared" si="2"/>
        <v>1323</v>
      </c>
      <c r="AA24" t="s">
        <v>54</v>
      </c>
      <c r="AB24" s="54">
        <v>0</v>
      </c>
      <c r="AC24" s="54">
        <v>0</v>
      </c>
      <c r="AD24" s="54">
        <v>0</v>
      </c>
      <c r="AE24" s="54">
        <v>0</v>
      </c>
      <c r="AF24" s="54">
        <v>1.4726325830595127E-4</v>
      </c>
      <c r="AG24" s="54">
        <v>1.1881809303570235E-3</v>
      </c>
      <c r="AH24" s="54">
        <v>8.0777873398720432E-3</v>
      </c>
      <c r="AI24" s="3">
        <f t="shared" si="3"/>
        <v>1.3447473612192881E-3</v>
      </c>
      <c r="AK24" t="s">
        <v>54</v>
      </c>
      <c r="AL24" s="54">
        <v>2.5436793560474447E-2</v>
      </c>
      <c r="AM24" s="54">
        <v>8.1985573155756539E-2</v>
      </c>
      <c r="AN24" s="54">
        <v>0.32899635930318749</v>
      </c>
      <c r="AO24" s="2">
        <f t="shared" si="4"/>
        <v>0.14547290867313947</v>
      </c>
    </row>
    <row r="25" spans="1:41">
      <c r="A25" t="s">
        <v>64</v>
      </c>
      <c r="B25" s="41">
        <v>40595.117111706611</v>
      </c>
      <c r="C25" s="41">
        <v>24218.048858814334</v>
      </c>
      <c r="D25" s="41">
        <v>11192.303205688255</v>
      </c>
      <c r="E25" s="41">
        <f t="shared" si="0"/>
        <v>76005.469176209197</v>
      </c>
      <c r="G25" t="s">
        <v>64</v>
      </c>
      <c r="H25" s="41">
        <v>130</v>
      </c>
      <c r="I25" s="41">
        <v>869</v>
      </c>
      <c r="J25" s="41">
        <v>3287</v>
      </c>
      <c r="K25" s="41">
        <f t="shared" si="1"/>
        <v>4286</v>
      </c>
      <c r="M25" s="51" t="s">
        <v>163</v>
      </c>
      <c r="N25" s="51">
        <v>-5.1834955421457574</v>
      </c>
      <c r="O25" s="51"/>
      <c r="Q25" t="s">
        <v>64</v>
      </c>
      <c r="R25" s="41">
        <v>10</v>
      </c>
      <c r="S25" s="41">
        <v>21</v>
      </c>
      <c r="T25" s="41">
        <v>0</v>
      </c>
      <c r="U25" s="41">
        <v>0</v>
      </c>
      <c r="V25" s="41">
        <v>0</v>
      </c>
      <c r="W25" s="41">
        <v>0</v>
      </c>
      <c r="X25" s="41">
        <v>0</v>
      </c>
      <c r="Y25" s="41">
        <f t="shared" si="2"/>
        <v>31</v>
      </c>
      <c r="AA25" t="s">
        <v>64</v>
      </c>
      <c r="AB25" s="54">
        <v>0</v>
      </c>
      <c r="AC25" s="54">
        <v>0</v>
      </c>
      <c r="AD25" s="54">
        <v>0</v>
      </c>
      <c r="AE25" s="54">
        <v>0</v>
      </c>
      <c r="AF25" s="54">
        <v>0</v>
      </c>
      <c r="AG25" s="54">
        <v>2.4321165526468996E-4</v>
      </c>
      <c r="AH25" s="54">
        <v>1.2930247778359641E-4</v>
      </c>
      <c r="AI25" s="3">
        <f t="shared" si="3"/>
        <v>5.3216304721183765E-5</v>
      </c>
      <c r="AK25" t="s">
        <v>64</v>
      </c>
      <c r="AL25" s="54">
        <v>2.9903519053706986E-3</v>
      </c>
      <c r="AM25" s="54">
        <v>3.5819034582279405E-2</v>
      </c>
      <c r="AN25" s="54">
        <v>0.29454147022655225</v>
      </c>
      <c r="AO25" s="2">
        <f t="shared" si="4"/>
        <v>0.11111695223806745</v>
      </c>
    </row>
    <row r="26" spans="1:41">
      <c r="A26" t="s">
        <v>49</v>
      </c>
      <c r="B26" s="41">
        <v>25265.409480384817</v>
      </c>
      <c r="C26" s="41">
        <v>13915.061623779007</v>
      </c>
      <c r="D26" s="41">
        <v>5185.2229916135793</v>
      </c>
      <c r="E26" s="41">
        <f t="shared" si="0"/>
        <v>44365.694095777399</v>
      </c>
      <c r="G26" t="s">
        <v>49</v>
      </c>
      <c r="H26" s="41">
        <v>700</v>
      </c>
      <c r="I26" s="41">
        <v>1610</v>
      </c>
      <c r="J26" s="41">
        <v>2180</v>
      </c>
      <c r="K26" s="41">
        <f t="shared" si="1"/>
        <v>4490</v>
      </c>
      <c r="M26" s="51" t="s">
        <v>164</v>
      </c>
      <c r="N26" s="51">
        <v>1.8064117940715995E-6</v>
      </c>
      <c r="O26" s="51"/>
      <c r="Q26" t="s">
        <v>49</v>
      </c>
      <c r="R26" s="41">
        <v>255</v>
      </c>
      <c r="S26" s="41">
        <v>12</v>
      </c>
      <c r="T26" s="41">
        <v>0</v>
      </c>
      <c r="U26" s="41">
        <v>0</v>
      </c>
      <c r="V26" s="41">
        <v>0</v>
      </c>
      <c r="W26" s="41">
        <v>0</v>
      </c>
      <c r="X26" s="41">
        <v>0</v>
      </c>
      <c r="Y26" s="41">
        <f t="shared" si="2"/>
        <v>267</v>
      </c>
      <c r="AA26" t="s">
        <v>49</v>
      </c>
      <c r="AB26" s="54">
        <v>0</v>
      </c>
      <c r="AC26" s="54">
        <v>0</v>
      </c>
      <c r="AD26" s="54">
        <v>0</v>
      </c>
      <c r="AE26" s="54">
        <v>0</v>
      </c>
      <c r="AF26" s="54">
        <v>0</v>
      </c>
      <c r="AG26" s="54">
        <v>2.7107157983905124E-4</v>
      </c>
      <c r="AH26" s="54">
        <v>6.2045202513356578E-3</v>
      </c>
      <c r="AI26" s="3">
        <f t="shared" si="3"/>
        <v>9.2508454731067276E-4</v>
      </c>
      <c r="AK26" t="s">
        <v>49</v>
      </c>
      <c r="AL26" s="54">
        <v>2.6496798251551695E-2</v>
      </c>
      <c r="AM26" s="54">
        <v>0.11526644360536246</v>
      </c>
      <c r="AN26" s="54">
        <v>0.42240956428135845</v>
      </c>
      <c r="AO26" s="2">
        <f t="shared" si="4"/>
        <v>0.18805760204609087</v>
      </c>
    </row>
    <row r="27" spans="1:41">
      <c r="A27" t="s">
        <v>42</v>
      </c>
      <c r="B27" s="41">
        <v>37064.30398073409</v>
      </c>
      <c r="C27" s="41">
        <v>21733.886390808584</v>
      </c>
      <c r="D27" s="41">
        <v>9155.8112014152866</v>
      </c>
      <c r="E27" s="41">
        <f t="shared" si="0"/>
        <v>67954.001572957961</v>
      </c>
      <c r="G27" t="s">
        <v>42</v>
      </c>
      <c r="H27" s="41">
        <v>1317</v>
      </c>
      <c r="I27" s="41">
        <v>2942</v>
      </c>
      <c r="J27" s="41">
        <v>5277</v>
      </c>
      <c r="K27" s="41">
        <f t="shared" si="1"/>
        <v>9536</v>
      </c>
      <c r="M27" s="51" t="s">
        <v>165</v>
      </c>
      <c r="N27" s="51">
        <v>1.6746891537260258</v>
      </c>
      <c r="O27" s="51"/>
      <c r="Q27" t="s">
        <v>42</v>
      </c>
      <c r="R27" s="41">
        <v>400</v>
      </c>
      <c r="S27" s="41">
        <v>57</v>
      </c>
      <c r="T27" s="41">
        <v>12</v>
      </c>
      <c r="U27" s="41">
        <v>0</v>
      </c>
      <c r="V27" s="41">
        <v>0</v>
      </c>
      <c r="W27" s="41">
        <v>0</v>
      </c>
      <c r="X27" s="41">
        <v>0</v>
      </c>
      <c r="Y27" s="41">
        <f t="shared" si="2"/>
        <v>469</v>
      </c>
      <c r="AA27" t="s">
        <v>42</v>
      </c>
      <c r="AB27" s="54">
        <v>0</v>
      </c>
      <c r="AC27" s="54">
        <v>0</v>
      </c>
      <c r="AD27" s="54">
        <v>0</v>
      </c>
      <c r="AE27" s="54">
        <v>0</v>
      </c>
      <c r="AF27" s="54">
        <v>2.1143801681538816E-4</v>
      </c>
      <c r="AG27" s="54">
        <v>8.5044153800170413E-4</v>
      </c>
      <c r="AH27" s="54">
        <v>6.9445905782671196E-3</v>
      </c>
      <c r="AI27" s="3">
        <f t="shared" si="3"/>
        <v>1.1437814475834588E-3</v>
      </c>
      <c r="AK27" t="s">
        <v>42</v>
      </c>
      <c r="AL27" s="54">
        <v>3.548238750153291E-2</v>
      </c>
      <c r="AM27" s="54">
        <v>0.13545223211580162</v>
      </c>
      <c r="AN27" s="54">
        <v>0.57751461181622521</v>
      </c>
      <c r="AO27" s="2">
        <f t="shared" si="4"/>
        <v>0.24948307714451992</v>
      </c>
    </row>
    <row r="28" spans="1:41">
      <c r="A28" t="s">
        <v>72</v>
      </c>
      <c r="B28" s="41">
        <v>14227.130506142992</v>
      </c>
      <c r="C28" s="41">
        <v>8021.9481764435322</v>
      </c>
      <c r="D28" s="41">
        <v>3324.1506398755869</v>
      </c>
      <c r="E28" s="41">
        <f t="shared" si="0"/>
        <v>25573.229322462113</v>
      </c>
      <c r="G28" t="s">
        <v>72</v>
      </c>
      <c r="H28" s="41">
        <v>0</v>
      </c>
      <c r="I28" s="41">
        <v>14</v>
      </c>
      <c r="J28" s="41">
        <v>372</v>
      </c>
      <c r="K28" s="41">
        <f t="shared" si="1"/>
        <v>386</v>
      </c>
      <c r="M28" s="51" t="s">
        <v>166</v>
      </c>
      <c r="N28" s="51">
        <v>3.6128235881431989E-6</v>
      </c>
      <c r="O28" s="51"/>
      <c r="Q28" t="s">
        <v>72</v>
      </c>
      <c r="R28" s="41">
        <v>0</v>
      </c>
      <c r="S28" s="41">
        <v>0</v>
      </c>
      <c r="T28" s="41">
        <v>0</v>
      </c>
      <c r="U28" s="41">
        <v>0</v>
      </c>
      <c r="V28" s="41">
        <v>0</v>
      </c>
      <c r="W28" s="41">
        <v>0</v>
      </c>
      <c r="X28" s="41">
        <v>0</v>
      </c>
      <c r="Y28" s="41">
        <f t="shared" si="2"/>
        <v>0</v>
      </c>
      <c r="AA28" t="s">
        <v>72</v>
      </c>
      <c r="AB28" s="54">
        <v>0</v>
      </c>
      <c r="AC28" s="54">
        <v>0</v>
      </c>
      <c r="AD28" s="54">
        <v>0</v>
      </c>
      <c r="AE28" s="54">
        <v>0</v>
      </c>
      <c r="AF28" s="54">
        <v>0</v>
      </c>
      <c r="AG28" s="54">
        <v>0</v>
      </c>
      <c r="AH28" s="54">
        <v>0</v>
      </c>
      <c r="AI28" s="3">
        <f t="shared" si="3"/>
        <v>0</v>
      </c>
      <c r="AK28" t="s">
        <v>72</v>
      </c>
      <c r="AL28" s="54">
        <v>0</v>
      </c>
      <c r="AM28" s="54">
        <v>1.6885087332083838E-3</v>
      </c>
      <c r="AN28" s="54">
        <v>0.11163613891492193</v>
      </c>
      <c r="AO28" s="2">
        <f t="shared" si="4"/>
        <v>3.7774882549376769E-2</v>
      </c>
    </row>
    <row r="29" spans="1:41" ht="15.75" thickBot="1">
      <c r="A29" t="s">
        <v>59</v>
      </c>
      <c r="B29" s="41">
        <v>12919.099136802643</v>
      </c>
      <c r="C29" s="41">
        <v>8182.9841848389951</v>
      </c>
      <c r="D29" s="41">
        <v>3720.9598672071475</v>
      </c>
      <c r="E29" s="41">
        <f t="shared" si="0"/>
        <v>24823.043188848784</v>
      </c>
      <c r="G29" t="s">
        <v>59</v>
      </c>
      <c r="H29" s="41">
        <v>0</v>
      </c>
      <c r="I29" s="41">
        <v>150</v>
      </c>
      <c r="J29" s="41">
        <v>1509</v>
      </c>
      <c r="K29" s="41">
        <f t="shared" si="1"/>
        <v>1659</v>
      </c>
      <c r="M29" s="52" t="s">
        <v>167</v>
      </c>
      <c r="N29" s="52">
        <v>2.0066468050616861</v>
      </c>
      <c r="O29" s="52"/>
      <c r="Q29" t="s">
        <v>59</v>
      </c>
      <c r="R29" s="41">
        <v>0</v>
      </c>
      <c r="S29" s="41">
        <v>0</v>
      </c>
      <c r="T29" s="41">
        <v>0</v>
      </c>
      <c r="U29" s="41">
        <v>0</v>
      </c>
      <c r="V29" s="41">
        <v>0</v>
      </c>
      <c r="W29" s="41">
        <v>0</v>
      </c>
      <c r="X29" s="41">
        <v>0</v>
      </c>
      <c r="Y29" s="41">
        <f t="shared" si="2"/>
        <v>0</v>
      </c>
      <c r="AA29" t="s">
        <v>59</v>
      </c>
      <c r="AB29" s="54">
        <v>0</v>
      </c>
      <c r="AC29" s="54">
        <v>0</v>
      </c>
      <c r="AD29" s="54">
        <v>0</v>
      </c>
      <c r="AE29" s="54">
        <v>0</v>
      </c>
      <c r="AF29" s="54">
        <v>0</v>
      </c>
      <c r="AG29" s="54">
        <v>0</v>
      </c>
      <c r="AH29" s="54">
        <v>0</v>
      </c>
      <c r="AI29" s="3">
        <f t="shared" si="3"/>
        <v>0</v>
      </c>
      <c r="AK29" t="s">
        <v>59</v>
      </c>
      <c r="AL29" s="54">
        <v>0</v>
      </c>
      <c r="AM29" s="54">
        <v>1.8132979658128309E-2</v>
      </c>
      <c r="AN29" s="54">
        <v>0.40538319631542286</v>
      </c>
      <c r="AO29" s="2">
        <f t="shared" si="4"/>
        <v>0.1411720586578504</v>
      </c>
    </row>
    <row r="30" spans="1:41">
      <c r="A30" t="s">
        <v>74</v>
      </c>
      <c r="B30" s="41">
        <v>118697.15196078431</v>
      </c>
      <c r="C30" s="41">
        <v>57052.716176470589</v>
      </c>
      <c r="D30" s="41">
        <v>18733.014215686275</v>
      </c>
      <c r="E30" s="41">
        <f t="shared" si="0"/>
        <v>194482.88235294117</v>
      </c>
      <c r="G30" t="s">
        <v>74</v>
      </c>
      <c r="H30" s="41">
        <v>701</v>
      </c>
      <c r="I30" s="41">
        <v>1167</v>
      </c>
      <c r="J30" s="41">
        <v>1088</v>
      </c>
      <c r="K30" s="41">
        <f t="shared" si="1"/>
        <v>2956</v>
      </c>
      <c r="M30" s="51" t="s">
        <v>168</v>
      </c>
      <c r="N30">
        <f>CORREL(K2:K52,Y2:Y52)</f>
        <v>0.94892870295495702</v>
      </c>
      <c r="Q30" t="s">
        <v>74</v>
      </c>
      <c r="R30" s="41">
        <v>181</v>
      </c>
      <c r="S30" s="41">
        <v>12</v>
      </c>
      <c r="T30" s="41">
        <v>0</v>
      </c>
      <c r="U30" s="41">
        <v>0</v>
      </c>
      <c r="V30" s="41">
        <v>0</v>
      </c>
      <c r="W30" s="41">
        <v>0</v>
      </c>
      <c r="X30" s="41">
        <v>0</v>
      </c>
      <c r="Y30" s="41">
        <f t="shared" si="2"/>
        <v>193</v>
      </c>
      <c r="AA30" t="s">
        <v>74</v>
      </c>
      <c r="AB30" s="54">
        <v>0</v>
      </c>
      <c r="AC30" s="54">
        <v>0</v>
      </c>
      <c r="AD30" s="54">
        <v>0</v>
      </c>
      <c r="AE30" s="54">
        <v>0</v>
      </c>
      <c r="AF30" s="54">
        <v>0</v>
      </c>
      <c r="AG30" s="54">
        <v>5.7003414336861685E-5</v>
      </c>
      <c r="AH30" s="54">
        <v>9.7223385972805782E-4</v>
      </c>
      <c r="AI30" s="3">
        <f t="shared" si="3"/>
        <v>1.470338962949885E-4</v>
      </c>
      <c r="AK30" t="s">
        <v>74</v>
      </c>
      <c r="AL30" s="54">
        <v>5.6249808847296306E-3</v>
      </c>
      <c r="AM30" s="54">
        <v>2.0575860699443362E-2</v>
      </c>
      <c r="AN30" s="54">
        <v>5.7867238329082075E-2</v>
      </c>
      <c r="AO30" s="2">
        <f t="shared" si="4"/>
        <v>2.8022693304418356E-2</v>
      </c>
    </row>
    <row r="31" spans="1:41">
      <c r="A31" t="s">
        <v>83</v>
      </c>
      <c r="B31" s="41">
        <v>97049.910606060599</v>
      </c>
      <c r="C31" s="41">
        <v>53543.288131313137</v>
      </c>
      <c r="D31" s="41">
        <v>23031.086111111108</v>
      </c>
      <c r="E31" s="41">
        <f t="shared" si="0"/>
        <v>173624.28484848485</v>
      </c>
      <c r="G31" t="s">
        <v>83</v>
      </c>
      <c r="H31" s="41">
        <v>0</v>
      </c>
      <c r="I31" s="41">
        <v>35</v>
      </c>
      <c r="J31" s="41">
        <v>710</v>
      </c>
      <c r="K31" s="41">
        <f t="shared" si="1"/>
        <v>745</v>
      </c>
      <c r="Q31" t="s">
        <v>83</v>
      </c>
      <c r="R31" s="41">
        <v>0</v>
      </c>
      <c r="S31" s="41">
        <v>0</v>
      </c>
      <c r="T31" s="41">
        <v>0</v>
      </c>
      <c r="U31" s="41">
        <v>0</v>
      </c>
      <c r="V31" s="41">
        <v>0</v>
      </c>
      <c r="W31" s="41">
        <v>0</v>
      </c>
      <c r="X31" s="41">
        <v>0</v>
      </c>
      <c r="Y31" s="41">
        <f t="shared" si="2"/>
        <v>0</v>
      </c>
      <c r="AA31" t="s">
        <v>83</v>
      </c>
      <c r="AB31" s="54">
        <v>0</v>
      </c>
      <c r="AC31" s="54">
        <v>0</v>
      </c>
      <c r="AD31" s="54">
        <v>0</v>
      </c>
      <c r="AE31" s="54">
        <v>0</v>
      </c>
      <c r="AF31" s="54">
        <v>0</v>
      </c>
      <c r="AG31" s="54">
        <v>0</v>
      </c>
      <c r="AH31" s="54">
        <v>0</v>
      </c>
      <c r="AI31" s="3">
        <f t="shared" si="3"/>
        <v>0</v>
      </c>
      <c r="AK31" t="s">
        <v>83</v>
      </c>
      <c r="AL31" s="54">
        <v>0</v>
      </c>
      <c r="AM31" s="54">
        <v>6.7563030953144733E-4</v>
      </c>
      <c r="AN31" s="54">
        <v>3.0720596204981989E-2</v>
      </c>
      <c r="AO31" s="2">
        <f t="shared" si="4"/>
        <v>1.0465408838171146E-2</v>
      </c>
    </row>
    <row r="32" spans="1:41">
      <c r="A32" t="s">
        <v>76</v>
      </c>
      <c r="B32" s="41">
        <v>280222.18722943723</v>
      </c>
      <c r="C32" s="41">
        <v>169976.84696969696</v>
      </c>
      <c r="D32" s="41">
        <v>77980.469696969696</v>
      </c>
      <c r="E32" s="41">
        <f t="shared" si="0"/>
        <v>528179.50389610394</v>
      </c>
      <c r="G32" t="s">
        <v>76</v>
      </c>
      <c r="H32" s="41">
        <v>1061</v>
      </c>
      <c r="I32" s="41">
        <v>2787</v>
      </c>
      <c r="J32" s="41">
        <v>5633</v>
      </c>
      <c r="K32" s="41">
        <f t="shared" si="1"/>
        <v>9481</v>
      </c>
      <c r="Q32" t="s">
        <v>76</v>
      </c>
      <c r="R32" s="41">
        <v>428</v>
      </c>
      <c r="S32" s="41">
        <v>33</v>
      </c>
      <c r="T32" s="41">
        <v>11</v>
      </c>
      <c r="U32" s="41">
        <v>0</v>
      </c>
      <c r="V32" s="41">
        <v>0</v>
      </c>
      <c r="W32" s="41">
        <v>0</v>
      </c>
      <c r="X32" s="41">
        <v>0</v>
      </c>
      <c r="Y32" s="41">
        <f t="shared" si="2"/>
        <v>472</v>
      </c>
      <c r="AA32" t="s">
        <v>76</v>
      </c>
      <c r="AB32" s="54">
        <v>0</v>
      </c>
      <c r="AC32" s="54">
        <v>0</v>
      </c>
      <c r="AD32" s="54">
        <v>0</v>
      </c>
      <c r="AE32" s="54">
        <v>0</v>
      </c>
      <c r="AF32" s="54">
        <v>2.1096439496370452E-5</v>
      </c>
      <c r="AG32" s="54">
        <v>5.7126001001166572E-5</v>
      </c>
      <c r="AH32" s="54">
        <v>9.2697848538414668E-4</v>
      </c>
      <c r="AI32" s="3">
        <f t="shared" si="3"/>
        <v>1.4360013226881197E-4</v>
      </c>
      <c r="AK32" t="s">
        <v>76</v>
      </c>
      <c r="AL32" s="54">
        <v>3.760938839812118E-3</v>
      </c>
      <c r="AM32" s="54">
        <v>1.6410489100169276E-2</v>
      </c>
      <c r="AN32" s="54">
        <v>7.2377950569844571E-2</v>
      </c>
      <c r="AO32" s="2">
        <f t="shared" si="4"/>
        <v>3.0849792836608655E-2</v>
      </c>
    </row>
    <row r="33" spans="1:41">
      <c r="A33" t="s">
        <v>77</v>
      </c>
      <c r="B33" s="41">
        <v>44352.356372754381</v>
      </c>
      <c r="C33" s="41">
        <v>24237.879408068213</v>
      </c>
      <c r="D33" s="41">
        <v>9054.0461568791743</v>
      </c>
      <c r="E33" s="41">
        <f t="shared" si="0"/>
        <v>77644.281937701773</v>
      </c>
      <c r="G33" t="s">
        <v>77</v>
      </c>
      <c r="H33" s="41">
        <v>32</v>
      </c>
      <c r="I33" s="41">
        <v>247</v>
      </c>
      <c r="J33" s="41">
        <v>879</v>
      </c>
      <c r="K33" s="41">
        <f t="shared" si="1"/>
        <v>1158</v>
      </c>
      <c r="M33" s="58" t="s">
        <v>139</v>
      </c>
      <c r="Q33" t="s">
        <v>77</v>
      </c>
      <c r="R33" s="41">
        <v>0</v>
      </c>
      <c r="S33" s="41">
        <v>0</v>
      </c>
      <c r="T33" s="41">
        <v>0</v>
      </c>
      <c r="U33" s="41">
        <v>0</v>
      </c>
      <c r="V33" s="41">
        <v>0</v>
      </c>
      <c r="W33" s="41">
        <v>0</v>
      </c>
      <c r="X33" s="41">
        <v>0</v>
      </c>
      <c r="Y33" s="41">
        <f t="shared" si="2"/>
        <v>0</v>
      </c>
      <c r="AA33" t="s">
        <v>77</v>
      </c>
      <c r="AB33" s="54">
        <v>0</v>
      </c>
      <c r="AC33" s="54">
        <v>0</v>
      </c>
      <c r="AD33" s="54">
        <v>0</v>
      </c>
      <c r="AE33" s="54">
        <v>0</v>
      </c>
      <c r="AF33" s="54">
        <v>0</v>
      </c>
      <c r="AG33" s="54">
        <v>0</v>
      </c>
      <c r="AH33" s="54">
        <v>0</v>
      </c>
      <c r="AI33" s="3">
        <f t="shared" si="3"/>
        <v>0</v>
      </c>
      <c r="AK33" t="s">
        <v>77</v>
      </c>
      <c r="AL33" s="54">
        <v>6.403481382323095E-4</v>
      </c>
      <c r="AM33" s="54">
        <v>1.0103342300402534E-2</v>
      </c>
      <c r="AN33" s="54">
        <v>9.8651173872964362E-2</v>
      </c>
      <c r="AO33" s="2">
        <f t="shared" si="4"/>
        <v>3.6464954770533069E-2</v>
      </c>
    </row>
    <row r="34" spans="1:41" ht="15.75" thickBot="1">
      <c r="A34" t="s">
        <v>52</v>
      </c>
      <c r="B34" s="41">
        <v>210210.49726222479</v>
      </c>
      <c r="C34" s="41">
        <v>126936.86405529953</v>
      </c>
      <c r="D34" s="41">
        <v>57908.689951356879</v>
      </c>
      <c r="E34" s="41">
        <f t="shared" si="0"/>
        <v>395056.05126888119</v>
      </c>
      <c r="G34" t="s">
        <v>52</v>
      </c>
      <c r="H34" s="41">
        <v>5317</v>
      </c>
      <c r="I34" s="41">
        <v>10805</v>
      </c>
      <c r="J34" s="41">
        <v>20454</v>
      </c>
      <c r="K34" s="41">
        <f t="shared" si="1"/>
        <v>36576</v>
      </c>
      <c r="Q34" t="s">
        <v>52</v>
      </c>
      <c r="R34" s="41">
        <v>3034</v>
      </c>
      <c r="S34" s="41">
        <v>1185</v>
      </c>
      <c r="T34" s="41">
        <v>70</v>
      </c>
      <c r="U34" s="41">
        <v>10</v>
      </c>
      <c r="V34" s="41">
        <v>0</v>
      </c>
      <c r="W34" s="41">
        <v>0</v>
      </c>
      <c r="X34" s="41">
        <v>0</v>
      </c>
      <c r="Y34" s="41">
        <f t="shared" si="2"/>
        <v>4299</v>
      </c>
      <c r="AA34" t="s">
        <v>52</v>
      </c>
      <c r="AB34" s="54">
        <v>0</v>
      </c>
      <c r="AC34" s="54">
        <v>0</v>
      </c>
      <c r="AD34" s="54">
        <v>0</v>
      </c>
      <c r="AE34" s="54">
        <v>2.6422607012091113E-5</v>
      </c>
      <c r="AF34" s="54">
        <v>1.8363060352966917E-4</v>
      </c>
      <c r="AG34" s="54">
        <v>2.8841813191881234E-3</v>
      </c>
      <c r="AH34" s="54">
        <v>8.8883186838863721E-3</v>
      </c>
      <c r="AI34" s="3">
        <f t="shared" si="3"/>
        <v>1.7117933162308938E-3</v>
      </c>
      <c r="AK34" t="s">
        <v>52</v>
      </c>
      <c r="AL34" s="54">
        <v>2.5284760174882157E-2</v>
      </c>
      <c r="AM34" s="54">
        <v>8.5141767076335098E-2</v>
      </c>
      <c r="AN34" s="54">
        <v>0.35475898281982093</v>
      </c>
      <c r="AO34" s="2">
        <f t="shared" si="4"/>
        <v>0.15506183669034607</v>
      </c>
    </row>
    <row r="35" spans="1:41">
      <c r="A35" t="s">
        <v>46</v>
      </c>
      <c r="B35" s="41">
        <v>67170.557730154018</v>
      </c>
      <c r="C35" s="41">
        <v>36394.573121854773</v>
      </c>
      <c r="D35" s="41">
        <v>13519.211276445987</v>
      </c>
      <c r="E35" s="41">
        <f t="shared" si="0"/>
        <v>117084.34212845478</v>
      </c>
      <c r="G35" t="s">
        <v>46</v>
      </c>
      <c r="H35" s="41">
        <v>2632</v>
      </c>
      <c r="I35" s="41">
        <v>4328</v>
      </c>
      <c r="J35" s="41">
        <v>6981</v>
      </c>
      <c r="K35" s="41">
        <f t="shared" si="1"/>
        <v>13941</v>
      </c>
      <c r="M35" s="53"/>
      <c r="N35" s="53" t="s">
        <v>155</v>
      </c>
      <c r="O35" s="53" t="s">
        <v>159</v>
      </c>
      <c r="Q35" t="s">
        <v>46</v>
      </c>
      <c r="R35" s="41">
        <v>1323</v>
      </c>
      <c r="S35" s="41">
        <v>322</v>
      </c>
      <c r="T35" s="41">
        <v>11</v>
      </c>
      <c r="U35" s="41">
        <v>0</v>
      </c>
      <c r="V35" s="41">
        <v>0</v>
      </c>
      <c r="W35" s="41">
        <v>0</v>
      </c>
      <c r="X35" s="41">
        <v>0</v>
      </c>
      <c r="Y35" s="41">
        <f t="shared" si="2"/>
        <v>1656</v>
      </c>
      <c r="AA35" t="s">
        <v>46</v>
      </c>
      <c r="AB35" s="54">
        <v>0</v>
      </c>
      <c r="AC35" s="54">
        <v>0</v>
      </c>
      <c r="AD35" s="54">
        <v>0</v>
      </c>
      <c r="AE35" s="54">
        <v>0</v>
      </c>
      <c r="AF35" s="54">
        <v>9.8089143315273971E-5</v>
      </c>
      <c r="AG35" s="54">
        <v>2.6488757195482198E-3</v>
      </c>
      <c r="AH35" s="54">
        <v>1.2518630589087001E-2</v>
      </c>
      <c r="AI35" s="3">
        <f t="shared" si="3"/>
        <v>2.1807993502786422E-3</v>
      </c>
      <c r="AK35" t="s">
        <v>46</v>
      </c>
      <c r="AL35" s="54">
        <v>3.903311881539008E-2</v>
      </c>
      <c r="AM35" s="54">
        <v>0.11892266461064488</v>
      </c>
      <c r="AN35" s="54">
        <v>0.51775944950382213</v>
      </c>
      <c r="AO35" s="2">
        <f t="shared" si="4"/>
        <v>0.22523841097661901</v>
      </c>
    </row>
    <row r="36" spans="1:41">
      <c r="A36" t="s">
        <v>69</v>
      </c>
      <c r="B36" s="41">
        <v>8595.3720648873732</v>
      </c>
      <c r="C36" s="41">
        <v>5724.9633246307012</v>
      </c>
      <c r="D36" s="41">
        <v>2758.0678030501858</v>
      </c>
      <c r="E36" s="41">
        <f t="shared" si="0"/>
        <v>17078.403192568258</v>
      </c>
      <c r="G36" t="s">
        <v>69</v>
      </c>
      <c r="H36" s="41">
        <v>0</v>
      </c>
      <c r="I36" s="41">
        <v>11</v>
      </c>
      <c r="J36" s="41">
        <v>168</v>
      </c>
      <c r="K36" s="41">
        <f t="shared" si="1"/>
        <v>179</v>
      </c>
      <c r="M36" s="51" t="s">
        <v>95</v>
      </c>
      <c r="N36" s="51">
        <v>6.9387123002868163E-4</v>
      </c>
      <c r="O36" s="51">
        <v>0.10837018122584027</v>
      </c>
      <c r="Q36" t="s">
        <v>69</v>
      </c>
      <c r="R36" s="41">
        <v>0</v>
      </c>
      <c r="S36" s="41">
        <v>0</v>
      </c>
      <c r="T36" s="41">
        <v>0</v>
      </c>
      <c r="U36" s="41">
        <v>0</v>
      </c>
      <c r="V36" s="41">
        <v>0</v>
      </c>
      <c r="W36" s="41">
        <v>0</v>
      </c>
      <c r="X36" s="41">
        <v>0</v>
      </c>
      <c r="Y36" s="41">
        <f t="shared" si="2"/>
        <v>0</v>
      </c>
      <c r="AA36" t="s">
        <v>69</v>
      </c>
      <c r="AB36" s="54">
        <v>0</v>
      </c>
      <c r="AC36" s="54">
        <v>0</v>
      </c>
      <c r="AD36" s="54">
        <v>0</v>
      </c>
      <c r="AE36" s="54">
        <v>0</v>
      </c>
      <c r="AF36" s="54">
        <v>0</v>
      </c>
      <c r="AG36" s="54">
        <v>0</v>
      </c>
      <c r="AH36" s="54">
        <v>0</v>
      </c>
      <c r="AI36" s="3">
        <f t="shared" si="3"/>
        <v>0</v>
      </c>
      <c r="AK36" t="s">
        <v>69</v>
      </c>
      <c r="AL36" s="54">
        <v>0</v>
      </c>
      <c r="AM36" s="54">
        <v>1.9512554303806788E-3</v>
      </c>
      <c r="AN36" s="54">
        <v>6.2210552153522142E-2</v>
      </c>
      <c r="AO36" s="2">
        <f t="shared" si="4"/>
        <v>2.1387269194634271E-2</v>
      </c>
    </row>
    <row r="37" spans="1:41">
      <c r="A37" t="s">
        <v>50</v>
      </c>
      <c r="B37" s="41">
        <v>94316.488863393635</v>
      </c>
      <c r="C37" s="41">
        <v>56686.882452043443</v>
      </c>
      <c r="D37" s="41">
        <v>24489.253949215337</v>
      </c>
      <c r="E37" s="41">
        <f t="shared" si="0"/>
        <v>175492.62526465242</v>
      </c>
      <c r="G37" t="s">
        <v>50</v>
      </c>
      <c r="H37" s="41">
        <v>2785</v>
      </c>
      <c r="I37" s="41">
        <v>5178</v>
      </c>
      <c r="J37" s="41">
        <v>8903</v>
      </c>
      <c r="K37" s="41">
        <f t="shared" si="1"/>
        <v>16866</v>
      </c>
      <c r="M37" s="51" t="s">
        <v>98</v>
      </c>
      <c r="N37" s="51">
        <v>1.2643549998819195E-6</v>
      </c>
      <c r="O37" s="51">
        <v>9.3241256143977817E-3</v>
      </c>
      <c r="Q37" t="s">
        <v>50</v>
      </c>
      <c r="R37" s="41">
        <v>1688</v>
      </c>
      <c r="S37" s="41">
        <v>420</v>
      </c>
      <c r="T37" s="41">
        <v>48</v>
      </c>
      <c r="U37" s="41">
        <v>20</v>
      </c>
      <c r="V37" s="41">
        <v>0</v>
      </c>
      <c r="W37" s="41">
        <v>0</v>
      </c>
      <c r="X37" s="41">
        <v>0</v>
      </c>
      <c r="Y37" s="41">
        <f t="shared" si="2"/>
        <v>2176</v>
      </c>
      <c r="AA37" t="s">
        <v>50</v>
      </c>
      <c r="AB37" s="54">
        <v>0</v>
      </c>
      <c r="AC37" s="54">
        <v>0</v>
      </c>
      <c r="AD37" s="54">
        <v>0</v>
      </c>
      <c r="AE37" s="54">
        <v>1.3216463338214311E-4</v>
      </c>
      <c r="AF37" s="54">
        <v>3.0546596509596337E-4</v>
      </c>
      <c r="AG37" s="54">
        <v>2.4013666933845402E-3</v>
      </c>
      <c r="AH37" s="54">
        <v>1.094996456243397E-2</v>
      </c>
      <c r="AI37" s="3">
        <f t="shared" si="3"/>
        <v>1.9698516934709451E-3</v>
      </c>
      <c r="AK37" t="s">
        <v>50</v>
      </c>
      <c r="AL37" s="54">
        <v>2.9396452415504301E-2</v>
      </c>
      <c r="AM37" s="54">
        <v>9.1473220053831059E-2</v>
      </c>
      <c r="AN37" s="54">
        <v>0.3647734456444186</v>
      </c>
      <c r="AO37" s="2">
        <f t="shared" si="4"/>
        <v>0.16188103937125131</v>
      </c>
    </row>
    <row r="38" spans="1:41">
      <c r="A38" t="s">
        <v>57</v>
      </c>
      <c r="B38" s="41">
        <v>33912.986742887908</v>
      </c>
      <c r="C38" s="41">
        <v>19379.762788533331</v>
      </c>
      <c r="D38" s="41">
        <v>7356.2602169609945</v>
      </c>
      <c r="E38" s="41">
        <f t="shared" si="0"/>
        <v>60649.009748382239</v>
      </c>
      <c r="G38" t="s">
        <v>57</v>
      </c>
      <c r="H38" s="41">
        <v>636</v>
      </c>
      <c r="I38" s="41">
        <v>1508</v>
      </c>
      <c r="J38" s="41">
        <v>2394</v>
      </c>
      <c r="K38" s="41">
        <f t="shared" si="1"/>
        <v>4538</v>
      </c>
      <c r="M38" s="51" t="s">
        <v>160</v>
      </c>
      <c r="N38" s="51">
        <v>51</v>
      </c>
      <c r="O38" s="51">
        <v>51</v>
      </c>
      <c r="Q38" t="s">
        <v>57</v>
      </c>
      <c r="R38" s="41">
        <v>277</v>
      </c>
      <c r="S38" s="41">
        <v>29</v>
      </c>
      <c r="T38" s="41">
        <v>0</v>
      </c>
      <c r="U38" s="41">
        <v>0</v>
      </c>
      <c r="V38" s="41">
        <v>0</v>
      </c>
      <c r="W38" s="41">
        <v>0</v>
      </c>
      <c r="X38" s="41">
        <v>0</v>
      </c>
      <c r="Y38" s="41">
        <f t="shared" si="2"/>
        <v>306</v>
      </c>
      <c r="AA38" t="s">
        <v>57</v>
      </c>
      <c r="AB38" s="54">
        <v>0</v>
      </c>
      <c r="AC38" s="54">
        <v>0</v>
      </c>
      <c r="AD38" s="54">
        <v>0</v>
      </c>
      <c r="AE38" s="54">
        <v>0</v>
      </c>
      <c r="AF38" s="54">
        <v>0</v>
      </c>
      <c r="AG38" s="54">
        <v>5.1325536941519896E-4</v>
      </c>
      <c r="AH38" s="54">
        <v>5.372840250388403E-3</v>
      </c>
      <c r="AI38" s="3">
        <f t="shared" si="3"/>
        <v>8.4087080282908594E-4</v>
      </c>
      <c r="AK38" t="s">
        <v>57</v>
      </c>
      <c r="AL38" s="54">
        <v>1.889501002752466E-2</v>
      </c>
      <c r="AM38" s="54">
        <v>7.8039482312320538E-2</v>
      </c>
      <c r="AN38" s="54">
        <v>0.3275110426444961</v>
      </c>
      <c r="AO38" s="2">
        <f t="shared" si="4"/>
        <v>0.14148184499478042</v>
      </c>
    </row>
    <row r="39" spans="1:41">
      <c r="A39" t="s">
        <v>71</v>
      </c>
      <c r="B39" s="41">
        <v>80760.756555635249</v>
      </c>
      <c r="C39" s="41">
        <v>43585.480636089087</v>
      </c>
      <c r="D39" s="41">
        <v>20093.803602785221</v>
      </c>
      <c r="E39" s="41">
        <f t="shared" si="0"/>
        <v>144440.04079450955</v>
      </c>
      <c r="G39" t="s">
        <v>71</v>
      </c>
      <c r="H39" s="41">
        <v>122</v>
      </c>
      <c r="I39" s="41">
        <v>475</v>
      </c>
      <c r="J39" s="41">
        <v>1850</v>
      </c>
      <c r="K39" s="41">
        <f t="shared" si="1"/>
        <v>2447</v>
      </c>
      <c r="M39" s="51" t="s">
        <v>161</v>
      </c>
      <c r="N39" s="51">
        <v>0</v>
      </c>
      <c r="O39" s="51"/>
      <c r="Q39" t="s">
        <v>71</v>
      </c>
      <c r="R39" s="41">
        <v>43</v>
      </c>
      <c r="S39" s="41">
        <v>11</v>
      </c>
      <c r="T39" s="41">
        <v>0</v>
      </c>
      <c r="U39" s="41">
        <v>0</v>
      </c>
      <c r="V39" s="41">
        <v>0</v>
      </c>
      <c r="W39" s="41">
        <v>0</v>
      </c>
      <c r="X39" s="41">
        <v>0</v>
      </c>
      <c r="Y39" s="41">
        <f t="shared" si="2"/>
        <v>54</v>
      </c>
      <c r="AA39" t="s">
        <v>71</v>
      </c>
      <c r="AB39" s="54">
        <v>0</v>
      </c>
      <c r="AC39" s="54">
        <v>0</v>
      </c>
      <c r="AD39" s="54">
        <v>0</v>
      </c>
      <c r="AE39" s="54">
        <v>0</v>
      </c>
      <c r="AF39" s="54">
        <v>0</v>
      </c>
      <c r="AG39" s="54">
        <v>8.3107149670310165E-5</v>
      </c>
      <c r="AH39" s="54">
        <v>3.2890723827965786E-4</v>
      </c>
      <c r="AI39" s="3">
        <f t="shared" si="3"/>
        <v>5.8859198278566865E-5</v>
      </c>
      <c r="AK39" t="s">
        <v>71</v>
      </c>
      <c r="AL39" s="54">
        <v>1.4189945881423315E-3</v>
      </c>
      <c r="AM39" s="54">
        <v>1.0934016340496141E-2</v>
      </c>
      <c r="AN39" s="54">
        <v>9.2288849482538474E-2</v>
      </c>
      <c r="AO39" s="2">
        <f t="shared" si="4"/>
        <v>3.4880620137058983E-2</v>
      </c>
    </row>
    <row r="40" spans="1:41">
      <c r="A40" t="s">
        <v>55</v>
      </c>
      <c r="B40" s="41">
        <v>139765.81165251575</v>
      </c>
      <c r="C40" s="41">
        <v>90902.714817467408</v>
      </c>
      <c r="D40" s="41">
        <v>41461.123357347191</v>
      </c>
      <c r="E40" s="41">
        <f t="shared" si="0"/>
        <v>272129.64982733037</v>
      </c>
      <c r="G40" t="s">
        <v>55</v>
      </c>
      <c r="H40" s="41">
        <v>2789</v>
      </c>
      <c r="I40" s="41">
        <v>5889</v>
      </c>
      <c r="J40" s="41">
        <v>11918</v>
      </c>
      <c r="K40" s="41">
        <f t="shared" si="1"/>
        <v>20596</v>
      </c>
      <c r="M40" s="51" t="s">
        <v>162</v>
      </c>
      <c r="N40" s="51">
        <v>50</v>
      </c>
      <c r="O40" s="51"/>
      <c r="Q40" t="s">
        <v>55</v>
      </c>
      <c r="R40" s="41">
        <v>1433</v>
      </c>
      <c r="S40" s="41">
        <v>295</v>
      </c>
      <c r="T40" s="41">
        <v>10</v>
      </c>
      <c r="U40" s="41">
        <v>0</v>
      </c>
      <c r="V40" s="41">
        <v>0</v>
      </c>
      <c r="W40" s="41">
        <v>0</v>
      </c>
      <c r="X40" s="41">
        <v>0</v>
      </c>
      <c r="Y40" s="41">
        <f t="shared" si="2"/>
        <v>1738</v>
      </c>
      <c r="AA40" t="s">
        <v>55</v>
      </c>
      <c r="AB40" s="54">
        <v>0</v>
      </c>
      <c r="AC40" s="54">
        <v>0</v>
      </c>
      <c r="AD40" s="54">
        <v>0</v>
      </c>
      <c r="AE40" s="54">
        <v>0</v>
      </c>
      <c r="AF40" s="54">
        <v>4.365707623424333E-5</v>
      </c>
      <c r="AG40" s="54">
        <v>1.1746715589429032E-3</v>
      </c>
      <c r="AH40" s="54">
        <v>6.4653499676529278E-3</v>
      </c>
      <c r="AI40" s="3">
        <f t="shared" si="3"/>
        <v>1.0976683718328677E-3</v>
      </c>
      <c r="AK40" t="s">
        <v>55</v>
      </c>
      <c r="AL40" s="54">
        <v>1.9916874804453456E-2</v>
      </c>
      <c r="AM40" s="54">
        <v>6.4857209204219335E-2</v>
      </c>
      <c r="AN40" s="54">
        <v>0.28779412028594814</v>
      </c>
      <c r="AO40" s="2">
        <f t="shared" si="4"/>
        <v>0.12418940143154029</v>
      </c>
    </row>
    <row r="41" spans="1:41">
      <c r="A41" t="s">
        <v>85</v>
      </c>
      <c r="B41" s="41">
        <v>141797.40000000002</v>
      </c>
      <c r="C41" s="41">
        <v>91155.166666666672</v>
      </c>
      <c r="D41" s="41">
        <v>47275.066666666666</v>
      </c>
      <c r="E41" s="41">
        <f t="shared" si="0"/>
        <v>280227.63333333336</v>
      </c>
      <c r="G41" t="s">
        <v>85</v>
      </c>
      <c r="H41" s="41">
        <v>0</v>
      </c>
      <c r="I41" s="41">
        <v>32</v>
      </c>
      <c r="J41" s="41">
        <v>627</v>
      </c>
      <c r="K41" s="41">
        <f t="shared" si="1"/>
        <v>659</v>
      </c>
      <c r="M41" s="51" t="s">
        <v>163</v>
      </c>
      <c r="N41" s="51">
        <v>-7.962908971080128</v>
      </c>
      <c r="O41" s="51"/>
      <c r="Q41" t="s">
        <v>85</v>
      </c>
      <c r="R41" s="41">
        <v>0</v>
      </c>
      <c r="S41" s="41">
        <v>0</v>
      </c>
      <c r="T41" s="41">
        <v>0</v>
      </c>
      <c r="U41" s="41">
        <v>0</v>
      </c>
      <c r="V41" s="41">
        <v>0</v>
      </c>
      <c r="W41" s="41">
        <v>0</v>
      </c>
      <c r="X41" s="41">
        <v>0</v>
      </c>
      <c r="Y41" s="41">
        <f t="shared" si="2"/>
        <v>0</v>
      </c>
      <c r="AA41" t="s">
        <v>85</v>
      </c>
      <c r="AB41" s="54">
        <v>0</v>
      </c>
      <c r="AC41" s="54">
        <v>0</v>
      </c>
      <c r="AD41" s="54">
        <v>0</v>
      </c>
      <c r="AE41" s="54">
        <v>0</v>
      </c>
      <c r="AF41" s="54">
        <v>0</v>
      </c>
      <c r="AG41" s="54">
        <v>0</v>
      </c>
      <c r="AH41" s="54">
        <v>0</v>
      </c>
      <c r="AI41" s="3">
        <f t="shared" si="3"/>
        <v>0</v>
      </c>
      <c r="AK41" t="s">
        <v>85</v>
      </c>
      <c r="AL41" s="54">
        <v>0</v>
      </c>
      <c r="AM41" s="54">
        <v>3.3263978048177841E-4</v>
      </c>
      <c r="AN41" s="54">
        <v>1.3488797970593049E-2</v>
      </c>
      <c r="AO41" s="2">
        <f t="shared" si="4"/>
        <v>4.607145917024943E-3</v>
      </c>
    </row>
    <row r="42" spans="1:41">
      <c r="A42" t="s">
        <v>66</v>
      </c>
      <c r="B42" s="41">
        <v>80004.175714761921</v>
      </c>
      <c r="C42" s="41">
        <v>40570.667793094006</v>
      </c>
      <c r="D42" s="41">
        <v>14729.787293901672</v>
      </c>
      <c r="E42" s="41">
        <f t="shared" si="0"/>
        <v>135304.63080175759</v>
      </c>
      <c r="G42" t="s">
        <v>66</v>
      </c>
      <c r="H42" s="41">
        <v>661</v>
      </c>
      <c r="I42" s="41">
        <v>1734</v>
      </c>
      <c r="J42" s="41">
        <v>2574</v>
      </c>
      <c r="K42" s="41">
        <f t="shared" si="1"/>
        <v>4969</v>
      </c>
      <c r="M42" s="51" t="s">
        <v>164</v>
      </c>
      <c r="N42" s="51">
        <v>9.4908911933023422E-11</v>
      </c>
      <c r="O42" s="51"/>
      <c r="Q42" t="s">
        <v>66</v>
      </c>
      <c r="R42" s="41">
        <v>207</v>
      </c>
      <c r="S42" s="41">
        <v>44</v>
      </c>
      <c r="T42" s="41">
        <v>0</v>
      </c>
      <c r="U42" s="41">
        <v>0</v>
      </c>
      <c r="V42" s="41">
        <v>0</v>
      </c>
      <c r="W42" s="41">
        <v>0</v>
      </c>
      <c r="X42" s="41">
        <v>0</v>
      </c>
      <c r="Y42" s="41">
        <f t="shared" si="2"/>
        <v>251</v>
      </c>
      <c r="AA42" t="s">
        <v>66</v>
      </c>
      <c r="AB42" s="54">
        <v>0</v>
      </c>
      <c r="AC42" s="54">
        <v>0</v>
      </c>
      <c r="AD42" s="54">
        <v>0</v>
      </c>
      <c r="AE42" s="54">
        <v>0</v>
      </c>
      <c r="AF42" s="54">
        <v>0</v>
      </c>
      <c r="AG42" s="54">
        <v>3.4709174510678579E-4</v>
      </c>
      <c r="AH42" s="54">
        <v>1.7060195395829688E-3</v>
      </c>
      <c r="AI42" s="3">
        <f t="shared" si="3"/>
        <v>2.933016120985364E-4</v>
      </c>
      <c r="AK42" t="s">
        <v>66</v>
      </c>
      <c r="AL42" s="54">
        <v>8.1265255453314561E-3</v>
      </c>
      <c r="AM42" s="54">
        <v>4.2929460550653796E-2</v>
      </c>
      <c r="AN42" s="54">
        <v>0.17721907530508321</v>
      </c>
      <c r="AO42" s="2">
        <f t="shared" si="4"/>
        <v>7.6091687133689481E-2</v>
      </c>
    </row>
    <row r="43" spans="1:41">
      <c r="A43" t="s">
        <v>65</v>
      </c>
      <c r="B43" s="41">
        <v>8399.9796227381521</v>
      </c>
      <c r="C43" s="41">
        <v>5387.9390280416483</v>
      </c>
      <c r="D43" s="41">
        <v>2519.6746592294703</v>
      </c>
      <c r="E43" s="41">
        <f t="shared" si="0"/>
        <v>16307.59331000927</v>
      </c>
      <c r="G43" t="s">
        <v>65</v>
      </c>
      <c r="H43" s="41">
        <v>0</v>
      </c>
      <c r="I43" s="41">
        <v>11</v>
      </c>
      <c r="J43" s="41">
        <v>519</v>
      </c>
      <c r="K43" s="41">
        <f t="shared" si="1"/>
        <v>530</v>
      </c>
      <c r="M43" s="51" t="s">
        <v>165</v>
      </c>
      <c r="N43" s="51">
        <v>1.6759050251630967</v>
      </c>
      <c r="O43" s="51"/>
      <c r="Q43" t="s">
        <v>65</v>
      </c>
      <c r="R43" s="41">
        <v>0</v>
      </c>
      <c r="S43" s="41">
        <v>0</v>
      </c>
      <c r="T43" s="41">
        <v>0</v>
      </c>
      <c r="U43" s="41">
        <v>0</v>
      </c>
      <c r="V43" s="41">
        <v>0</v>
      </c>
      <c r="W43" s="41">
        <v>0</v>
      </c>
      <c r="X43" s="41">
        <v>0</v>
      </c>
      <c r="Y43" s="41">
        <f t="shared" si="2"/>
        <v>0</v>
      </c>
      <c r="AA43" t="s">
        <v>65</v>
      </c>
      <c r="AB43" s="54">
        <v>0</v>
      </c>
      <c r="AC43" s="54">
        <v>0</v>
      </c>
      <c r="AD43" s="54">
        <v>0</v>
      </c>
      <c r="AE43" s="54">
        <v>0</v>
      </c>
      <c r="AF43" s="54">
        <v>0</v>
      </c>
      <c r="AG43" s="54">
        <v>0</v>
      </c>
      <c r="AH43" s="54">
        <v>0</v>
      </c>
      <c r="AI43" s="3">
        <f t="shared" si="3"/>
        <v>0</v>
      </c>
      <c r="AK43" t="s">
        <v>65</v>
      </c>
      <c r="AL43" s="54">
        <v>0</v>
      </c>
      <c r="AM43" s="54">
        <v>1.9523241225251689E-3</v>
      </c>
      <c r="AN43" s="54">
        <v>0.20940962731892238</v>
      </c>
      <c r="AO43" s="2">
        <f t="shared" si="4"/>
        <v>7.0453983813815846E-2</v>
      </c>
    </row>
    <row r="44" spans="1:41">
      <c r="A44" t="s">
        <v>43</v>
      </c>
      <c r="B44" s="41">
        <v>49451.735083151747</v>
      </c>
      <c r="C44" s="41">
        <v>26633.40247334263</v>
      </c>
      <c r="D44" s="41">
        <v>9874.4974123730553</v>
      </c>
      <c r="E44" s="41">
        <f t="shared" si="0"/>
        <v>85959.634968867424</v>
      </c>
      <c r="G44" t="s">
        <v>43</v>
      </c>
      <c r="H44" s="41">
        <v>2241</v>
      </c>
      <c r="I44" s="41">
        <v>3668</v>
      </c>
      <c r="J44" s="41">
        <v>5157</v>
      </c>
      <c r="K44" s="41">
        <f t="shared" si="1"/>
        <v>11066</v>
      </c>
      <c r="M44" s="51" t="s">
        <v>166</v>
      </c>
      <c r="N44" s="51">
        <v>1.8981782386604684E-10</v>
      </c>
      <c r="O44" s="51"/>
      <c r="Q44" t="s">
        <v>43</v>
      </c>
      <c r="R44" s="41">
        <v>1108</v>
      </c>
      <c r="S44" s="41">
        <v>239</v>
      </c>
      <c r="T44" s="41">
        <v>29</v>
      </c>
      <c r="U44" s="41">
        <v>0</v>
      </c>
      <c r="V44" s="41">
        <v>0</v>
      </c>
      <c r="W44" s="41">
        <v>0</v>
      </c>
      <c r="X44" s="41">
        <v>0</v>
      </c>
      <c r="Y44" s="41">
        <f t="shared" si="2"/>
        <v>1376</v>
      </c>
      <c r="AA44" t="s">
        <v>43</v>
      </c>
      <c r="AB44" s="54">
        <v>0</v>
      </c>
      <c r="AC44" s="54">
        <v>0</v>
      </c>
      <c r="AD44" s="54">
        <v>0</v>
      </c>
      <c r="AE44" s="54">
        <v>0</v>
      </c>
      <c r="AF44" s="54">
        <v>3.5514391811227505E-4</v>
      </c>
      <c r="AG44" s="54">
        <v>2.7644895591601767E-3</v>
      </c>
      <c r="AH44" s="54">
        <v>1.4473874564813515E-2</v>
      </c>
      <c r="AI44" s="3">
        <f t="shared" si="3"/>
        <v>2.5133582917265668E-3</v>
      </c>
      <c r="AK44" t="s">
        <v>43</v>
      </c>
      <c r="AL44" s="54">
        <v>4.4882513546400063E-2</v>
      </c>
      <c r="AM44" s="54">
        <v>0.13760945771306787</v>
      </c>
      <c r="AN44" s="54">
        <v>0.52409104654857752</v>
      </c>
      <c r="AO44" s="2">
        <f t="shared" si="4"/>
        <v>0.23552767260268181</v>
      </c>
    </row>
    <row r="45" spans="1:41" ht="15.75" thickBot="1">
      <c r="A45" t="s">
        <v>39</v>
      </c>
      <c r="B45" s="41">
        <v>57613.721624546568</v>
      </c>
      <c r="C45" s="41">
        <v>31160.848167573677</v>
      </c>
      <c r="D45" s="41">
        <v>11744.600120235264</v>
      </c>
      <c r="E45" s="41">
        <f t="shared" si="0"/>
        <v>100519.16991235552</v>
      </c>
      <c r="G45" t="s">
        <v>39</v>
      </c>
      <c r="H45" s="41">
        <v>4205</v>
      </c>
      <c r="I45" s="41">
        <v>7218</v>
      </c>
      <c r="J45" s="41">
        <v>10717</v>
      </c>
      <c r="K45" s="41">
        <f t="shared" si="1"/>
        <v>22140</v>
      </c>
      <c r="M45" s="52" t="s">
        <v>167</v>
      </c>
      <c r="N45" s="52">
        <v>2.0085591121007611</v>
      </c>
      <c r="O45" s="52"/>
      <c r="Q45" t="s">
        <v>39</v>
      </c>
      <c r="R45" s="41">
        <v>2900</v>
      </c>
      <c r="S45" s="41">
        <v>1313</v>
      </c>
      <c r="T45" s="41">
        <v>309</v>
      </c>
      <c r="U45" s="41">
        <v>97</v>
      </c>
      <c r="V45" s="41">
        <v>0</v>
      </c>
      <c r="W45" s="41">
        <v>0</v>
      </c>
      <c r="X45" s="41">
        <v>0</v>
      </c>
      <c r="Y45" s="41">
        <f t="shared" si="2"/>
        <v>4619</v>
      </c>
      <c r="AA45" t="s">
        <v>39</v>
      </c>
      <c r="AB45" s="54">
        <v>0</v>
      </c>
      <c r="AC45" s="54">
        <v>0</v>
      </c>
      <c r="AD45" s="54">
        <v>0</v>
      </c>
      <c r="AE45" s="54">
        <v>7.2790256321407293E-4</v>
      </c>
      <c r="AF45" s="54">
        <v>2.4296521097255152E-3</v>
      </c>
      <c r="AG45" s="54">
        <v>1.0667723425872345E-2</v>
      </c>
      <c r="AH45" s="54">
        <v>2.9851698814536882E-2</v>
      </c>
      <c r="AI45" s="3">
        <f t="shared" si="3"/>
        <v>6.2395681304784015E-3</v>
      </c>
      <c r="AK45" t="s">
        <v>39</v>
      </c>
      <c r="AL45" s="54">
        <v>7.3266937181513239E-2</v>
      </c>
      <c r="AM45" s="54">
        <v>0.23293623594030846</v>
      </c>
      <c r="AN45" s="54">
        <v>0.92191278066109605</v>
      </c>
      <c r="AO45" s="2">
        <f t="shared" si="4"/>
        <v>0.40937198459430596</v>
      </c>
    </row>
    <row r="46" spans="1:41">
      <c r="A46" t="s">
        <v>78</v>
      </c>
      <c r="B46" s="41">
        <v>47452.749096880128</v>
      </c>
      <c r="C46" s="41">
        <v>26823.888834154353</v>
      </c>
      <c r="D46" s="41">
        <v>10080.169868637111</v>
      </c>
      <c r="E46" s="41">
        <f t="shared" si="0"/>
        <v>84356.807799671587</v>
      </c>
      <c r="G46" t="s">
        <v>78</v>
      </c>
      <c r="H46" s="41">
        <v>0</v>
      </c>
      <c r="I46" s="41">
        <v>369</v>
      </c>
      <c r="J46" s="41">
        <v>1135</v>
      </c>
      <c r="K46" s="41">
        <f t="shared" si="1"/>
        <v>1504</v>
      </c>
      <c r="M46" s="51" t="s">
        <v>168</v>
      </c>
      <c r="N46">
        <f>CORREL(AI2:AI52,AO2:AO52)</f>
        <v>0.79499340344780334</v>
      </c>
      <c r="Q46" t="s">
        <v>78</v>
      </c>
      <c r="R46" s="41">
        <v>0</v>
      </c>
      <c r="S46" s="41">
        <v>0</v>
      </c>
      <c r="T46" s="41">
        <v>0</v>
      </c>
      <c r="U46" s="41">
        <v>0</v>
      </c>
      <c r="V46" s="41">
        <v>0</v>
      </c>
      <c r="W46" s="41">
        <v>0</v>
      </c>
      <c r="X46" s="41">
        <v>0</v>
      </c>
      <c r="Y46" s="41">
        <f t="shared" si="2"/>
        <v>0</v>
      </c>
      <c r="AA46" t="s">
        <v>78</v>
      </c>
      <c r="AB46" s="54">
        <v>0</v>
      </c>
      <c r="AC46" s="54">
        <v>0</v>
      </c>
      <c r="AD46" s="54">
        <v>0</v>
      </c>
      <c r="AE46" s="54">
        <v>0</v>
      </c>
      <c r="AF46" s="54">
        <v>0</v>
      </c>
      <c r="AG46" s="54">
        <v>0</v>
      </c>
      <c r="AH46" s="54">
        <v>0</v>
      </c>
      <c r="AI46" s="3">
        <f t="shared" si="3"/>
        <v>0</v>
      </c>
      <c r="AK46" t="s">
        <v>78</v>
      </c>
      <c r="AL46" s="54">
        <v>0</v>
      </c>
      <c r="AM46" s="54">
        <v>1.3742121669851386E-2</v>
      </c>
      <c r="AN46" s="54">
        <v>0.11355295100051574</v>
      </c>
      <c r="AO46" s="2">
        <f t="shared" si="4"/>
        <v>4.243169089012238E-2</v>
      </c>
    </row>
    <row r="47" spans="1:41">
      <c r="A47" t="s">
        <v>86</v>
      </c>
      <c r="B47" s="41">
        <v>34208.092765567766</v>
      </c>
      <c r="C47" s="41">
        <v>19248.702655677655</v>
      </c>
      <c r="D47" s="41">
        <v>7969.2402472527474</v>
      </c>
      <c r="E47" s="41">
        <f t="shared" si="0"/>
        <v>61426.035668498167</v>
      </c>
      <c r="G47" t="s">
        <v>86</v>
      </c>
      <c r="H47" s="41">
        <v>0</v>
      </c>
      <c r="I47" s="41">
        <v>0</v>
      </c>
      <c r="J47" s="41">
        <v>20</v>
      </c>
      <c r="K47" s="41">
        <f t="shared" si="1"/>
        <v>20</v>
      </c>
      <c r="M47" s="51" t="s">
        <v>169</v>
      </c>
      <c r="N47">
        <f>_xlfn.STDEV.S(AI2:AI52)</f>
        <v>1.1244354138330577E-3</v>
      </c>
      <c r="O47">
        <f>_xlfn.STDEV.S(AO2:AO52)</f>
        <v>9.6561512075970427E-2</v>
      </c>
      <c r="Q47" t="s">
        <v>86</v>
      </c>
      <c r="R47" s="41">
        <v>0</v>
      </c>
      <c r="S47" s="41">
        <v>0</v>
      </c>
      <c r="T47" s="41">
        <v>0</v>
      </c>
      <c r="U47" s="41">
        <v>0</v>
      </c>
      <c r="V47" s="41">
        <v>0</v>
      </c>
      <c r="W47" s="41">
        <v>0</v>
      </c>
      <c r="X47" s="41">
        <v>0</v>
      </c>
      <c r="Y47" s="41">
        <f t="shared" si="2"/>
        <v>0</v>
      </c>
      <c r="AA47" t="s">
        <v>86</v>
      </c>
      <c r="AB47" s="54">
        <v>0</v>
      </c>
      <c r="AC47" s="54">
        <v>0</v>
      </c>
      <c r="AD47" s="54">
        <v>0</v>
      </c>
      <c r="AE47" s="54">
        <v>0</v>
      </c>
      <c r="AF47" s="54">
        <v>0</v>
      </c>
      <c r="AG47" s="54">
        <v>0</v>
      </c>
      <c r="AH47" s="54">
        <v>0</v>
      </c>
      <c r="AI47" s="3">
        <f t="shared" si="3"/>
        <v>0</v>
      </c>
      <c r="AK47" t="s">
        <v>86</v>
      </c>
      <c r="AL47" s="54">
        <v>0</v>
      </c>
      <c r="AM47" s="54">
        <v>0</v>
      </c>
      <c r="AN47" s="54">
        <v>2.3127068788575227E-3</v>
      </c>
      <c r="AO47" s="2">
        <f t="shared" si="4"/>
        <v>7.7090229295250759E-4</v>
      </c>
    </row>
    <row r="48" spans="1:41">
      <c r="A48" t="s">
        <v>44</v>
      </c>
      <c r="B48" s="41">
        <v>40945.596297958582</v>
      </c>
      <c r="C48" s="41">
        <v>21732.752683405706</v>
      </c>
      <c r="D48" s="41">
        <v>8720.5874936333621</v>
      </c>
      <c r="E48" s="41">
        <f t="shared" si="0"/>
        <v>71398.936474997652</v>
      </c>
      <c r="G48" t="s">
        <v>44</v>
      </c>
      <c r="H48" s="41">
        <v>1593</v>
      </c>
      <c r="I48" s="41">
        <v>3070</v>
      </c>
      <c r="J48" s="41">
        <v>5341</v>
      </c>
      <c r="K48" s="41">
        <f t="shared" si="1"/>
        <v>10004</v>
      </c>
      <c r="Q48" t="s">
        <v>44</v>
      </c>
      <c r="R48" s="41">
        <v>504</v>
      </c>
      <c r="S48" s="41">
        <v>86</v>
      </c>
      <c r="T48" s="41">
        <v>11</v>
      </c>
      <c r="U48" s="41">
        <v>0</v>
      </c>
      <c r="V48" s="41">
        <v>0</v>
      </c>
      <c r="W48" s="41">
        <v>0</v>
      </c>
      <c r="X48" s="41">
        <v>0</v>
      </c>
      <c r="Y48" s="41">
        <f t="shared" si="2"/>
        <v>601</v>
      </c>
      <c r="AA48" t="s">
        <v>44</v>
      </c>
      <c r="AB48" s="54">
        <v>0</v>
      </c>
      <c r="AC48" s="54">
        <v>0</v>
      </c>
      <c r="AD48" s="54">
        <v>0</v>
      </c>
      <c r="AE48" s="54">
        <v>0</v>
      </c>
      <c r="AF48" s="54">
        <v>1.4696225150656703E-4</v>
      </c>
      <c r="AG48" s="54">
        <v>1.0458497662793583E-3</v>
      </c>
      <c r="AH48" s="54">
        <v>7.3030381588205474E-3</v>
      </c>
      <c r="AI48" s="3">
        <f t="shared" si="3"/>
        <v>1.2136928823723531E-3</v>
      </c>
      <c r="AK48" t="s">
        <v>44</v>
      </c>
      <c r="AL48" s="54">
        <v>3.871097254613852E-2</v>
      </c>
      <c r="AM48" s="54">
        <v>0.14209654762135723</v>
      </c>
      <c r="AN48" s="54">
        <v>0.61995984150053063</v>
      </c>
      <c r="AO48" s="2">
        <f t="shared" si="4"/>
        <v>0.26692245388934216</v>
      </c>
    </row>
    <row r="49" spans="1:41">
      <c r="A49" t="s">
        <v>68</v>
      </c>
      <c r="B49" s="41">
        <v>120837.43159856141</v>
      </c>
      <c r="C49" s="41">
        <v>63821.244898470977</v>
      </c>
      <c r="D49" s="41">
        <v>28449.751687914766</v>
      </c>
      <c r="E49" s="41">
        <f t="shared" si="0"/>
        <v>213108.42818494717</v>
      </c>
      <c r="G49" t="s">
        <v>68</v>
      </c>
      <c r="H49" s="41">
        <v>422</v>
      </c>
      <c r="I49" s="41">
        <v>1402</v>
      </c>
      <c r="J49" s="41">
        <v>3373</v>
      </c>
      <c r="K49" s="41">
        <f t="shared" si="1"/>
        <v>5197</v>
      </c>
      <c r="Q49" t="s">
        <v>68</v>
      </c>
      <c r="R49" s="41">
        <v>167</v>
      </c>
      <c r="S49" s="41">
        <v>57</v>
      </c>
      <c r="T49" s="41">
        <v>11</v>
      </c>
      <c r="U49" s="41">
        <v>0</v>
      </c>
      <c r="V49" s="41">
        <v>0</v>
      </c>
      <c r="W49" s="41">
        <v>0</v>
      </c>
      <c r="X49" s="41">
        <v>0</v>
      </c>
      <c r="Y49" s="41">
        <f t="shared" si="2"/>
        <v>235</v>
      </c>
      <c r="AA49" t="s">
        <v>68</v>
      </c>
      <c r="AB49" s="54">
        <v>0</v>
      </c>
      <c r="AC49" s="54">
        <v>0</v>
      </c>
      <c r="AD49" s="54">
        <v>0</v>
      </c>
      <c r="AE49" s="54">
        <v>0</v>
      </c>
      <c r="AF49" s="54">
        <v>5.1981834711578973E-5</v>
      </c>
      <c r="AG49" s="54">
        <v>2.5678988601075266E-4</v>
      </c>
      <c r="AH49" s="54">
        <v>8.1082308763109239E-4</v>
      </c>
      <c r="AI49" s="3">
        <f t="shared" si="3"/>
        <v>1.5994211547906055E-4</v>
      </c>
      <c r="AK49" t="s">
        <v>68</v>
      </c>
      <c r="AL49" s="54">
        <v>3.2318915065068336E-3</v>
      </c>
      <c r="AM49" s="54">
        <v>2.2006228814745198E-2</v>
      </c>
      <c r="AN49" s="54">
        <v>0.11901016171560694</v>
      </c>
      <c r="AO49" s="2">
        <f t="shared" si="4"/>
        <v>4.8082760678952986E-2</v>
      </c>
    </row>
    <row r="50" spans="1:41">
      <c r="A50" t="s">
        <v>63</v>
      </c>
      <c r="B50" s="41">
        <v>28737.659437320923</v>
      </c>
      <c r="C50" s="41">
        <v>16612.24320150683</v>
      </c>
      <c r="D50" s="41">
        <v>6331.9293265881188</v>
      </c>
      <c r="E50" s="41">
        <f t="shared" si="0"/>
        <v>51681.831965415877</v>
      </c>
      <c r="G50" t="s">
        <v>63</v>
      </c>
      <c r="H50" s="41">
        <v>183</v>
      </c>
      <c r="I50" s="41">
        <v>776</v>
      </c>
      <c r="J50" s="41">
        <v>1562</v>
      </c>
      <c r="K50" s="41">
        <f t="shared" si="1"/>
        <v>2521</v>
      </c>
      <c r="Q50" t="s">
        <v>63</v>
      </c>
      <c r="R50" s="41">
        <v>23</v>
      </c>
      <c r="S50" s="41">
        <v>10</v>
      </c>
      <c r="T50" s="41">
        <v>0</v>
      </c>
      <c r="U50" s="41">
        <v>0</v>
      </c>
      <c r="V50" s="41">
        <v>0</v>
      </c>
      <c r="W50" s="41">
        <v>0</v>
      </c>
      <c r="X50" s="41">
        <v>0</v>
      </c>
      <c r="Y50" s="41">
        <f t="shared" si="2"/>
        <v>33</v>
      </c>
      <c r="AA50" t="s">
        <v>63</v>
      </c>
      <c r="AB50" s="54">
        <v>0</v>
      </c>
      <c r="AC50" s="54">
        <v>0</v>
      </c>
      <c r="AD50" s="54">
        <v>0</v>
      </c>
      <c r="AE50" s="54">
        <v>0</v>
      </c>
      <c r="AF50" s="54">
        <v>0</v>
      </c>
      <c r="AG50" s="54">
        <v>2.1508792132414741E-4</v>
      </c>
      <c r="AH50" s="54">
        <v>5.1863403426070313E-4</v>
      </c>
      <c r="AI50" s="3">
        <f t="shared" si="3"/>
        <v>1.0481742222640722E-4</v>
      </c>
      <c r="AK50" t="s">
        <v>63</v>
      </c>
      <c r="AL50" s="54">
        <v>6.1871616806905118E-3</v>
      </c>
      <c r="AM50" s="54">
        <v>4.681653698295514E-2</v>
      </c>
      <c r="AN50" s="54">
        <v>0.24707488275843981</v>
      </c>
      <c r="AO50" s="2">
        <f t="shared" si="4"/>
        <v>0.10002619380736182</v>
      </c>
    </row>
    <row r="51" spans="1:41">
      <c r="A51" t="s">
        <v>58</v>
      </c>
      <c r="B51" s="41">
        <v>53819.786384017636</v>
      </c>
      <c r="C51" s="41">
        <v>32978.108949243324</v>
      </c>
      <c r="D51" s="41">
        <v>14903.315714372517</v>
      </c>
      <c r="E51" s="41">
        <f t="shared" si="0"/>
        <v>101701.21104763348</v>
      </c>
      <c r="G51" t="s">
        <v>58</v>
      </c>
      <c r="H51" s="41">
        <v>411</v>
      </c>
      <c r="I51" s="41">
        <v>1954</v>
      </c>
      <c r="J51" s="41">
        <v>4882</v>
      </c>
      <c r="K51" s="41">
        <f t="shared" si="1"/>
        <v>7247</v>
      </c>
      <c r="Q51" t="s">
        <v>58</v>
      </c>
      <c r="R51" s="41">
        <v>103</v>
      </c>
      <c r="S51" s="41">
        <v>36</v>
      </c>
      <c r="T51" s="41">
        <v>0</v>
      </c>
      <c r="U51" s="41">
        <v>0</v>
      </c>
      <c r="V51" s="41">
        <v>0</v>
      </c>
      <c r="W51" s="41">
        <v>0</v>
      </c>
      <c r="X51" s="41">
        <v>0</v>
      </c>
      <c r="Y51" s="41">
        <f t="shared" si="2"/>
        <v>139</v>
      </c>
      <c r="AA51" t="s">
        <v>58</v>
      </c>
      <c r="AB51" s="54">
        <v>0</v>
      </c>
      <c r="AC51" s="54">
        <v>0</v>
      </c>
      <c r="AD51" s="54">
        <v>0</v>
      </c>
      <c r="AE51" s="54">
        <v>0</v>
      </c>
      <c r="AF51" s="54">
        <v>0</v>
      </c>
      <c r="AG51" s="54">
        <v>3.4143172457197675E-4</v>
      </c>
      <c r="AH51" s="54">
        <v>1.0925467055617896E-3</v>
      </c>
      <c r="AI51" s="3">
        <f t="shared" si="3"/>
        <v>2.048540614476809E-4</v>
      </c>
      <c r="AK51" t="s">
        <v>58</v>
      </c>
      <c r="AL51" s="54">
        <v>7.4296107979188808E-3</v>
      </c>
      <c r="AM51" s="54">
        <v>5.9214995418795081E-2</v>
      </c>
      <c r="AN51" s="54">
        <v>0.32796068323327199</v>
      </c>
      <c r="AO51" s="2">
        <f t="shared" si="4"/>
        <v>0.13153509648332865</v>
      </c>
    </row>
    <row r="52" spans="1:41">
      <c r="A52" t="s">
        <v>84</v>
      </c>
      <c r="B52" s="41">
        <v>17301.887544283414</v>
      </c>
      <c r="C52" s="41">
        <v>9423.749076792772</v>
      </c>
      <c r="D52" s="41">
        <v>3665.8675416692813</v>
      </c>
      <c r="E52" s="41">
        <f t="shared" si="0"/>
        <v>30391.504162745467</v>
      </c>
      <c r="G52" t="s">
        <v>84</v>
      </c>
      <c r="H52" s="41">
        <v>0</v>
      </c>
      <c r="I52" s="41">
        <v>0</v>
      </c>
      <c r="J52" s="41">
        <v>76</v>
      </c>
      <c r="K52" s="41">
        <f t="shared" si="1"/>
        <v>76</v>
      </c>
      <c r="Q52" t="s">
        <v>84</v>
      </c>
      <c r="R52" s="41">
        <v>0</v>
      </c>
      <c r="S52" s="41">
        <v>0</v>
      </c>
      <c r="T52" s="41">
        <v>0</v>
      </c>
      <c r="U52" s="41">
        <v>0</v>
      </c>
      <c r="V52" s="41">
        <v>0</v>
      </c>
      <c r="W52" s="41">
        <v>0</v>
      </c>
      <c r="X52" s="41">
        <v>0</v>
      </c>
      <c r="Y52" s="41">
        <f t="shared" si="2"/>
        <v>0</v>
      </c>
      <c r="AA52" t="s">
        <v>84</v>
      </c>
      <c r="AB52" s="54">
        <v>0</v>
      </c>
      <c r="AC52" s="54">
        <v>0</v>
      </c>
      <c r="AD52" s="54">
        <v>0</v>
      </c>
      <c r="AE52" s="54">
        <v>0</v>
      </c>
      <c r="AF52" s="54">
        <v>0</v>
      </c>
      <c r="AG52" s="54">
        <v>0</v>
      </c>
      <c r="AH52" s="54">
        <v>0</v>
      </c>
      <c r="AI52" s="3">
        <f t="shared" si="3"/>
        <v>0</v>
      </c>
      <c r="AK52" t="s">
        <v>84</v>
      </c>
      <c r="AL52" s="54">
        <v>0</v>
      </c>
      <c r="AM52" s="54">
        <v>0</v>
      </c>
      <c r="AN52" s="54">
        <v>2.0954209959894644E-2</v>
      </c>
      <c r="AO52" s="2">
        <f t="shared" si="4"/>
        <v>6.9847366532982151E-3</v>
      </c>
    </row>
    <row r="53" spans="1:41">
      <c r="A53" t="s">
        <v>170</v>
      </c>
      <c r="B53" s="41">
        <v>5071348.0188191645</v>
      </c>
      <c r="C53" s="41">
        <v>2930824.681178852</v>
      </c>
      <c r="D53" s="41">
        <v>1280934.3115551472</v>
      </c>
      <c r="E53" s="44">
        <f t="shared" si="0"/>
        <v>9283107.0115531646</v>
      </c>
      <c r="G53" s="45" t="s">
        <v>170</v>
      </c>
      <c r="H53" s="47">
        <v>53446</v>
      </c>
      <c r="I53" s="47">
        <v>113081</v>
      </c>
      <c r="J53" s="47">
        <v>212739</v>
      </c>
      <c r="K53" s="48">
        <f t="shared" si="1"/>
        <v>379266</v>
      </c>
      <c r="Q53" t="s">
        <v>170</v>
      </c>
      <c r="R53" s="41">
        <v>26857</v>
      </c>
      <c r="S53" s="41">
        <v>7779</v>
      </c>
      <c r="T53" s="41">
        <v>1192</v>
      </c>
      <c r="U53" s="41">
        <v>304</v>
      </c>
      <c r="V53" s="41">
        <v>11</v>
      </c>
      <c r="W53" s="41">
        <v>10</v>
      </c>
      <c r="X53" s="41">
        <v>0</v>
      </c>
      <c r="Y53" s="62">
        <f t="shared" si="2"/>
        <v>36153</v>
      </c>
      <c r="AA53" t="s">
        <v>170</v>
      </c>
      <c r="AB53" s="54">
        <v>0</v>
      </c>
      <c r="AC53" s="54">
        <v>2.509042506266604E-7</v>
      </c>
      <c r="AD53" s="54">
        <v>2.6768385972421888E-7</v>
      </c>
      <c r="AE53" s="54">
        <v>2.2851245009712844E-5</v>
      </c>
      <c r="AF53" s="54">
        <v>1.1652959378286031E-4</v>
      </c>
      <c r="AG53" s="54">
        <v>8.0012472288507638E-4</v>
      </c>
      <c r="AH53" s="54">
        <v>3.9170744604127708E-3</v>
      </c>
      <c r="AI53" s="60">
        <f t="shared" si="3"/>
        <v>6.9387123002868153E-4</v>
      </c>
      <c r="AK53" s="58" t="s">
        <v>170</v>
      </c>
      <c r="AL53" s="58">
        <v>1.3505108326514116E-2</v>
      </c>
      <c r="AM53" s="58">
        <v>5.4340153903396214E-2</v>
      </c>
      <c r="AN53" s="58">
        <v>0.25726528144761046</v>
      </c>
      <c r="AO53" s="59">
        <f t="shared" si="4"/>
        <v>0.10837018122584026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Zbigniew Wiercinski</dc:creator>
  <cp:keywords/>
  <dc:description/>
  <cp:lastModifiedBy>Zbigniew Wierciński</cp:lastModifiedBy>
  <cp:revision/>
  <dcterms:created xsi:type="dcterms:W3CDTF">2024-11-22T17:15:37Z</dcterms:created>
  <dcterms:modified xsi:type="dcterms:W3CDTF">2024-11-27T07:58:45Z</dcterms:modified>
  <cp:category/>
  <cp:contentStatus/>
</cp:coreProperties>
</file>