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3260" windowHeight="12660"/>
  </bookViews>
  <sheets>
    <sheet name="Sheet1" sheetId="1" r:id="rId1"/>
    <sheet name="Sheet2" sheetId="2" r:id="rId2"/>
    <sheet name="Sheet3" sheetId="3" r:id="rId3"/>
  </sheets>
  <definedNames>
    <definedName name="Family">Sheet1!$A$2</definedName>
    <definedName name="SHCS.data">Sheet1!$O$5:$W$26</definedName>
    <definedName name="Thread.Form.Data">Sheet1!$Y$5:$AE$31</definedName>
  </definedNames>
  <calcPr calcId="125725"/>
</workbook>
</file>

<file path=xl/calcChain.xml><?xml version="1.0" encoding="utf-8"?>
<calcChain xmlns="http://schemas.openxmlformats.org/spreadsheetml/2006/main">
  <c r="J7" i="1"/>
  <c r="I7"/>
  <c r="H7"/>
  <c r="G7"/>
  <c r="F7"/>
  <c r="E7"/>
  <c r="D7"/>
  <c r="C7"/>
  <c r="J6"/>
  <c r="I6"/>
  <c r="H6"/>
  <c r="G6"/>
  <c r="F6"/>
  <c r="E6"/>
  <c r="D6"/>
  <c r="C6"/>
  <c r="J5"/>
  <c r="I5"/>
  <c r="H5"/>
  <c r="G5"/>
  <c r="F5"/>
  <c r="E5"/>
  <c r="D5"/>
  <c r="C5"/>
  <c r="J4"/>
  <c r="I4"/>
  <c r="H4"/>
  <c r="G4"/>
  <c r="F4"/>
  <c r="E4"/>
  <c r="D4"/>
  <c r="C4"/>
  <c r="J3"/>
  <c r="I3"/>
  <c r="H3"/>
  <c r="G3"/>
  <c r="F3"/>
  <c r="C3"/>
  <c r="D3" s="1"/>
  <c r="E3"/>
</calcChain>
</file>

<file path=xl/sharedStrings.xml><?xml version="1.0" encoding="utf-8"?>
<sst xmlns="http://schemas.openxmlformats.org/spreadsheetml/2006/main" count="94" uniqueCount="73">
  <si>
    <t>M1.6</t>
  </si>
  <si>
    <t>M2</t>
  </si>
  <si>
    <t>M2.5</t>
  </si>
  <si>
    <t>M4</t>
  </si>
  <si>
    <t>M5</t>
  </si>
  <si>
    <t>M3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</si>
  <si>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</si>
  <si>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</si>
  <si>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</si>
  <si>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</si>
  <si>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</si>
  <si>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</si>
  <si>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</si>
  <si>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</si>
  <si>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</si>
  <si>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</si>
  <si>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</si>
  <si>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</si>
  <si>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M33</t>
  </si>
  <si>
    <t>M36</t>
  </si>
  <si>
    <t>M42</t>
  </si>
  <si>
    <t>M48</t>
  </si>
  <si>
    <t>Pitch</t>
  </si>
  <si>
    <t>Minimum Thread Length</t>
  </si>
  <si>
    <t>Head Diameter</t>
  </si>
  <si>
    <t>Head Height</t>
  </si>
  <si>
    <t>Key Size</t>
  </si>
  <si>
    <t>Socket Depth</t>
  </si>
  <si>
    <t>Radius under Head</t>
  </si>
  <si>
    <t>Nominal Size</t>
  </si>
  <si>
    <t>Head Chamfer</t>
  </si>
  <si>
    <t>Head Chamfer (B18.3.1M-1986</t>
  </si>
  <si>
    <t>DIN 912-1983, ISO/ 4762-1989</t>
  </si>
  <si>
    <t>Minor Diameter</t>
  </si>
  <si>
    <t>M1.6x0.35</t>
  </si>
  <si>
    <t>M2x0.4</t>
  </si>
  <si>
    <t>M2.5x0.45</t>
  </si>
  <si>
    <t>M3x0.5</t>
  </si>
  <si>
    <t>M3.5x0.6</t>
  </si>
  <si>
    <t>M4x0.7</t>
  </si>
  <si>
    <t>M5x0.8</t>
  </si>
  <si>
    <t>M6x1</t>
  </si>
  <si>
    <t>M8x1.25</t>
  </si>
  <si>
    <t>M10x1.5</t>
  </si>
  <si>
    <t>M12x1.75</t>
  </si>
  <si>
    <t>M8x1</t>
  </si>
  <si>
    <t>M10x1.25</t>
  </si>
  <si>
    <t>M10x0.75</t>
  </si>
  <si>
    <t>M12x1.5</t>
  </si>
  <si>
    <t>M12x1.25</t>
  </si>
  <si>
    <t>M12x1</t>
  </si>
  <si>
    <t>M14x2</t>
  </si>
  <si>
    <t>M14x1.5</t>
  </si>
  <si>
    <t>M15x1</t>
  </si>
  <si>
    <t>M16x2</t>
  </si>
  <si>
    <t>M16x1.5</t>
  </si>
  <si>
    <t>M17x1</t>
  </si>
  <si>
    <t>M18x1.5</t>
  </si>
  <si>
    <t>M20x1.5</t>
  </si>
  <si>
    <t>M20x1</t>
  </si>
  <si>
    <t>Minor Diameter Max</t>
  </si>
  <si>
    <t>Minor Diameter Min</t>
  </si>
  <si>
    <t>Pitch Diameter Max</t>
  </si>
  <si>
    <t>Pitch Diameter Min</t>
  </si>
  <si>
    <t>Major Diameter Max</t>
  </si>
  <si>
    <t>Major Diameter Min</t>
  </si>
  <si>
    <t>ANsI B1.13M-1983, Class 6g</t>
  </si>
  <si>
    <t>M20x2.5</t>
  </si>
  <si>
    <t>Length</t>
  </si>
  <si>
    <t>Material</t>
  </si>
  <si>
    <t>Steel</t>
  </si>
  <si>
    <t>Finish</t>
  </si>
  <si>
    <t>Zinc Coated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</si>
</sst>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31"/>
  <sheetViews>
    <sheetView tabSelected="1" workbookViewId="0">
      <pane ySplit="2" topLeftCell="A3" activePane="bottomLeft" state="frozenSplit"/>
      <selection pane="bottomLeft" activeCell="K3" sqref="K3"/>
    </sheetView>
  </sheetViews>
  <sheetFormatPr defaultRowHeight="15"/>
  <cols>
    <col min="1" max="1" width="8.42578125" bestFit="1" customWidth="1"/>
    <col min="2" max="10" width="3.7109375" bestFit="1" customWidth="1"/>
    <col min="11" max="11" width="3.7109375" customWidth="1"/>
    <col min="12" max="12" width="5.5703125" bestFit="1" customWidth="1"/>
    <col min="13" max="13" width="11.28515625" bestFit="1" customWidth="1"/>
    <col min="14" max="14" width="10.140625" customWidth="1"/>
    <col min="15" max="15" width="5.7109375" customWidth="1"/>
    <col min="16" max="16" width="5" bestFit="1" customWidth="1"/>
    <col min="17" max="17" width="6.5703125" bestFit="1" customWidth="1"/>
    <col min="18" max="20" width="4" bestFit="1" customWidth="1"/>
    <col min="21" max="21" width="5" bestFit="1" customWidth="1"/>
    <col min="22" max="23" width="6.5703125" bestFit="1" customWidth="1"/>
    <col min="25" max="25" width="9.140625" customWidth="1"/>
    <col min="26" max="30" width="7" bestFit="1" customWidth="1"/>
    <col min="31" max="31" width="8" bestFit="1" customWidth="1"/>
  </cols>
  <sheetData>
    <row r="1" spans="2:31" s="1" customFormat="1" ht="120.75">
      <c r="B1" s="1" t="s">
        <v>29</v>
      </c>
      <c r="C1" s="1" t="s">
        <v>22</v>
      </c>
      <c r="D1" s="1" t="s">
        <v>33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30</v>
      </c>
      <c r="K1" s="1" t="s">
        <v>68</v>
      </c>
      <c r="L1" s="1" t="s">
        <v>69</v>
      </c>
      <c r="M1" s="1" t="s">
        <v>71</v>
      </c>
    </row>
    <row r="2" spans="2:31" s="1" customFormat="1">
      <c r="O2" s="3" t="s">
        <v>32</v>
      </c>
      <c r="P2" s="3"/>
      <c r="Q2" s="3"/>
      <c r="R2" s="3"/>
      <c r="S2" s="3"/>
      <c r="T2" s="3"/>
      <c r="U2" s="3"/>
      <c r="V2" s="3"/>
      <c r="W2" s="3"/>
      <c r="X2" s="3"/>
      <c r="Y2" s="3" t="s">
        <v>66</v>
      </c>
    </row>
    <row r="3" spans="2:31" ht="120.75">
      <c r="B3" t="s">
        <v>6</v>
      </c>
      <c r="C3">
        <f>VLOOKUP($B3,SHCS.data,2,FALSE)</f>
        <v>1</v>
      </c>
      <c r="D3">
        <f>VLOOKUP(B3&amp;"x"&amp;C3,Thread.Form.Data,2,FALSE)</f>
        <v>4.891</v>
      </c>
      <c r="E3">
        <f>VLOOKUP(B3,SHCS.data,3,FALSE)</f>
        <v>24</v>
      </c>
      <c r="F3">
        <f>VLOOKUP($B3,SHCS.data,4,FALSE)</f>
        <v>10</v>
      </c>
      <c r="G3">
        <f>VLOOKUP($B3,SHCS.data,5,FALSE)</f>
        <v>6</v>
      </c>
      <c r="H3">
        <f>VLOOKUP($B3,SHCS.data,6,FALSE)</f>
        <v>5</v>
      </c>
      <c r="I3">
        <f>VLOOKUP($B3,SHCS.data,7,FALSE)</f>
        <v>3</v>
      </c>
      <c r="J3">
        <f>VLOOKUP($B3,SHCS.data,9,FALSE)</f>
        <v>0.6</v>
      </c>
      <c r="K3">
        <v>12</v>
      </c>
      <c r="L3" t="s">
        <v>70</v>
      </c>
      <c r="M3" t="s">
        <v>72</v>
      </c>
      <c r="O3" s="4" t="s">
        <v>29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  <c r="V3" s="4" t="s">
        <v>28</v>
      </c>
      <c r="W3" s="4" t="s">
        <v>31</v>
      </c>
      <c r="X3" s="4"/>
      <c r="Y3" s="4" t="s">
        <v>29</v>
      </c>
      <c r="Z3" s="4" t="s">
        <v>60</v>
      </c>
      <c r="AA3" s="4" t="s">
        <v>61</v>
      </c>
      <c r="AB3" s="4" t="s">
        <v>62</v>
      </c>
      <c r="AC3" s="4" t="s">
        <v>63</v>
      </c>
      <c r="AD3" s="4" t="s">
        <v>64</v>
      </c>
      <c r="AE3" s="4" t="s">
        <v>65</v>
      </c>
    </row>
    <row r="4" spans="2:31">
      <c r="B4" t="s">
        <v>6</v>
      </c>
      <c r="C4">
        <f>VLOOKUP($B4,SHCS.data,2,FALSE)</f>
        <v>1</v>
      </c>
      <c r="D4">
        <f>VLOOKUP(B4&amp;"x"&amp;C4,Thread.Form.Data,2,FALSE)</f>
        <v>4.891</v>
      </c>
      <c r="E4">
        <f>VLOOKUP(B4,SHCS.data,3,FALSE)</f>
        <v>24</v>
      </c>
      <c r="F4">
        <f>VLOOKUP($B4,SHCS.data,4,FALSE)</f>
        <v>10</v>
      </c>
      <c r="G4">
        <f>VLOOKUP($B4,SHCS.data,5,FALSE)</f>
        <v>6</v>
      </c>
      <c r="H4">
        <f>VLOOKUP($B4,SHCS.data,6,FALSE)</f>
        <v>5</v>
      </c>
      <c r="I4">
        <f>VLOOKUP($B4,SHCS.data,7,FALSE)</f>
        <v>3</v>
      </c>
      <c r="J4">
        <f>VLOOKUP($B4,SHCS.data,9,FALSE)</f>
        <v>0.6</v>
      </c>
      <c r="K4">
        <v>16</v>
      </c>
      <c r="L4" t="s">
        <v>70</v>
      </c>
      <c r="M4" t="s">
        <v>72</v>
      </c>
      <c r="O4" s="2">
        <v>1</v>
      </c>
      <c r="P4" s="2">
        <v>2</v>
      </c>
      <c r="Q4" s="2">
        <v>3</v>
      </c>
      <c r="R4" s="2">
        <v>4</v>
      </c>
      <c r="S4" s="2">
        <v>5</v>
      </c>
      <c r="T4" s="2">
        <v>6</v>
      </c>
      <c r="U4" s="2">
        <v>7</v>
      </c>
      <c r="V4" s="2">
        <v>8</v>
      </c>
      <c r="W4" s="2">
        <v>9</v>
      </c>
      <c r="X4" s="2"/>
      <c r="Y4" s="2">
        <v>1</v>
      </c>
      <c r="Z4" s="2">
        <v>2</v>
      </c>
      <c r="AA4" s="2">
        <v>3</v>
      </c>
      <c r="AB4" s="2">
        <v>4</v>
      </c>
      <c r="AC4" s="2">
        <v>5</v>
      </c>
      <c r="AD4" s="2">
        <v>6</v>
      </c>
      <c r="AE4" s="2">
        <v>7</v>
      </c>
    </row>
    <row r="5" spans="2:31" s="4" customFormat="1">
      <c r="B5" t="s">
        <v>6</v>
      </c>
      <c r="C5">
        <f>VLOOKUP($B5,SHCS.data,2,FALSE)</f>
        <v>1</v>
      </c>
      <c r="D5">
        <f>VLOOKUP(B5&amp;"x"&amp;C5,Thread.Form.Data,2,FALSE)</f>
        <v>4.891</v>
      </c>
      <c r="E5">
        <f>VLOOKUP(B5,SHCS.data,3,FALSE)</f>
        <v>24</v>
      </c>
      <c r="F5">
        <f>VLOOKUP($B5,SHCS.data,4,FALSE)</f>
        <v>10</v>
      </c>
      <c r="G5">
        <f>VLOOKUP($B5,SHCS.data,5,FALSE)</f>
        <v>6</v>
      </c>
      <c r="H5">
        <f>VLOOKUP($B5,SHCS.data,6,FALSE)</f>
        <v>5</v>
      </c>
      <c r="I5">
        <f>VLOOKUP($B5,SHCS.data,7,FALSE)</f>
        <v>3</v>
      </c>
      <c r="J5">
        <f>VLOOKUP($B5,SHCS.data,9,FALSE)</f>
        <v>0.6</v>
      </c>
      <c r="K5">
        <v>20</v>
      </c>
      <c r="L5" t="s">
        <v>70</v>
      </c>
      <c r="M5" t="s">
        <v>72</v>
      </c>
      <c r="O5" t="s">
        <v>0</v>
      </c>
      <c r="P5">
        <v>0.35</v>
      </c>
      <c r="Q5" s="3">
        <v>15</v>
      </c>
      <c r="R5">
        <v>3</v>
      </c>
      <c r="S5">
        <v>1.7</v>
      </c>
      <c r="T5">
        <v>1.5</v>
      </c>
      <c r="U5">
        <v>0.7</v>
      </c>
      <c r="V5">
        <v>0.1</v>
      </c>
      <c r="W5">
        <v>0.16</v>
      </c>
      <c r="X5"/>
      <c r="Y5" t="s">
        <v>34</v>
      </c>
      <c r="Z5">
        <v>1.202</v>
      </c>
      <c r="AA5">
        <v>1.075</v>
      </c>
      <c r="AB5">
        <v>1.3540000000000001</v>
      </c>
      <c r="AC5">
        <v>1.2909999999999999</v>
      </c>
      <c r="AD5">
        <v>1.581</v>
      </c>
      <c r="AE5">
        <v>1.496</v>
      </c>
    </row>
    <row r="6" spans="2:31" s="2" customFormat="1">
      <c r="B6" t="s">
        <v>6</v>
      </c>
      <c r="C6">
        <f>VLOOKUP($B6,SHCS.data,2,FALSE)</f>
        <v>1</v>
      </c>
      <c r="D6">
        <f>VLOOKUP(B6&amp;"x"&amp;C6,Thread.Form.Data,2,FALSE)</f>
        <v>4.891</v>
      </c>
      <c r="E6">
        <f>VLOOKUP(B6,SHCS.data,3,FALSE)</f>
        <v>24</v>
      </c>
      <c r="F6">
        <f>VLOOKUP($B6,SHCS.data,4,FALSE)</f>
        <v>10</v>
      </c>
      <c r="G6">
        <f>VLOOKUP($B6,SHCS.data,5,FALSE)</f>
        <v>6</v>
      </c>
      <c r="H6">
        <f>VLOOKUP($B6,SHCS.data,6,FALSE)</f>
        <v>5</v>
      </c>
      <c r="I6">
        <f>VLOOKUP($B6,SHCS.data,7,FALSE)</f>
        <v>3</v>
      </c>
      <c r="J6">
        <f>VLOOKUP($B6,SHCS.data,9,FALSE)</f>
        <v>0.6</v>
      </c>
      <c r="K6">
        <v>25</v>
      </c>
      <c r="L6" t="s">
        <v>70</v>
      </c>
      <c r="M6" t="s">
        <v>72</v>
      </c>
      <c r="O6" t="s">
        <v>1</v>
      </c>
      <c r="P6">
        <v>0.4</v>
      </c>
      <c r="Q6">
        <v>16</v>
      </c>
      <c r="R6">
        <v>3.8</v>
      </c>
      <c r="S6">
        <v>2</v>
      </c>
      <c r="T6">
        <v>1.5</v>
      </c>
      <c r="U6">
        <v>1</v>
      </c>
      <c r="V6">
        <v>0.1</v>
      </c>
      <c r="W6">
        <v>0.2</v>
      </c>
      <c r="X6"/>
      <c r="Y6" t="s">
        <v>35</v>
      </c>
      <c r="Z6">
        <v>1.548</v>
      </c>
      <c r="AA6">
        <v>1.4079999999999999</v>
      </c>
      <c r="AB6">
        <v>1.7210000000000001</v>
      </c>
      <c r="AC6">
        <v>1.6539999999999999</v>
      </c>
      <c r="AD6">
        <v>1.9810000000000001</v>
      </c>
      <c r="AE6">
        <v>1.8859999999999999</v>
      </c>
    </row>
    <row r="7" spans="2:31">
      <c r="B7" t="s">
        <v>6</v>
      </c>
      <c r="C7">
        <f>VLOOKUP($B7,SHCS.data,2,FALSE)</f>
        <v>1</v>
      </c>
      <c r="D7">
        <f>VLOOKUP(B7&amp;"x"&amp;C7,Thread.Form.Data,2,FALSE)</f>
        <v>4.891</v>
      </c>
      <c r="E7">
        <f>VLOOKUP(B7,SHCS.data,3,FALSE)</f>
        <v>24</v>
      </c>
      <c r="F7">
        <f>VLOOKUP($B7,SHCS.data,4,FALSE)</f>
        <v>10</v>
      </c>
      <c r="G7">
        <f>VLOOKUP($B7,SHCS.data,5,FALSE)</f>
        <v>6</v>
      </c>
      <c r="H7">
        <f>VLOOKUP($B7,SHCS.data,6,FALSE)</f>
        <v>5</v>
      </c>
      <c r="I7">
        <f>VLOOKUP($B7,SHCS.data,7,FALSE)</f>
        <v>3</v>
      </c>
      <c r="J7">
        <f>VLOOKUP($B7,SHCS.data,9,FALSE)</f>
        <v>0.6</v>
      </c>
      <c r="K7">
        <v>30</v>
      </c>
      <c r="L7" t="s">
        <v>70</v>
      </c>
      <c r="M7" t="s">
        <v>72</v>
      </c>
      <c r="O7" t="s">
        <v>2</v>
      </c>
      <c r="P7">
        <v>0.45</v>
      </c>
      <c r="Q7">
        <v>17</v>
      </c>
      <c r="R7">
        <v>4.5</v>
      </c>
      <c r="S7">
        <v>2.5</v>
      </c>
      <c r="T7">
        <v>2</v>
      </c>
      <c r="U7">
        <v>1.1000000000000001</v>
      </c>
      <c r="V7">
        <v>0.1</v>
      </c>
      <c r="W7">
        <v>0.25</v>
      </c>
      <c r="Y7" t="s">
        <v>36</v>
      </c>
      <c r="Z7">
        <v>1.9930000000000001</v>
      </c>
      <c r="AA7">
        <v>1.84</v>
      </c>
      <c r="AB7">
        <v>2.1880000000000002</v>
      </c>
      <c r="AC7">
        <v>2.117</v>
      </c>
      <c r="AD7">
        <v>2.48</v>
      </c>
      <c r="AE7">
        <v>2.38</v>
      </c>
    </row>
    <row r="8" spans="2:31">
      <c r="O8" t="s">
        <v>5</v>
      </c>
      <c r="P8">
        <v>0.5</v>
      </c>
      <c r="Q8">
        <v>18</v>
      </c>
      <c r="R8">
        <v>5.5</v>
      </c>
      <c r="S8">
        <v>3</v>
      </c>
      <c r="T8">
        <v>2.5</v>
      </c>
      <c r="U8">
        <v>1.3</v>
      </c>
      <c r="V8">
        <v>0.1</v>
      </c>
      <c r="W8">
        <v>0.3</v>
      </c>
      <c r="Y8" t="s">
        <v>37</v>
      </c>
      <c r="Z8">
        <v>2.4390000000000001</v>
      </c>
      <c r="AA8">
        <v>2.2719999999999998</v>
      </c>
      <c r="AB8">
        <v>2.6549999999999998</v>
      </c>
      <c r="AC8">
        <v>2.58</v>
      </c>
      <c r="AD8">
        <v>2.98</v>
      </c>
      <c r="AE8">
        <v>2.8740000000000001</v>
      </c>
    </row>
    <row r="9" spans="2:31">
      <c r="O9" t="s">
        <v>3</v>
      </c>
      <c r="P9">
        <v>0.7</v>
      </c>
      <c r="Q9">
        <v>20</v>
      </c>
      <c r="R9">
        <v>7</v>
      </c>
      <c r="S9">
        <v>4</v>
      </c>
      <c r="T9">
        <v>3</v>
      </c>
      <c r="U9">
        <v>2</v>
      </c>
      <c r="V9">
        <v>0.2</v>
      </c>
      <c r="W9">
        <v>0.4</v>
      </c>
      <c r="Y9" t="s">
        <v>38</v>
      </c>
      <c r="Z9">
        <v>2.8290000000000002</v>
      </c>
      <c r="AA9">
        <v>2.6349999999999998</v>
      </c>
      <c r="AB9">
        <v>3.089</v>
      </c>
      <c r="AC9">
        <v>3.004</v>
      </c>
      <c r="AD9">
        <v>3.4790000000000001</v>
      </c>
      <c r="AE9">
        <v>3.3540000000000001</v>
      </c>
    </row>
    <row r="10" spans="2:31">
      <c r="O10" t="s">
        <v>4</v>
      </c>
      <c r="P10">
        <v>0.8</v>
      </c>
      <c r="Q10">
        <v>22</v>
      </c>
      <c r="R10">
        <v>8.5</v>
      </c>
      <c r="S10">
        <v>5</v>
      </c>
      <c r="T10">
        <v>4</v>
      </c>
      <c r="U10">
        <v>2.5</v>
      </c>
      <c r="V10">
        <v>0.2</v>
      </c>
      <c r="W10">
        <v>0.5</v>
      </c>
      <c r="Y10" t="s">
        <v>39</v>
      </c>
      <c r="Z10">
        <v>3.22</v>
      </c>
      <c r="AA10">
        <v>3.0019999999999998</v>
      </c>
      <c r="AB10">
        <v>3.5230000000000001</v>
      </c>
      <c r="AC10">
        <v>3.4329999999999998</v>
      </c>
      <c r="AD10">
        <v>3.9780000000000002</v>
      </c>
      <c r="AE10">
        <v>3.8380000000000001</v>
      </c>
    </row>
    <row r="11" spans="2:31">
      <c r="O11" t="s">
        <v>6</v>
      </c>
      <c r="P11">
        <v>1</v>
      </c>
      <c r="Q11">
        <v>24</v>
      </c>
      <c r="R11">
        <v>10</v>
      </c>
      <c r="S11">
        <v>6</v>
      </c>
      <c r="T11">
        <v>5</v>
      </c>
      <c r="U11">
        <v>3</v>
      </c>
      <c r="V11">
        <v>0.25</v>
      </c>
      <c r="W11">
        <v>0.6</v>
      </c>
      <c r="Y11" t="s">
        <v>40</v>
      </c>
      <c r="Z11">
        <v>4.1100000000000003</v>
      </c>
      <c r="AA11">
        <v>3.8690000000000002</v>
      </c>
      <c r="AB11">
        <v>4.4560000000000004</v>
      </c>
      <c r="AC11">
        <v>4.3609999999999998</v>
      </c>
      <c r="AD11">
        <v>4.9859999999999998</v>
      </c>
      <c r="AE11">
        <v>4.8259999999999996</v>
      </c>
    </row>
    <row r="12" spans="2:31">
      <c r="O12" t="s">
        <v>7</v>
      </c>
      <c r="P12">
        <v>1.25</v>
      </c>
      <c r="Q12">
        <v>28</v>
      </c>
      <c r="R12">
        <v>13</v>
      </c>
      <c r="S12">
        <v>8</v>
      </c>
      <c r="T12">
        <v>6</v>
      </c>
      <c r="U12">
        <v>4</v>
      </c>
      <c r="V12">
        <v>0.4</v>
      </c>
      <c r="W12">
        <v>0.8</v>
      </c>
      <c r="Y12" t="s">
        <v>41</v>
      </c>
      <c r="Z12">
        <v>4.891</v>
      </c>
      <c r="AA12">
        <v>4.5960000000000001</v>
      </c>
      <c r="AB12">
        <v>5.3239999999999998</v>
      </c>
      <c r="AC12">
        <v>5.2119999999999997</v>
      </c>
      <c r="AD12">
        <v>5.9740000000000002</v>
      </c>
      <c r="AE12">
        <v>5.7939999999999996</v>
      </c>
    </row>
    <row r="13" spans="2:31">
      <c r="O13" t="s">
        <v>8</v>
      </c>
      <c r="P13">
        <v>1.5</v>
      </c>
      <c r="Q13">
        <v>32</v>
      </c>
      <c r="R13">
        <v>16</v>
      </c>
      <c r="S13">
        <v>10</v>
      </c>
      <c r="T13">
        <v>8</v>
      </c>
      <c r="U13">
        <v>5</v>
      </c>
      <c r="V13">
        <v>0.4</v>
      </c>
      <c r="W13">
        <v>1</v>
      </c>
      <c r="Y13" t="s">
        <v>42</v>
      </c>
      <c r="Z13">
        <v>6.6189999999999998</v>
      </c>
      <c r="AA13">
        <v>6.2720000000000002</v>
      </c>
      <c r="AB13">
        <v>7.16</v>
      </c>
      <c r="AC13">
        <v>7.0419999999999998</v>
      </c>
      <c r="AD13">
        <v>7.9820000000000002</v>
      </c>
      <c r="AE13">
        <v>7.76</v>
      </c>
    </row>
    <row r="14" spans="2:31">
      <c r="O14" t="s">
        <v>9</v>
      </c>
      <c r="P14">
        <v>1.75</v>
      </c>
      <c r="Q14">
        <v>36</v>
      </c>
      <c r="R14">
        <v>18</v>
      </c>
      <c r="S14">
        <v>12</v>
      </c>
      <c r="T14">
        <v>10</v>
      </c>
      <c r="U14">
        <v>6</v>
      </c>
      <c r="V14">
        <v>0.6</v>
      </c>
      <c r="W14">
        <v>1.2</v>
      </c>
      <c r="Y14" t="s">
        <v>45</v>
      </c>
      <c r="Z14">
        <v>6.891</v>
      </c>
      <c r="AA14">
        <v>6.5960000000000001</v>
      </c>
      <c r="AB14">
        <v>7.3239999999999998</v>
      </c>
      <c r="AC14">
        <v>7.2119999999999997</v>
      </c>
      <c r="AD14">
        <v>7.9740000000000002</v>
      </c>
      <c r="AE14">
        <v>7.7939999999999996</v>
      </c>
    </row>
    <row r="15" spans="2:31">
      <c r="O15" t="s">
        <v>10</v>
      </c>
      <c r="P15">
        <v>2</v>
      </c>
      <c r="Q15">
        <v>40</v>
      </c>
      <c r="R15">
        <v>21</v>
      </c>
      <c r="S15">
        <v>14</v>
      </c>
      <c r="T15">
        <v>12</v>
      </c>
      <c r="U15">
        <v>7</v>
      </c>
      <c r="V15">
        <v>0.6</v>
      </c>
      <c r="W15">
        <v>1.4</v>
      </c>
      <c r="Y15" t="s">
        <v>43</v>
      </c>
      <c r="Z15">
        <v>8.3439999999999994</v>
      </c>
      <c r="AA15">
        <v>7.9379999999999997</v>
      </c>
      <c r="AB15">
        <v>8.9939999999999998</v>
      </c>
      <c r="AC15">
        <v>8.8620000000000001</v>
      </c>
      <c r="AD15">
        <v>9.968</v>
      </c>
      <c r="AE15">
        <v>9.7319999999999993</v>
      </c>
    </row>
    <row r="16" spans="2:31">
      <c r="O16" t="s">
        <v>11</v>
      </c>
      <c r="P16">
        <v>2</v>
      </c>
      <c r="Q16">
        <v>44</v>
      </c>
      <c r="R16">
        <v>24</v>
      </c>
      <c r="S16">
        <v>16</v>
      </c>
      <c r="T16">
        <v>14</v>
      </c>
      <c r="U16">
        <v>8</v>
      </c>
      <c r="V16">
        <v>0.6</v>
      </c>
      <c r="W16">
        <v>1.6</v>
      </c>
      <c r="Y16" t="s">
        <v>46</v>
      </c>
      <c r="Z16">
        <v>8.6189999999999998</v>
      </c>
      <c r="AA16">
        <v>8.2720000000000002</v>
      </c>
      <c r="AB16">
        <v>9.16</v>
      </c>
      <c r="AC16">
        <v>9.0419999999999998</v>
      </c>
      <c r="AD16">
        <v>9.9719999999999995</v>
      </c>
      <c r="AE16">
        <v>9.76</v>
      </c>
    </row>
    <row r="17" spans="15:31">
      <c r="O17" t="s">
        <v>12</v>
      </c>
      <c r="P17">
        <v>2.5</v>
      </c>
      <c r="Q17">
        <v>48</v>
      </c>
      <c r="R17">
        <v>27</v>
      </c>
      <c r="S17">
        <v>18</v>
      </c>
      <c r="T17">
        <v>14</v>
      </c>
      <c r="U17">
        <v>9</v>
      </c>
      <c r="V17">
        <v>0.6</v>
      </c>
      <c r="Y17" t="s">
        <v>47</v>
      </c>
      <c r="Z17">
        <v>9.1660000000000004</v>
      </c>
      <c r="AA17">
        <v>8.9290000000000003</v>
      </c>
      <c r="AB17">
        <v>9.4909999999999997</v>
      </c>
      <c r="AC17">
        <v>9.391</v>
      </c>
      <c r="AD17">
        <v>9.9779999999999998</v>
      </c>
      <c r="AE17">
        <v>9.8379999999999992</v>
      </c>
    </row>
    <row r="18" spans="15:31">
      <c r="O18" t="s">
        <v>13</v>
      </c>
      <c r="P18">
        <v>2.5</v>
      </c>
      <c r="Q18">
        <v>52</v>
      </c>
      <c r="R18">
        <v>30</v>
      </c>
      <c r="S18">
        <v>20</v>
      </c>
      <c r="T18">
        <v>17</v>
      </c>
      <c r="U18">
        <v>10</v>
      </c>
      <c r="V18">
        <v>0.8</v>
      </c>
      <c r="W18">
        <v>2</v>
      </c>
      <c r="Y18" t="s">
        <v>44</v>
      </c>
      <c r="Z18">
        <v>10.071999999999999</v>
      </c>
      <c r="AA18">
        <v>9.6010000000000009</v>
      </c>
      <c r="AB18">
        <v>10.829000000000001</v>
      </c>
      <c r="AC18">
        <v>10.679</v>
      </c>
      <c r="AD18">
        <v>11.965999999999999</v>
      </c>
      <c r="AE18">
        <v>11.701000000000001</v>
      </c>
    </row>
    <row r="19" spans="15:31">
      <c r="O19" t="s">
        <v>14</v>
      </c>
      <c r="P19">
        <v>2.5</v>
      </c>
      <c r="Q19">
        <v>56</v>
      </c>
      <c r="R19">
        <v>33</v>
      </c>
      <c r="S19">
        <v>22</v>
      </c>
      <c r="T19">
        <v>17</v>
      </c>
      <c r="U19">
        <v>11</v>
      </c>
      <c r="V19">
        <v>0.8</v>
      </c>
      <c r="Y19" t="s">
        <v>48</v>
      </c>
      <c r="Z19">
        <v>10.343999999999999</v>
      </c>
      <c r="AA19">
        <v>9.93</v>
      </c>
      <c r="AB19">
        <v>10.994</v>
      </c>
      <c r="AC19">
        <v>10.853999999999999</v>
      </c>
      <c r="AD19">
        <v>11.968</v>
      </c>
      <c r="AE19">
        <v>11.731999999999999</v>
      </c>
    </row>
    <row r="20" spans="15:31">
      <c r="O20" t="s">
        <v>15</v>
      </c>
      <c r="P20">
        <v>3</v>
      </c>
      <c r="Q20">
        <v>60</v>
      </c>
      <c r="R20">
        <v>36</v>
      </c>
      <c r="S20">
        <v>24</v>
      </c>
      <c r="T20">
        <v>19</v>
      </c>
      <c r="U20">
        <v>12</v>
      </c>
      <c r="V20">
        <v>0.8</v>
      </c>
      <c r="W20">
        <v>2.4</v>
      </c>
      <c r="Y20" t="s">
        <v>49</v>
      </c>
      <c r="Z20">
        <v>10.619</v>
      </c>
      <c r="AA20">
        <v>10.257999999999999</v>
      </c>
      <c r="AB20">
        <v>11.16</v>
      </c>
      <c r="AC20">
        <v>11.028</v>
      </c>
      <c r="AD20">
        <v>11.972</v>
      </c>
      <c r="AE20">
        <v>11.76</v>
      </c>
    </row>
    <row r="21" spans="15:31">
      <c r="O21" t="s">
        <v>16</v>
      </c>
      <c r="P21">
        <v>3</v>
      </c>
      <c r="Q21">
        <v>66</v>
      </c>
      <c r="R21">
        <v>40</v>
      </c>
      <c r="S21">
        <v>27</v>
      </c>
      <c r="T21">
        <v>19</v>
      </c>
      <c r="U21">
        <v>13.5</v>
      </c>
      <c r="V21">
        <v>1</v>
      </c>
      <c r="Y21" t="s">
        <v>50</v>
      </c>
      <c r="Z21">
        <v>10.891</v>
      </c>
      <c r="AA21">
        <v>10.59</v>
      </c>
      <c r="AB21">
        <v>11.324</v>
      </c>
      <c r="AC21">
        <v>11.206</v>
      </c>
      <c r="AD21">
        <v>11.974</v>
      </c>
      <c r="AE21">
        <v>11.794</v>
      </c>
    </row>
    <row r="22" spans="15:31">
      <c r="O22" t="s">
        <v>17</v>
      </c>
      <c r="P22">
        <v>3.5</v>
      </c>
      <c r="Q22">
        <v>72</v>
      </c>
      <c r="R22">
        <v>45</v>
      </c>
      <c r="S22">
        <v>30</v>
      </c>
      <c r="T22">
        <v>22</v>
      </c>
      <c r="U22">
        <v>15.5</v>
      </c>
      <c r="V22">
        <v>1</v>
      </c>
      <c r="W22">
        <v>3</v>
      </c>
      <c r="Y22" t="s">
        <v>51</v>
      </c>
      <c r="Z22">
        <v>11.797000000000001</v>
      </c>
      <c r="AA22">
        <v>11.271000000000001</v>
      </c>
      <c r="AB22">
        <v>12.663</v>
      </c>
      <c r="AC22">
        <v>12.503</v>
      </c>
      <c r="AD22">
        <v>13.962</v>
      </c>
      <c r="AE22">
        <v>13.682</v>
      </c>
    </row>
    <row r="23" spans="15:31">
      <c r="O23" t="s">
        <v>18</v>
      </c>
      <c r="P23">
        <v>3.5</v>
      </c>
      <c r="Q23">
        <v>78</v>
      </c>
      <c r="R23">
        <v>50</v>
      </c>
      <c r="S23">
        <v>33</v>
      </c>
      <c r="T23">
        <v>24</v>
      </c>
      <c r="U23">
        <v>18</v>
      </c>
      <c r="V23">
        <v>1</v>
      </c>
      <c r="Y23" t="s">
        <v>52</v>
      </c>
      <c r="Z23">
        <v>12.343999999999999</v>
      </c>
      <c r="AA23">
        <v>11.93</v>
      </c>
      <c r="AB23">
        <v>12.994</v>
      </c>
      <c r="AC23">
        <v>12.853999999999999</v>
      </c>
      <c r="AD23">
        <v>13.968</v>
      </c>
      <c r="AE23">
        <v>13.731999999999999</v>
      </c>
    </row>
    <row r="24" spans="15:31">
      <c r="O24" t="s">
        <v>19</v>
      </c>
      <c r="P24">
        <v>4</v>
      </c>
      <c r="Q24">
        <v>84</v>
      </c>
      <c r="R24">
        <v>54</v>
      </c>
      <c r="S24">
        <v>36</v>
      </c>
      <c r="T24">
        <v>27</v>
      </c>
      <c r="U24">
        <v>19</v>
      </c>
      <c r="V24">
        <v>1</v>
      </c>
      <c r="W24">
        <v>3.6</v>
      </c>
      <c r="Y24" t="s">
        <v>53</v>
      </c>
      <c r="Z24">
        <v>13.891</v>
      </c>
      <c r="AA24">
        <v>13.59</v>
      </c>
      <c r="AB24">
        <v>14.324</v>
      </c>
      <c r="AC24">
        <v>1.2</v>
      </c>
      <c r="AD24">
        <v>14.974</v>
      </c>
      <c r="AE24">
        <v>14.794</v>
      </c>
    </row>
    <row r="25" spans="15:31">
      <c r="O25" t="s">
        <v>20</v>
      </c>
      <c r="P25">
        <v>4.5</v>
      </c>
      <c r="Q25">
        <v>96</v>
      </c>
      <c r="R25">
        <v>63</v>
      </c>
      <c r="S25">
        <v>42</v>
      </c>
      <c r="T25">
        <v>32</v>
      </c>
      <c r="U25">
        <v>24</v>
      </c>
      <c r="V25">
        <v>1.2</v>
      </c>
      <c r="W25">
        <v>4.2</v>
      </c>
      <c r="Y25" t="s">
        <v>54</v>
      </c>
      <c r="Z25">
        <v>13.797000000000001</v>
      </c>
      <c r="AA25">
        <v>13.271000000000001</v>
      </c>
      <c r="AB25">
        <v>14.663</v>
      </c>
      <c r="AC25">
        <v>14.503</v>
      </c>
      <c r="AD25">
        <v>15.962</v>
      </c>
      <c r="AE25">
        <v>15.682</v>
      </c>
    </row>
    <row r="26" spans="15:31">
      <c r="O26" t="s">
        <v>21</v>
      </c>
      <c r="P26">
        <v>5</v>
      </c>
      <c r="Q26">
        <v>108</v>
      </c>
      <c r="R26">
        <v>72</v>
      </c>
      <c r="S26">
        <v>48</v>
      </c>
      <c r="T26">
        <v>36</v>
      </c>
      <c r="U26">
        <v>28</v>
      </c>
      <c r="V26">
        <v>1.6</v>
      </c>
      <c r="W26">
        <v>4.8</v>
      </c>
      <c r="Y26" t="s">
        <v>55</v>
      </c>
      <c r="Z26">
        <v>14.343999999999999</v>
      </c>
      <c r="AA26">
        <v>13.93</v>
      </c>
      <c r="AB26">
        <v>14.994</v>
      </c>
      <c r="AC26">
        <v>14.853999999999999</v>
      </c>
      <c r="AD26">
        <v>15.968</v>
      </c>
      <c r="AE26">
        <v>15.731999999999999</v>
      </c>
    </row>
    <row r="27" spans="15:31">
      <c r="Y27" t="s">
        <v>56</v>
      </c>
      <c r="Z27">
        <v>15.891</v>
      </c>
      <c r="AA27">
        <v>15.59</v>
      </c>
      <c r="AB27">
        <v>16.324000000000002</v>
      </c>
      <c r="AC27">
        <v>16.206</v>
      </c>
      <c r="AD27">
        <v>16.974</v>
      </c>
      <c r="AE27">
        <v>16.794</v>
      </c>
    </row>
    <row r="28" spans="15:31">
      <c r="Y28" t="s">
        <v>57</v>
      </c>
      <c r="Z28">
        <v>16.344000000000001</v>
      </c>
      <c r="AA28">
        <v>15.93</v>
      </c>
      <c r="AB28">
        <v>16.994</v>
      </c>
      <c r="AC28">
        <v>16.853999999999999</v>
      </c>
      <c r="AD28">
        <v>17.968</v>
      </c>
      <c r="AE28">
        <v>17.731999999999999</v>
      </c>
    </row>
    <row r="29" spans="15:31">
      <c r="Y29" t="s">
        <v>67</v>
      </c>
      <c r="Z29">
        <v>17.251999999999999</v>
      </c>
      <c r="AA29">
        <v>16.623999999999999</v>
      </c>
      <c r="AB29">
        <v>18.334</v>
      </c>
      <c r="AC29">
        <v>18.164000000000001</v>
      </c>
      <c r="AD29">
        <v>19.957999999999998</v>
      </c>
      <c r="AE29">
        <v>19.623000000000001</v>
      </c>
    </row>
    <row r="30" spans="15:31">
      <c r="Y30" t="s">
        <v>58</v>
      </c>
      <c r="Z30">
        <v>18.344000000000001</v>
      </c>
      <c r="AA30">
        <v>17.93</v>
      </c>
      <c r="AB30">
        <v>18.994</v>
      </c>
      <c r="AC30">
        <v>18.853999999999999</v>
      </c>
      <c r="AD30">
        <v>19.968</v>
      </c>
      <c r="AE30">
        <v>19.732299999999999</v>
      </c>
    </row>
    <row r="31" spans="15:31">
      <c r="Y31" t="s">
        <v>59</v>
      </c>
      <c r="Z31">
        <v>18.890999999999998</v>
      </c>
      <c r="AA31">
        <v>18.59</v>
      </c>
      <c r="AB31">
        <v>19.324000000000002</v>
      </c>
      <c r="AC31">
        <v>19.206</v>
      </c>
      <c r="AD31">
        <v>19.974</v>
      </c>
      <c r="AE31">
        <v>19.794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Family</vt:lpstr>
      <vt:lpstr>SHCS.data</vt:lpstr>
      <vt:lpstr>Thread.Form.Data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Dunn</dc:creator>
  <cp:lastModifiedBy>Dale Dunn</cp:lastModifiedBy>
  <dcterms:created xsi:type="dcterms:W3CDTF">2011-12-18T23:30:05Z</dcterms:created>
  <dcterms:modified xsi:type="dcterms:W3CDTF">2011-12-19T03:01:52Z</dcterms:modified>
</cp:coreProperties>
</file>