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ITB\Semester-5\AI\Latihan\"/>
    </mc:Choice>
  </mc:AlternateContent>
  <xr:revisionPtr revIDLastSave="0" documentId="13_ncr:1_{703057EA-96C5-4784-82CB-2752377A9B51}" xr6:coauthVersionLast="47" xr6:coauthVersionMax="47" xr10:uidLastSave="{00000000-0000-0000-0000-000000000000}"/>
  <bookViews>
    <workbookView xWindow="-110" yWindow="-110" windowWidth="25820" windowHeight="13900" firstSheet="1" activeTab="4" xr2:uid="{00000000-000D-0000-FFFF-FFFF00000000}"/>
  </bookViews>
  <sheets>
    <sheet name="Kelompok" sheetId="5" state="hidden" r:id="rId1"/>
    <sheet name="DTL Issues" sheetId="1" r:id="rId2"/>
    <sheet name="Regression" sheetId="2" r:id="rId3"/>
    <sheet name="SVM" sheetId="3" r:id="rId4"/>
    <sheet name="Clustering" sheetId="4"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1" i="4" l="1"/>
  <c r="K81" i="4"/>
  <c r="L81" i="4" s="1"/>
  <c r="M80" i="4"/>
  <c r="L80" i="4"/>
  <c r="M79" i="4"/>
  <c r="L79" i="4"/>
  <c r="M78" i="4"/>
  <c r="L78" i="4"/>
  <c r="H70" i="4"/>
  <c r="I71" i="4"/>
  <c r="H71" i="4"/>
  <c r="J72" i="4"/>
  <c r="I72" i="4"/>
  <c r="H72" i="4"/>
  <c r="G72" i="4"/>
  <c r="G71" i="4"/>
  <c r="G70" i="4"/>
  <c r="G69" i="4"/>
  <c r="D31" i="3" l="1"/>
  <c r="D32" i="3"/>
  <c r="D30" i="3"/>
  <c r="F94" i="3"/>
  <c r="F95" i="3"/>
  <c r="F93" i="3"/>
  <c r="E94" i="3"/>
  <c r="E95" i="3"/>
  <c r="E93" i="3"/>
  <c r="D94" i="3"/>
  <c r="D95" i="3"/>
  <c r="D93" i="3"/>
  <c r="C94" i="3"/>
  <c r="C95" i="3"/>
  <c r="C93" i="3"/>
  <c r="E40" i="3"/>
  <c r="D40" i="3"/>
  <c r="C40" i="3"/>
  <c r="B40" i="3"/>
  <c r="E39" i="3"/>
  <c r="D39" i="3"/>
  <c r="C39" i="3"/>
  <c r="B39" i="3"/>
  <c r="E38" i="3"/>
  <c r="D38" i="3"/>
  <c r="C38" i="3"/>
  <c r="B38" i="3"/>
  <c r="C85" i="3"/>
  <c r="C86" i="3"/>
  <c r="C87" i="3"/>
  <c r="C84" i="3"/>
  <c r="D27" i="3"/>
  <c r="D28" i="3"/>
  <c r="D29" i="3"/>
  <c r="D26" i="3"/>
  <c r="C75" i="3" a="1"/>
  <c r="C77" i="3" s="1"/>
  <c r="K69" i="4"/>
  <c r="K70" i="4"/>
  <c r="K71" i="4"/>
  <c r="K72" i="4"/>
  <c r="J69" i="4"/>
  <c r="J70" i="4"/>
  <c r="J71" i="4"/>
  <c r="I69" i="4"/>
  <c r="I70" i="4"/>
  <c r="K68" i="4"/>
  <c r="J68" i="4"/>
  <c r="I68" i="4"/>
  <c r="H68" i="4"/>
  <c r="G94" i="3" l="1"/>
  <c r="H94" i="3" s="1"/>
  <c r="G95" i="3"/>
  <c r="H95" i="3" s="1"/>
  <c r="G93" i="3"/>
  <c r="H93" i="3" s="1"/>
  <c r="C78" i="3"/>
  <c r="C75" i="3"/>
  <c r="C76" i="3"/>
</calcChain>
</file>

<file path=xl/sharedStrings.xml><?xml version="1.0" encoding="utf-8"?>
<sst xmlns="http://schemas.openxmlformats.org/spreadsheetml/2006/main" count="366" uniqueCount="295">
  <si>
    <t>Soal UTS IF3270 2023/2024</t>
  </si>
  <si>
    <t>Tabel dataset S berikut ini digunakan untuk menjawab soal nomor 1 hingga nomor 4.</t>
  </si>
  <si>
    <t>Tabel Dataset S</t>
  </si>
  <si>
    <t>Instance</t>
  </si>
  <si>
    <t>A1</t>
  </si>
  <si>
    <t>A2</t>
  </si>
  <si>
    <t>Kelas</t>
  </si>
  <si>
    <t>v1_1</t>
  </si>
  <si>
    <t>v2_1</t>
  </si>
  <si>
    <t>Y</t>
  </si>
  <si>
    <t>v1_2</t>
  </si>
  <si>
    <t>v2_2</t>
  </si>
  <si>
    <t>N</t>
  </si>
  <si>
    <t>v2_3</t>
  </si>
  <si>
    <t>?</t>
  </si>
  <si>
    <t>v2_4</t>
  </si>
  <si>
    <t>Keterangan:</t>
  </si>
  <si>
    <t>nilai ? menandakan missing value;</t>
  </si>
  <si>
    <t>Atribut_1 memiliki 2 kemungkinan nilai (v1_1, v1_2);</t>
  </si>
  <si>
    <t>Atribut_2 memiliki 4 kemungkinan nilai (v2_1 hingga v2_4);</t>
  </si>
  <si>
    <t>Terdapat dua kelas (Y, N).</t>
  </si>
  <si>
    <t>Tuliskan jawaban dari setiap pertanyaan berikut ini pada kolom yang disediakan.</t>
  </si>
  <si>
    <t>No</t>
  </si>
  <si>
    <t>Pertanyaan</t>
  </si>
  <si>
    <t>Jawaban</t>
  </si>
  <si>
    <t>Jika missing value pada instance 6 dibiarkan tetap kosong, hitung entropi dari dataset S. Tuliskan formula lengkap dengan angka yang terlibat, tidak perlu menghitung hasil akhirnya.(Nilai 5)</t>
  </si>
  <si>
    <t>Jika missing value pada instance 6 dibiarkan tetap kosong, hitung Gain dari atribut A1. Tuliskan formula lengkap dengan angka yang terlibat, tidak perlu menghitung hasil akhirnya. (Nilai 5)</t>
  </si>
  <si>
    <t>Jika atribut A1 terpilih menjadi akar pohon, gambarkan hasil pencabangan untuk akar tersebut, dan tuliskan kumpulan instance yang ada di tiap cabang pohon dengan format:
[nomor_instance]; [nilai_A1]; [nilai_A2];[Kelas];[Bobot]
(tanpa kurung siku).
(Nilai 5)</t>
  </si>
  <si>
    <t>Jika missing value di A1 diisi dengan v1_1, dan semua kelas untuk seluruh enam instance pada dataset S adalah Y, bagaimana pohon yang terbentuk? Tidak perlu dilakukan penghitungan, cukup analisis dari definisi entropi dan algoritma ID3. (Nilai 5)</t>
  </si>
  <si>
    <t>Soal Kuis IF3270 2023/2024</t>
  </si>
  <si>
    <t>Terdapat dataset sebagai berikut:</t>
  </si>
  <si>
    <t>Id</t>
  </si>
  <si>
    <t>x1</t>
  </si>
  <si>
    <t>x2</t>
  </si>
  <si>
    <t>x3</t>
  </si>
  <si>
    <t>Dataset berlabel yang disediakan terdiri atas 3 instances dengan 3 fitur x1, x2, dan x3. Kolom Idx merupakan indeks instance yang akan dirandom saat pembelajaran. Encoding kelas positif adalah 1 dan kelas negatif adalah -1. Threshold untuk kelas positif adalah &gt;=0.500.</t>
  </si>
  <si>
    <t>1. (Nilai 15) Lakukanlah proses pembelajaran regresi logistik sebanyak 1 epoch dengan menginisiasi semua bobot dengan 0.1, menggunakan stochastic gradient ascent, learning rate 0.5, dan urutan instance pembelajaran hasil pemilihan random adalah 2,1,3. Untuk setiap tahapan pemutakhiran bobot, tuliskan:</t>
  </si>
  <si>
    <t>a. kombinasi linear yang digunakan (angka yang terlibat) beserta hasilnya,</t>
  </si>
  <si>
    <t>b. probabilitas prediksi,</t>
  </si>
  <si>
    <t>c. nilai bobot yang baru (beserta formula untuk mendapatkannya) di setiap tahap.</t>
  </si>
  <si>
    <t>2. (Nilai 5) Tuliskan bobot akhir hasil dari pembelajaran 1 epoch, dan lakukan prediksi kelas terhadap semua training data yang ada menggunakan bobot tersebut (lengkap dengan formula untuk mendapatkan nilai kelas setiap instance). Tentukan akurasi hasil pembelajaran bobot tersebut.</t>
  </si>
  <si>
    <t>Jawab:</t>
  </si>
  <si>
    <t>x4</t>
  </si>
  <si>
    <t>x5</t>
  </si>
  <si>
    <t>y</t>
  </si>
  <si>
    <t>m001</t>
  </si>
  <si>
    <t>m002</t>
  </si>
  <si>
    <t>m003</t>
  </si>
  <si>
    <t>m004</t>
  </si>
  <si>
    <t>m005</t>
  </si>
  <si>
    <t>m006</t>
  </si>
  <si>
    <t>Manajer toko ingin mengelompokkan pelanggan tersebut menjadi dua kelompok: 1 dan -1 (kolom y).</t>
  </si>
  <si>
    <t>Untuk menyederhanakan masalah, data yang digunakan untuk pengelompokkan tsb adalah kolom: lama menjadi pelanggan dan banyak transaksi per bulan.</t>
  </si>
  <si>
    <t>Pengelompokkan tersebut dilakukan dengan menggunakan algoritma SVM.</t>
  </si>
  <si>
    <t>Dari hasil perhitungan QP Solver, diperoleh data pelanggan yang menjadi support vector adalah data m002, m003, dan m006.</t>
  </si>
  <si>
    <t>a. Hitunglah nilai alpha dari ketiga support vector tersebut, beserta nilai biasnya.</t>
  </si>
  <si>
    <t>b. Lakukan prediksi kelas untuk 3 data pelanggan berikut</t>
  </si>
  <si>
    <t>m007</t>
  </si>
  <si>
    <t>m008</t>
  </si>
  <si>
    <t>m009</t>
  </si>
  <si>
    <t>Tuliskan jawaban akhir di cell berwarna. Tuliskan juga langkah perhitungan untuk kedua subsoal tersebut. Jawaban tanpa cara perhitungan tidak akan dinilai.</t>
  </si>
  <si>
    <t>Jawaban:</t>
  </si>
  <si>
    <t>a.</t>
  </si>
  <si>
    <t>alpha2</t>
  </si>
  <si>
    <t>alpha3</t>
  </si>
  <si>
    <t>alpha6</t>
  </si>
  <si>
    <t>bias b</t>
  </si>
  <si>
    <t>b.</t>
  </si>
  <si>
    <t>Prediksi</t>
  </si>
  <si>
    <t>Langkah perhitungan:</t>
  </si>
  <si>
    <t>Soal UAS IF3270 2021/2022</t>
  </si>
  <si>
    <t>1. Pada iterasi pertama, isi masing-masing cluster adalah:</t>
  </si>
  <si>
    <t>A. C1 = {A, B}; C2 = {C, D}</t>
  </si>
  <si>
    <t>B. C1 = {B, D}; C2 = {A, C}</t>
  </si>
  <si>
    <t>C. C1 = {B}; C2 = {A, C, D}</t>
  </si>
  <si>
    <t>D. C1 = {A, B, D}; C2 = {C}</t>
  </si>
  <si>
    <t>E. C1 = {A, B, C}; C2 = {D}</t>
  </si>
  <si>
    <t>F. Tidak ada jawaban</t>
  </si>
  <si>
    <t>2. Proses clustering berhenti pada iterasi ke? (iterasi dimulai dari 1)</t>
  </si>
  <si>
    <t>A. 1</t>
  </si>
  <si>
    <t>B. 2</t>
  </si>
  <si>
    <t>C. 3</t>
  </si>
  <si>
    <t>D. 4</t>
  </si>
  <si>
    <t>E. Tidak ada jawaban</t>
  </si>
  <si>
    <t>3. Di akhir clustering, titik centroid dari setiap cluster adalah: (pilih dari titik-titik berikut)</t>
  </si>
  <si>
    <t>A. (1, 4)</t>
  </si>
  <si>
    <t>B. (3, 2)</t>
  </si>
  <si>
    <t>C. (3, 4)</t>
  </si>
  <si>
    <t>D. (3.5, 2)</t>
  </si>
  <si>
    <t>E. (4, 2)</t>
  </si>
  <si>
    <t>F. (4, 2.67)</t>
  </si>
  <si>
    <t>G. (5, 4)</t>
  </si>
  <si>
    <t>H. Tidak ada jawaban</t>
  </si>
  <si>
    <t>C1: ...</t>
  </si>
  <si>
    <t>C2: ...</t>
  </si>
  <si>
    <t>4. Jika ternyata dikatahui label kelas untuk setiap instance seperti pada tabel berikut.</t>
  </si>
  <si>
    <t>Pernyataan yang benar terkait purity pada hasil clustering adalah:</t>
  </si>
  <si>
    <t>A. Purity kelas C1 lebih tinggi daripada kelas C2.</t>
  </si>
  <si>
    <t>B. Kelas C2 memiliki purity sempurna (perfect).</t>
  </si>
  <si>
    <t>C. Purity keseluruhan hasil clustering adalah 0.67.</t>
  </si>
  <si>
    <t>D. Purity kedua kelas sama besar.</t>
  </si>
  <si>
    <t>E. Tidak ada jawaban.</t>
  </si>
  <si>
    <t>5. Pernyataan yang benar tentang K-Means Clustering adalah:</t>
  </si>
  <si>
    <t>A. Merupakan metode pembelajaran dengan data berlabel.</t>
  </si>
  <si>
    <t>B. Nilai k bermakna (meaningful) terkecil adalah k=1</t>
  </si>
  <si>
    <t>C. Iterasi clustering dapat berhenti saat iterasi maksimum.</t>
  </si>
  <si>
    <t>D. Proses penentuan keanggotaan cluster dilakukan dengan euclidian distance antar titik pada cluster.</t>
  </si>
  <si>
    <t>E. Hasil clustering baik jika nilai Within Cluster Sum of Squares nya besar.</t>
  </si>
  <si>
    <t>F. Nilai purity selalu dapat ditentukan pada semua kasus clustering.</t>
  </si>
  <si>
    <t>Untuk dataset berikut ini, lakukan clustering dengan beberapa pendekatan. Jika diperlukan untuk evaluasi, nilai m (predicted cluster center) adalah nilai rata-rata.</t>
  </si>
  <si>
    <t>Isi sel yang berwarna merah  muda.</t>
  </si>
  <si>
    <t>Id Titik</t>
  </si>
  <si>
    <t>X1</t>
  </si>
  <si>
    <t>X2</t>
  </si>
  <si>
    <t>Matriks Jarak (Euclidean Distance)</t>
  </si>
  <si>
    <t>A</t>
  </si>
  <si>
    <t>B</t>
  </si>
  <si>
    <t>Density Based Clustering</t>
  </si>
  <si>
    <t>Jika Entropi=3 dan MinPoints=2, jawab pertanyaan berikut</t>
  </si>
  <si>
    <t>Jenis titik</t>
  </si>
  <si>
    <t>Anggota lain dari cluster yang sama (jika ada)</t>
  </si>
  <si>
    <t>Jika outlier dianggap sebagai sebuah cluster tersendiri, isi tabel evaluasi cluster berikut ini.</t>
  </si>
  <si>
    <t>Cluster</t>
  </si>
  <si>
    <t>Id Anggota</t>
  </si>
  <si>
    <t>Kelas A</t>
  </si>
  <si>
    <t>Kelas B</t>
  </si>
  <si>
    <t>Total</t>
  </si>
  <si>
    <t>Entropy</t>
  </si>
  <si>
    <t>Purity</t>
  </si>
  <si>
    <t>Agglomerative Clustering</t>
  </si>
  <si>
    <t>Bentuk cluster dengan menggunakan Single Linkage</t>
  </si>
  <si>
    <t>Iterasi</t>
  </si>
  <si>
    <t>Cluster yang terbentuk</t>
  </si>
  <si>
    <t>Penulisan hirarki menggunakan tanda kurung seperti pada salindia kuliah.</t>
  </si>
  <si>
    <t>Jika ada jarak yang sama, Id lebih kecil lebih diprioritaskan.</t>
  </si>
  <si>
    <t>Daftar Anggota Kelompok</t>
  </si>
  <si>
    <t>&lt;NIM&gt;</t>
  </si>
  <si>
    <t>&lt;Nama&gt;</t>
  </si>
  <si>
    <t>Karena semua instance memiliki kelas Y, maka  
Menurut algoritma ID3, jika nilai Entropy = 0, artinya semua data sudah perfectly classified. Sehingga tree akan berhenti di node akar dan menjadi leaf node dengan kelas Y. Hal ini juga sesuai dengan prinsip ID3 yang akan berhenti ketika semua instance di node memiliki kelas yang sama (dalam kasus ini semua kelas Y).</t>
  </si>
  <si>
    <t>Epoch 1</t>
  </si>
  <si>
    <t>bT.x</t>
  </si>
  <si>
    <t>P(y=1|x)</t>
  </si>
  <si>
    <t>b0</t>
  </si>
  <si>
    <t>b1</t>
  </si>
  <si>
    <t>b2</t>
  </si>
  <si>
    <t>b3</t>
  </si>
  <si>
    <t>Inisialisasi</t>
  </si>
  <si>
    <t>-0.5</t>
  </si>
  <si>
    <t>Urutan instance pembelajaran hasil random = 2, 1, 3</t>
  </si>
  <si>
    <t>Inisialisasi bobot 0.1</t>
  </si>
  <si>
    <t>1a.</t>
  </si>
  <si>
    <t>Tahap</t>
  </si>
  <si>
    <t>0.1(1) + 0.1(0) + 0.1(-1) + 0.1(-1) = -0.1</t>
  </si>
  <si>
    <t>Kombinasi Linear</t>
  </si>
  <si>
    <t>1b.</t>
  </si>
  <si>
    <t>1c.</t>
  </si>
  <si>
    <t>Probabilitas Prediksi</t>
  </si>
  <si>
    <t>Update Bobot</t>
  </si>
  <si>
    <t>0.1</t>
  </si>
  <si>
    <r>
      <rPr>
        <b/>
        <sz val="10"/>
        <color rgb="FF000000"/>
        <rFont val="Arial"/>
        <family val="2"/>
        <scheme val="minor"/>
      </rPr>
      <t>bT.x</t>
    </r>
    <r>
      <rPr>
        <sz val="10"/>
        <color rgb="FF000000"/>
        <rFont val="Arial"/>
        <family val="2"/>
        <scheme val="minor"/>
      </rPr>
      <t xml:space="preserve"> = b0 + b1x1 + b2x2 + b3x3</t>
    </r>
  </si>
  <si>
    <r>
      <rPr>
        <b/>
        <sz val="10"/>
        <color rgb="FF000000"/>
        <rFont val="Arial"/>
        <family val="2"/>
        <scheme val="minor"/>
      </rPr>
      <t>P(y=1|x)</t>
    </r>
    <r>
      <rPr>
        <sz val="10"/>
        <color rgb="FF000000"/>
        <rFont val="Arial"/>
        <family val="2"/>
        <scheme val="minor"/>
      </rPr>
      <t xml:space="preserve"> = 1/(1+e^(-bT.x))</t>
    </r>
  </si>
  <si>
    <r>
      <rPr>
        <b/>
        <sz val="10"/>
        <color rgb="FF000000"/>
        <rFont val="Arial"/>
        <family val="2"/>
        <scheme val="minor"/>
      </rPr>
      <t>bj</t>
    </r>
    <r>
      <rPr>
        <sz val="10"/>
        <color rgb="FF000000"/>
        <rFont val="Arial"/>
        <family val="2"/>
        <scheme val="minor"/>
      </rPr>
      <t xml:space="preserve"> = bj + η(yi - P(yi=1|xi))xij</t>
    </r>
  </si>
  <si>
    <t>1/(1+e^(-(-0.1))) = 0.475</t>
  </si>
  <si>
    <t>Learning rate (η) = 0.5</t>
  </si>
  <si>
    <t>0.1+0.5(1-0.475)*1 = 0.3625</t>
  </si>
  <si>
    <t>0.1+0.5(1-0.475)*0 = 0.1</t>
  </si>
  <si>
    <t>0.1+0.5(1-0.475)*(-1) = -0.1625</t>
  </si>
  <si>
    <t xml:space="preserve">2. </t>
  </si>
  <si>
    <t>Bobot akhir hasil pembelajaran 1 epoch:</t>
  </si>
  <si>
    <t>0.3625(1) + 0.1(1) - 0.1625(0) - 0.1625(1) = 0.3</t>
  </si>
  <si>
    <t>1/(1+e^(-0.3)) = 0.5744</t>
  </si>
  <si>
    <t>1/(1+e^(-0.2935)) = 0.5729</t>
  </si>
  <si>
    <t>-0.1625+0.5(1-0.5744)*0 = -0.1625</t>
  </si>
  <si>
    <t>0.3625+0.5(1-0.5744)*1 = 0.5753</t>
  </si>
  <si>
    <t>0.1+0.5(1-0.5744)*1 = 0.3128</t>
  </si>
  <si>
    <t>-0.1625+0.5(1-0.5744)*1 = 0.0503</t>
  </si>
  <si>
    <t>Prediksi tiap instance</t>
  </si>
  <si>
    <t>Prediksi (P)</t>
  </si>
  <si>
    <t>-1 (Karena P2 &lt; 0.5)</t>
  </si>
  <si>
    <t>-1 (Karena P3 &lt; 0.5)</t>
  </si>
  <si>
    <t>0.5753(1) + 0.3128(-1) - 0.1625(-0.5) + 0.0503(-1) = 0.2935</t>
  </si>
  <si>
    <t>benar</t>
  </si>
  <si>
    <t>salah</t>
  </si>
  <si>
    <t>Data support vector yang diketahui: m002, m003, m006</t>
  </si>
  <si>
    <t>Untuk setiap support vector berlaku: yi(w·xi + b) = 1</t>
  </si>
  <si>
    <t>Rumus SVM: w = Σ αi·yi·xi</t>
  </si>
  <si>
    <t>Persamaan untuk setiap support vector:</t>
  </si>
  <si>
    <t>Diketahui data pelanggan di sebuah toko, yang terdiri atas id pelanggan (x1), jenis kelamin (x42), usia (x43), lama menjadi pelanggan (x4), banyak transaksi per bulan (x5).</t>
  </si>
  <si>
    <t>f(x) = a2 * y2 * (x42, x52) (x424, x52) + a3 * y3 * (x43, x53) (x42, x52) + a6 * y6 * (x46, x56) (x42, x52) + b</t>
  </si>
  <si>
    <t>Untuk m002</t>
  </si>
  <si>
    <t>Untuk m003</t>
  </si>
  <si>
    <t>Untuk m006</t>
  </si>
  <si>
    <t>1 = a2 * 1 * (4,3) * (4,3) + a3 * 1 * (6,6) * (4,3) + a6 * (-1) * (8,2) * (4,3) + b</t>
  </si>
  <si>
    <t>f(x) = a2 * y2 * (x42, x52) (x43, x53) + a3 * y3 * (x43, x53) (x43, x53) + a6 * y6 * (x46, x56) (x43, x53) + b</t>
  </si>
  <si>
    <t>f(x) = a2 * y2 * (x42, x52) (x46, x56) + a3 * y3 * (x43, x53) (x46, x56) + a6 * y6 * (x46, x56) (x46, x56) + b</t>
  </si>
  <si>
    <t>Persamaan 1</t>
  </si>
  <si>
    <t>Persamaan 2</t>
  </si>
  <si>
    <t>Persamaan 3</t>
  </si>
  <si>
    <t xml:space="preserve">Persamaan 4 </t>
  </si>
  <si>
    <t>-1 = a2 * 1 * (4,3) * (8,2) + a3 * 1 * (6,6) * (8,2) + a6 * (-1) * (8,2) * (8,2) + b</t>
  </si>
  <si>
    <t>1 = 25a2 + 42a3 - 38a6 + b</t>
  </si>
  <si>
    <t>-1 = 38a2 + 60a3 - 68a6 + b</t>
  </si>
  <si>
    <t>a2 + a3 - a6 = 0</t>
  </si>
  <si>
    <t>Dari (a) diketahui:</t>
  </si>
  <si>
    <t>Centroid awal</t>
  </si>
  <si>
    <t>C1 (dari B): (4,2)</t>
  </si>
  <si>
    <t>C2 (dari C): (1,4)</t>
  </si>
  <si>
    <t>Untuk titik A (3,2)</t>
  </si>
  <si>
    <t>Ke C2 (C): √((3-1)² + (2-4)²) = √(4 + 4) = √8 ≈ 2.83</t>
  </si>
  <si>
    <t>Untuk titik D (5,4)</t>
  </si>
  <si>
    <t>Ke C2 (C): √((5-1)² + (4-4)²) = √(16 + 0) = 4</t>
  </si>
  <si>
    <r>
      <t>Ke C1 (B): √((3-4)² + (2-2)²) = √(1 + 0) =</t>
    </r>
    <r>
      <rPr>
        <b/>
        <sz val="10"/>
        <color rgb="FF000000"/>
        <rFont val="Arial"/>
        <family val="2"/>
        <scheme val="minor"/>
      </rPr>
      <t xml:space="preserve"> 1</t>
    </r>
  </si>
  <si>
    <r>
      <t>Ke C1 (B): √((5-4)² + (4-2)²) = √(1 + 4) = √5 ≈</t>
    </r>
    <r>
      <rPr>
        <b/>
        <sz val="10"/>
        <color rgb="FF000000"/>
        <rFont val="Arial"/>
        <family val="2"/>
        <scheme val="minor"/>
      </rPr>
      <t xml:space="preserve"> 2.24</t>
    </r>
  </si>
  <si>
    <t>A dan D masuk ke C1</t>
  </si>
  <si>
    <t>C1 = {A, B, D}; C2 = {C}</t>
  </si>
  <si>
    <t>D</t>
  </si>
  <si>
    <t>Jawaban no 1</t>
  </si>
  <si>
    <t>Jawaban no 2</t>
  </si>
  <si>
    <t>Iterasi 1 (hasil no 1)</t>
  </si>
  <si>
    <t>Centroid baru:</t>
  </si>
  <si>
    <t>C1 = ((3+4+5)/3, (2+2+4)/3) = (4, 2.67)</t>
  </si>
  <si>
    <t>C2 = (1, 4)</t>
  </si>
  <si>
    <t>Iterasi 2</t>
  </si>
  <si>
    <t>Ke C1: √((3-4)² + (2-2.67)²) = √(1 + 0.45) = 1.21</t>
  </si>
  <si>
    <t>Ke C2: √((3-1)² + (2-4)²) = √(4 + 4) = 2.83</t>
  </si>
  <si>
    <t>Untuk titik B (4,2)</t>
  </si>
  <si>
    <t>Ke C1: √((4-4)² + (2-2.67)²) = √(0 + 0.45) = 0.67</t>
  </si>
  <si>
    <t>Ke C2: √((4-1)² + (2-4)²) = √(9 + 4) = 3.61</t>
  </si>
  <si>
    <t>Untuk titik C (1,4)</t>
  </si>
  <si>
    <t>Ke C1: √((1-4)² + (4-2.67)²) = √(9 + 1.77) = 3.32</t>
  </si>
  <si>
    <t>Ke C2: √((1-1)² + (4-4)²) = 0</t>
  </si>
  <si>
    <t>Ke C1: √((5-4)² + (4-2.67)²) = √(1 + 1.77) = 1.75</t>
  </si>
  <si>
    <t>Ke C2: √((5-1)² + (4-4)²) = 4</t>
  </si>
  <si>
    <t>Hasil clustering</t>
  </si>
  <si>
    <t xml:space="preserve">B </t>
  </si>
  <si>
    <t>Jawaban no 3</t>
  </si>
  <si>
    <t>A, F</t>
  </si>
  <si>
    <t>Jawaban no 4</t>
  </si>
  <si>
    <t>Karena C2 hanya berisi 1 instance, maka purity-nya pasti 1 (sempurna)</t>
  </si>
  <si>
    <t>C</t>
  </si>
  <si>
    <t>d(i,j) = √((Xi1-Xj1)² + (Xi2-Xj2)²)</t>
  </si>
  <si>
    <t>Jarak euclidean</t>
  </si>
  <si>
    <t>Outlier</t>
  </si>
  <si>
    <t>Core point</t>
  </si>
  <si>
    <t>(1),(2),(3),(4),(5)</t>
  </si>
  <si>
    <t>(1),(2,3),(4,5)</t>
  </si>
  <si>
    <t>Tidak ada</t>
  </si>
  <si>
    <t>(1),(2,3),(4),(5)</t>
  </si>
  <si>
    <t>((1),(2,3)),(4,5)</t>
  </si>
  <si>
    <t>(((1),(2,3)),(4,5))</t>
  </si>
  <si>
    <t>Density Based Clustering (Entropi=3, MinPoints=2)</t>
  </si>
  <si>
    <t>Titik 2-4 terhubung (jarak 5.83)</t>
  </si>
  <si>
    <t>Titik 2-5 terhubung (jarak 6.32)</t>
  </si>
  <si>
    <t>Titik 3-4 terhubung (jarak 6.32)</t>
  </si>
  <si>
    <t>Titik 3-5 terhubung (jarak 7.07)</t>
  </si>
  <si>
    <t>Titik 2-3 terhubung (jarak 1.41)</t>
  </si>
  <si>
    <t>Titik 4-5 terhubung (jarak 1.41)</t>
  </si>
  <si>
    <t>Titik 2,3,4,5 saling terhubung dan masing-masing memiliki ≥2 tetangga (MinPoints), sehingga semuanya menjadi CorePoint</t>
  </si>
  <si>
    <t>Hanya titik 1 yang jaraknya terlalu jauh dari semua titik lain (&gt;7 unit), sehingga menjadi Outlier</t>
  </si>
  <si>
    <t>2,3</t>
  </si>
  <si>
    <t>4,5</t>
  </si>
  <si>
    <t>E = -p₁log₂(p₁) - p₂log₂(p₂)</t>
  </si>
  <si>
    <t>jadi 0 karena penyesuaian dengan fungsi logistik [0..1]</t>
  </si>
  <si>
    <t>0.3128+0.5(0-0.5729)*(-1) = 0.59925</t>
  </si>
  <si>
    <t>0.5753+0.5(0-0.5729)*1 = 0.28885</t>
  </si>
  <si>
    <t>-0.1625+0.5(0-0.5729)*(-0.5) = -0.019275</t>
  </si>
  <si>
    <t>0.0503+0.5(0-0.5729)*(-1) = 0.33675</t>
  </si>
  <si>
    <t>b0 = 0.28885</t>
  </si>
  <si>
    <t>b1 = 0.59925</t>
  </si>
  <si>
    <t>b2 = -0.019275</t>
  </si>
  <si>
    <t>b3 = 0.33675</t>
  </si>
  <si>
    <t>1 (Karena P1 &gt; 0.5)</t>
  </si>
  <si>
    <t>P2 = 1/(1+e^-(0.28885+0.59925*0-0.019275*(-1)+0.33675*(-1))) = 0.493</t>
  </si>
  <si>
    <t>P1 = 1/(1+e^-(0.28885+0.59925*1-0.019275*0+0.33675*1)) = 0.773</t>
  </si>
  <si>
    <t>P3 = 1/(1+e^-(0.28885+0.59925*(-1)-0.019275*(-0.5)+0.33675*(-1))) = 0.346</t>
  </si>
  <si>
    <t>Akurasi = 2/3 = 66.67%</t>
  </si>
  <si>
    <t xml:space="preserve">         A1
      /        \
  v1_1   v1_2 
   /              \
   Y            A2
              /         \
       v2_1      v2_2
        /                 \
       N                Y
Cabang v1_1:
1: v1_1; v2_1; Y; 1
5: v1_1; v2_3; Y; 1
6: v1_1; v2_4; Y; 0.4
Cabang v1_2:
2: v1_2; v2_2; Y; 1
3: v1_2; v2_1; N; 1
4: v1_2; v2_1; N; 1
6: v1_2; v2_4; Y; 0.6</t>
  </si>
  <si>
    <t>1 = a2 * 1 * (4,3) * (6,6) + a3 * 1 * (6,6) * (6,6) + a6 * (-1) * (8,2) * (6,6) + b</t>
  </si>
  <si>
    <t>1 = 42a2 + 72a3 - 60a6 + b</t>
  </si>
  <si>
    <t>X</t>
  </si>
  <si>
    <t>a2</t>
  </si>
  <si>
    <t>a3</t>
  </si>
  <si>
    <t>a6</t>
  </si>
  <si>
    <t>b</t>
  </si>
  <si>
    <t>AX = B</t>
  </si>
  <si>
    <t>X = Inverse(A) * B</t>
  </si>
  <si>
    <t>X =</t>
  </si>
  <si>
    <t>a2.y2.(x2.x)</t>
  </si>
  <si>
    <t>a3.y3.(x3.x)</t>
  </si>
  <si>
    <t>a6.y6.(x6.x)</t>
  </si>
  <si>
    <t>f(x)</t>
  </si>
  <si>
    <t>Support Vector</t>
  </si>
  <si>
    <t xml:space="preserve">Hasil Prediksi </t>
  </si>
  <si>
    <t>Kelas = sign(a2.y2.(x2 . x) + a3.y3.(x3.x) + a6.y6.(x6.x) + b)</t>
  </si>
  <si>
    <t>asumsi pakai tabel yang sama seperti no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</si>
</sst>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x14ac:knownFonts="1">
    <font>
      <sz val="10"/>
      <color rgb="FF000000"/>
      <name val="Arial"/>
      <scheme val="minor"/>
    </font>
    <font>
      <i/>
      <sz val="10"/>
      <color rgb="FF000000"/>
      <name val="Arial"/>
    </font>
    <font>
      <sz val="10"/>
      <color rgb="FF000000"/>
      <name val="Arial"/>
    </font>
    <font>
      <sz val="10"/>
      <color rgb="FF000000"/>
      <name val="Arial"/>
    </font>
    <font>
      <sz val="10"/>
      <color theme="1"/>
      <name val="Arial"/>
      <scheme val="minor"/>
    </font>
    <font>
      <sz val="9"/>
      <color rgb="FF000000"/>
      <name val="Arial"/>
    </font>
    <font>
      <sz val="10"/>
      <color theme="1"/>
      <name val="Arial"/>
      <scheme val="minor"/>
    </font>
    <font>
      <sz val="11"/>
      <color theme="1"/>
      <name val="Calibri"/>
    </font>
    <font>
      <sz val="10"/>
      <color theme="1"/>
      <name val="Arial"/>
    </font>
    <font>
      <i/>
      <sz val="11"/>
      <color rgb="FF000000"/>
      <name val="Arial"/>
    </font>
    <font>
      <sz val="11"/>
      <color rgb="FF000000"/>
      <name val="Arial"/>
    </font>
    <font>
      <b/>
      <u/>
      <sz val="10"/>
      <color theme="1"/>
      <name val="Arial"/>
    </font>
    <font>
      <sz val="10"/>
      <name val="Arial"/>
    </font>
    <font>
      <sz val="10"/>
      <color rgb="FF000000"/>
      <name val="Arial"/>
      <family val="2"/>
    </font>
    <font>
      <sz val="10"/>
      <color rgb="FF000000"/>
      <name val="Arial"/>
      <family val="2"/>
      <scheme val="minor"/>
    </font>
    <font>
      <b/>
      <sz val="10"/>
      <color rgb="FF000000"/>
      <name val="Arial"/>
      <family val="2"/>
      <scheme val="minor"/>
    </font>
    <font>
      <sz val="8"/>
      <name val="Arial"/>
      <family val="2"/>
      <scheme val="minor"/>
    </font>
    <font>
      <b/>
      <sz val="10"/>
      <color rgb="FFFF0000"/>
      <name val="Arial"/>
      <family val="2"/>
      <scheme val="minor"/>
    </font>
    <font>
      <sz val="10"/>
      <color theme="1"/>
      <name val="Arial"/>
      <family val="2"/>
    </font>
    <font>
      <sz val="11"/>
      <color theme="1"/>
      <name val="Calibri"/>
      <family val="2"/>
    </font>
    <font>
      <sz val="10"/>
      <color theme="1"/>
      <name val="Arial"/>
      <family val="2"/>
      <scheme val="minor"/>
    </font>
    <font>
      <b/>
      <sz val="10"/>
      <color theme="1"/>
      <name val="Arial"/>
      <family val="2"/>
    </font>
    <font>
      <b/>
      <sz val="11"/>
      <color theme="1"/>
      <name val="Calibri"/>
      <family val="2"/>
    </font>
    <font>
      <sz val="9"/>
      <color rgb="FF000000"/>
      <name val="Arial"/>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0CECE"/>
        <bgColor rgb="FFD0CECE"/>
      </patternFill>
    </fill>
    <fill>
      <patternFill patternType="solid">
        <fgColor rgb="FFFCE4D6"/>
        <bgColor rgb="FFFCE4D6"/>
      </patternFill>
    </fill>
    <fill>
      <patternFill patternType="solid">
        <fgColor rgb="FFF4CCCC"/>
        <bgColor rgb="FFF4CCCC"/>
      </patternFill>
    </fill>
    <fill>
      <patternFill patternType="solid">
        <fgColor rgb="FFEBE1F7"/>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7">
    <xf numFmtId="0" fontId="0" fillId="0" borderId="0" xfId="0"/>
    <xf numFmtId="0" fontId="7" fillId="0" borderId="0" xfId="0" applyFont="1"/>
    <xf numFmtId="0" fontId="8" fillId="0" borderId="0" xfId="0" applyFont="1"/>
    <xf numFmtId="0" fontId="7" fillId="4" borderId="1" xfId="0" applyFont="1" applyFill="1" applyBorder="1"/>
    <xf numFmtId="0" fontId="7" fillId="4" borderId="2" xfId="0" applyFont="1" applyFill="1" applyBorder="1"/>
    <xf numFmtId="0" fontId="7" fillId="0" borderId="3" xfId="0" applyFont="1" applyBorder="1"/>
    <xf numFmtId="0" fontId="7" fillId="0" borderId="4" xfId="0" applyFont="1" applyBorder="1" applyAlignment="1">
      <alignment horizontal="right"/>
    </xf>
    <xf numFmtId="0" fontId="7" fillId="5" borderId="0" xfId="0" applyFont="1" applyFill="1" applyAlignment="1">
      <alignment horizontal="right"/>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1" xfId="0" applyFont="1" applyBorder="1" applyAlignment="1">
      <alignment horizontal="center" vertical="center" wrapText="1"/>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0" borderId="0" xfId="0" applyFont="1" applyAlignment="1">
      <alignment horizontal="left" vertical="center"/>
    </xf>
    <xf numFmtId="0" fontId="4"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2" fillId="0" borderId="0" xfId="0" applyFont="1" applyAlignment="1">
      <alignment vertical="center"/>
    </xf>
    <xf numFmtId="0" fontId="2" fillId="3" borderId="0" xfId="0" applyFont="1" applyFill="1" applyAlignment="1">
      <alignment horizontal="left" vertical="center"/>
    </xf>
    <xf numFmtId="0" fontId="6" fillId="0" borderId="0" xfId="0" applyFont="1" applyAlignment="1">
      <alignment vertical="center"/>
    </xf>
    <xf numFmtId="0" fontId="14" fillId="0" borderId="0" xfId="0" applyFont="1" applyAlignment="1">
      <alignment vertical="center"/>
    </xf>
    <xf numFmtId="0" fontId="15" fillId="7" borderId="7" xfId="0" applyFont="1" applyFill="1" applyBorder="1" applyAlignment="1">
      <alignment horizontal="center" vertical="center"/>
    </xf>
    <xf numFmtId="0" fontId="0" fillId="0" borderId="7" xfId="0" applyBorder="1" applyAlignment="1">
      <alignment horizontal="center" vertical="center"/>
    </xf>
    <xf numFmtId="0" fontId="14" fillId="0" borderId="7" xfId="0" applyFont="1" applyBorder="1" applyAlignment="1">
      <alignment horizontal="center" vertical="center" wrapText="1"/>
    </xf>
    <xf numFmtId="0" fontId="15" fillId="7" borderId="7" xfId="0" applyFont="1" applyFill="1" applyBorder="1" applyAlignment="1">
      <alignment horizontal="center" vertical="center" wrapText="1"/>
    </xf>
    <xf numFmtId="0" fontId="14" fillId="0" borderId="7" xfId="0" applyFont="1" applyBorder="1" applyAlignment="1">
      <alignment horizontal="left" vertical="center" wrapText="1"/>
    </xf>
    <xf numFmtId="0" fontId="14" fillId="0" borderId="7" xfId="0" applyFont="1" applyBorder="1"/>
    <xf numFmtId="3" fontId="14" fillId="0" borderId="0" xfId="0" applyNumberFormat="1" applyFont="1" applyAlignment="1">
      <alignment vertical="center"/>
    </xf>
    <xf numFmtId="0" fontId="18" fillId="0" borderId="0" xfId="0" applyFont="1"/>
    <xf numFmtId="0" fontId="14" fillId="0" borderId="0" xfId="0" applyFont="1"/>
    <xf numFmtId="0" fontId="19" fillId="4" borderId="2" xfId="0" applyFont="1" applyFill="1" applyBorder="1"/>
    <xf numFmtId="0" fontId="15" fillId="0" borderId="0" xfId="0" applyFont="1"/>
    <xf numFmtId="0" fontId="14" fillId="0" borderId="16" xfId="0" applyFont="1" applyBorder="1"/>
    <xf numFmtId="0" fontId="9" fillId="0" borderId="0" xfId="0" applyFont="1" applyAlignment="1">
      <alignment vertical="center"/>
    </xf>
    <xf numFmtId="0" fontId="10" fillId="0" borderId="0" xfId="0" applyFont="1" applyAlignment="1">
      <alignment vertical="center"/>
    </xf>
    <xf numFmtId="0" fontId="15" fillId="0" borderId="11" xfId="0"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14" fillId="0" borderId="14" xfId="0" applyFont="1" applyBorder="1" applyAlignment="1">
      <alignment vertical="center"/>
    </xf>
    <xf numFmtId="0" fontId="0" fillId="0" borderId="15" xfId="0" applyBorder="1" applyAlignment="1">
      <alignment vertical="center"/>
    </xf>
    <xf numFmtId="0" fontId="0" fillId="0" borderId="14" xfId="0" applyBorder="1" applyAlignment="1">
      <alignment vertical="center"/>
    </xf>
    <xf numFmtId="0" fontId="14" fillId="0" borderId="16" xfId="0" applyFont="1"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20" fillId="6" borderId="0" xfId="0" applyFont="1" applyFill="1" applyAlignment="1">
      <alignment vertical="center"/>
    </xf>
    <xf numFmtId="0" fontId="0" fillId="0" borderId="14" xfId="0" applyBorder="1" applyAlignment="1">
      <alignment horizontal="left" vertical="center"/>
    </xf>
    <xf numFmtId="0" fontId="14" fillId="0" borderId="14" xfId="0" applyFont="1" applyBorder="1" applyAlignment="1">
      <alignment horizontal="left" vertical="center"/>
    </xf>
    <xf numFmtId="0" fontId="8" fillId="0" borderId="0" xfId="0" applyFont="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right" vertical="center"/>
    </xf>
    <xf numFmtId="164" fontId="8" fillId="6" borderId="1" xfId="0" applyNumberFormat="1" applyFont="1" applyFill="1" applyBorder="1" applyAlignment="1">
      <alignment vertical="center"/>
    </xf>
    <xf numFmtId="0" fontId="11" fillId="0" borderId="0" xfId="0" applyFont="1" applyAlignment="1">
      <alignment vertical="center"/>
    </xf>
    <xf numFmtId="0" fontId="8" fillId="0" borderId="1" xfId="0" applyFont="1" applyBorder="1" applyAlignment="1">
      <alignment vertical="center" wrapText="1"/>
    </xf>
    <xf numFmtId="0" fontId="8" fillId="6" borderId="1" xfId="0" applyFont="1" applyFill="1" applyBorder="1" applyAlignment="1">
      <alignment vertical="center"/>
    </xf>
    <xf numFmtId="0" fontId="21" fillId="0" borderId="0" xfId="0" applyFont="1" applyAlignment="1">
      <alignment vertical="center"/>
    </xf>
    <xf numFmtId="0" fontId="18" fillId="6" borderId="1" xfId="0" applyFont="1" applyFill="1" applyBorder="1" applyAlignment="1">
      <alignment vertical="center"/>
    </xf>
    <xf numFmtId="0" fontId="8" fillId="6" borderId="1" xfId="0" applyFont="1" applyFill="1" applyBorder="1" applyAlignment="1">
      <alignment horizontal="center" vertical="center"/>
    </xf>
    <xf numFmtId="0" fontId="14" fillId="0" borderId="7" xfId="0" applyFont="1" applyBorder="1" applyAlignment="1">
      <alignment horizontal="center" vertical="center"/>
    </xf>
    <xf numFmtId="0" fontId="22" fillId="0" borderId="0" xfId="0" applyFont="1"/>
    <xf numFmtId="0" fontId="21" fillId="0" borderId="0" xfId="0" applyFont="1"/>
    <xf numFmtId="0" fontId="23" fillId="2" borderId="1" xfId="0" applyFont="1" applyFill="1" applyBorder="1" applyAlignment="1">
      <alignment horizontal="left" vertical="center" wrapText="1"/>
    </xf>
    <xf numFmtId="0" fontId="8" fillId="0" borderId="0" xfId="0" applyFont="1" applyAlignment="1">
      <alignment horizontal="center" vertical="center"/>
    </xf>
    <xf numFmtId="0" fontId="21" fillId="0" borderId="0" xfId="0" applyFont="1" applyAlignment="1">
      <alignment horizontal="center" vertical="center"/>
    </xf>
    <xf numFmtId="0" fontId="18" fillId="0" borderId="0" xfId="0" applyFont="1" applyAlignment="1">
      <alignment horizontal="right"/>
    </xf>
    <xf numFmtId="0" fontId="18" fillId="0" borderId="1" xfId="0" applyFont="1" applyBorder="1"/>
    <xf numFmtId="0" fontId="18" fillId="0" borderId="1" xfId="0" applyFont="1" applyBorder="1" applyAlignment="1">
      <alignment horizontal="right"/>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7" fillId="0" borderId="10" xfId="0" applyFont="1" applyBorder="1" applyAlignment="1">
      <alignment horizontal="center" vertical="center"/>
    </xf>
    <xf numFmtId="0" fontId="14" fillId="0" borderId="0" xfId="0" applyFont="1" applyAlignment="1">
      <alignment horizontal="left" vertical="center"/>
    </xf>
    <xf numFmtId="0" fontId="0" fillId="0" borderId="0" xfId="0" applyAlignment="1">
      <alignment horizontal="left" vertical="center"/>
    </xf>
    <xf numFmtId="0" fontId="14" fillId="0" borderId="7" xfId="0" applyFont="1" applyBorder="1" applyAlignment="1">
      <alignment horizontal="left" vertical="center" wrapText="1"/>
    </xf>
    <xf numFmtId="0" fontId="15" fillId="7" borderId="7" xfId="0" applyFont="1" applyFill="1" applyBorder="1" applyAlignment="1">
      <alignment horizontal="center" vertical="center"/>
    </xf>
    <xf numFmtId="0" fontId="21" fillId="0" borderId="0" xfId="0" applyFont="1" applyAlignment="1">
      <alignment horizontal="center" vertical="center"/>
    </xf>
    <xf numFmtId="0" fontId="7" fillId="0" borderId="0" xfId="0" applyFont="1"/>
    <xf numFmtId="0" fontId="0" fillId="0" borderId="0" xfId="0"/>
    <xf numFmtId="0" fontId="8" fillId="0" borderId="5" xfId="0" applyFont="1" applyBorder="1" applyAlignment="1">
      <alignment horizontal="center" vertical="center"/>
    </xf>
    <xf numFmtId="0" fontId="12" fillId="0" borderId="6" xfId="0" applyFont="1" applyBorder="1" applyAlignment="1">
      <alignment horizontal="center" vertical="center"/>
    </xf>
    <xf numFmtId="0" fontId="12" fillId="0" borderId="2" xfId="0" applyFont="1" applyBorder="1" applyAlignment="1">
      <alignment horizontal="center" vertical="center"/>
    </xf>
    <xf numFmtId="0" fontId="8" fillId="0" borderId="1" xfId="0" applyFont="1" applyBorder="1" applyAlignment="1">
      <alignment horizontal="right"/>
    </xf>
    <xf numFmtId="164" fontId="8"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colors>
    <mruColors>
      <color rgb="FFEBE1F7"/>
      <color rgb="FFE1DCFC"/>
      <color rgb="FFE8DBFD"/>
      <color rgb="FFEE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105361</xdr:colOff>
      <xdr:row>20</xdr:row>
      <xdr:rowOff>223663</xdr:rowOff>
    </xdr:from>
    <xdr:ext cx="2152961" cy="3179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997E7628-80CB-8CCB-BE0F-D810712339D5}"/>
                </a:ext>
              </a:extLst>
            </xdr:cNvPr>
            <xdr:cNvSpPr txBox="1"/>
          </xdr:nvSpPr>
          <xdr:spPr>
            <a:xfrm>
              <a:off x="3415058" y="4168360"/>
              <a:ext cx="2152961"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𝐸𝑛𝑡𝑟𝑜𝑝𝑦</m:t>
                    </m:r>
                    <m:d>
                      <m:dPr>
                        <m:ctrlPr>
                          <a:rPr lang="en-US" sz="1100" b="0" i="1" kern="1200">
                            <a:latin typeface="Cambria Math" panose="02040503050406030204" pitchFamily="18" charset="0"/>
                          </a:rPr>
                        </m:ctrlPr>
                      </m:dPr>
                      <m:e>
                        <m:r>
                          <a:rPr lang="en-US" sz="1100" b="0" i="1" kern="1200">
                            <a:latin typeface="Cambria Math" panose="02040503050406030204" pitchFamily="18" charset="0"/>
                          </a:rPr>
                          <m:t>𝑆</m:t>
                        </m:r>
                      </m:e>
                    </m:d>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3</m:t>
                        </m:r>
                      </m:num>
                      <m:den>
                        <m:r>
                          <a:rPr lang="en-US" sz="1100" b="0" i="1" kern="1200">
                            <a:latin typeface="Cambria Math" panose="02040503050406030204" pitchFamily="18" charset="0"/>
                          </a:rPr>
                          <m:t>5</m:t>
                        </m:r>
                      </m:den>
                    </m:f>
                    <m:func>
                      <m:funcPr>
                        <m:ctrlPr>
                          <a:rPr lang="en-US" sz="1100" b="0" i="1" kern="1200">
                            <a:latin typeface="Cambria Math" panose="02040503050406030204" pitchFamily="18" charset="0"/>
                          </a:rPr>
                        </m:ctrlPr>
                      </m:funcPr>
                      <m:fName>
                        <m:sSub>
                          <m:sSubPr>
                            <m:ctrlPr>
                              <a:rPr lang="en-US" sz="1100" b="0" i="1" kern="1200">
                                <a:latin typeface="Cambria Math" panose="02040503050406030204" pitchFamily="18" charset="0"/>
                              </a:rPr>
                            </m:ctrlPr>
                          </m:sSubPr>
                          <m:e>
                            <m:r>
                              <m:rPr>
                                <m:sty m:val="p"/>
                              </m:rPr>
                              <a:rPr lang="en-US" sz="1100" b="0" i="0" kern="1200">
                                <a:latin typeface="Cambria Math" panose="02040503050406030204" pitchFamily="18" charset="0"/>
                              </a:rPr>
                              <m:t>log</m:t>
                            </m:r>
                          </m:e>
                          <m:sub>
                            <m:r>
                              <a:rPr lang="en-US" sz="1100" b="0" i="1" kern="1200">
                                <a:latin typeface="Cambria Math" panose="02040503050406030204" pitchFamily="18" charset="0"/>
                              </a:rPr>
                              <m:t>2</m:t>
                            </m:r>
                          </m:sub>
                        </m:sSub>
                      </m:fName>
                      <m:e>
                        <m:f>
                          <m:fPr>
                            <m:ctrlPr>
                              <a:rPr lang="en-US" sz="1100" b="0" i="1" kern="1200">
                                <a:latin typeface="Cambria Math" panose="02040503050406030204" pitchFamily="18" charset="0"/>
                              </a:rPr>
                            </m:ctrlPr>
                          </m:fPr>
                          <m:num>
                            <m:r>
                              <a:rPr lang="en-US" sz="1100" b="0" i="1" kern="1200">
                                <a:latin typeface="Cambria Math" panose="02040503050406030204" pitchFamily="18" charset="0"/>
                              </a:rPr>
                              <m:t>3</m:t>
                            </m:r>
                          </m:num>
                          <m:den>
                            <m:r>
                              <a:rPr lang="en-US" sz="1100" b="0" i="1" kern="1200">
                                <a:latin typeface="Cambria Math" panose="02040503050406030204" pitchFamily="18" charset="0"/>
                              </a:rPr>
                              <m:t>5</m:t>
                            </m:r>
                          </m:den>
                        </m:f>
                      </m:e>
                    </m:func>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5</m:t>
                        </m:r>
                      </m:den>
                    </m:f>
                    <m:func>
                      <m:funcPr>
                        <m:ctrlPr>
                          <a:rPr lang="en-US" sz="1100" b="0" i="1">
                            <a:solidFill>
                              <a:schemeClr val="tx1"/>
                            </a:solidFill>
                            <a:effectLst/>
                            <a:latin typeface="Cambria Math" panose="02040503050406030204" pitchFamily="18" charset="0"/>
                            <a:ea typeface="+mn-ea"/>
                            <a:cs typeface="+mn-cs"/>
                          </a:rPr>
                        </m:ctrlPr>
                      </m:funcPr>
                      <m:fName>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log</m:t>
                            </m:r>
                          </m:e>
                          <m:sub>
                            <m:r>
                              <a:rPr lang="en-US" sz="1100" b="0" i="1">
                                <a:solidFill>
                                  <a:schemeClr val="tx1"/>
                                </a:solidFill>
                                <a:effectLst/>
                                <a:latin typeface="Cambria Math" panose="02040503050406030204" pitchFamily="18" charset="0"/>
                                <a:ea typeface="+mn-ea"/>
                                <a:cs typeface="+mn-cs"/>
                              </a:rPr>
                              <m:t>2</m:t>
                            </m:r>
                          </m:sub>
                        </m:sSub>
                      </m:fName>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5</m:t>
                            </m:r>
                          </m:den>
                        </m:f>
                      </m:e>
                    </m:func>
                  </m:oMath>
                </m:oMathPara>
              </a14:m>
              <a:endParaRPr lang="en-ID" sz="1100" kern="1200"/>
            </a:p>
          </xdr:txBody>
        </xdr:sp>
      </mc:Choice>
      <mc:Fallback xmlns="">
        <xdr:sp macro="" textlink="">
          <xdr:nvSpPr>
            <xdr:cNvPr id="3" name="TextBox 2">
              <a:extLst>
                <a:ext uri="{FF2B5EF4-FFF2-40B4-BE49-F238E27FC236}">
                  <a16:creationId xmlns:a16="http://schemas.microsoft.com/office/drawing/2014/main" id="{997E7628-80CB-8CCB-BE0F-D810712339D5}"/>
                </a:ext>
              </a:extLst>
            </xdr:cNvPr>
            <xdr:cNvSpPr txBox="1"/>
          </xdr:nvSpPr>
          <xdr:spPr>
            <a:xfrm>
              <a:off x="3415058" y="4168360"/>
              <a:ext cx="2152961"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𝐸𝑛𝑡𝑟𝑜𝑝𝑦(𝑆)=−3/5  log_2⁡〖3/5〗</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  log_2⁡〖</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a:t>
              </a:r>
              <a:endParaRPr lang="en-ID" sz="1100" kern="1200"/>
            </a:p>
          </xdr:txBody>
        </xdr:sp>
      </mc:Fallback>
    </mc:AlternateContent>
    <xdr:clientData/>
  </xdr:oneCellAnchor>
  <xdr:oneCellAnchor>
    <xdr:from>
      <xdr:col>2</xdr:col>
      <xdr:colOff>36986</xdr:colOff>
      <xdr:row>21</xdr:row>
      <xdr:rowOff>167667</xdr:rowOff>
    </xdr:from>
    <xdr:ext cx="4179637" cy="43903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724EAC6D-2CBA-4841-46C3-B5C4C2C7C11F}"/>
                </a:ext>
              </a:extLst>
            </xdr:cNvPr>
            <xdr:cNvSpPr txBox="1"/>
          </xdr:nvSpPr>
          <xdr:spPr>
            <a:xfrm>
              <a:off x="3346683" y="4906114"/>
              <a:ext cx="4179637" cy="439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𝐺𝑎𝑖𝑛</m:t>
                    </m:r>
                    <m:d>
                      <m:dPr>
                        <m:ctrlPr>
                          <a:rPr lang="en-US" sz="1100" b="0" i="1" kern="1200">
                            <a:latin typeface="Cambria Math" panose="02040503050406030204" pitchFamily="18" charset="0"/>
                          </a:rPr>
                        </m:ctrlPr>
                      </m:dPr>
                      <m:e>
                        <m:r>
                          <a:rPr lang="en-US" sz="1100" b="0" i="1" kern="1200">
                            <a:latin typeface="Cambria Math" panose="02040503050406030204" pitchFamily="18" charset="0"/>
                          </a:rPr>
                          <m:t>𝑆</m:t>
                        </m:r>
                        <m:r>
                          <a:rPr lang="en-US" sz="1100" b="0" i="1" kern="1200">
                            <a:latin typeface="Cambria Math" panose="02040503050406030204" pitchFamily="18" charset="0"/>
                          </a:rPr>
                          <m:t>,</m:t>
                        </m:r>
                        <m:r>
                          <a:rPr lang="en-US" sz="1100" b="0" i="1" kern="1200">
                            <a:latin typeface="Cambria Math" panose="02040503050406030204" pitchFamily="18" charset="0"/>
                          </a:rPr>
                          <m:t>𝐴</m:t>
                        </m:r>
                        <m:r>
                          <a:rPr lang="en-US" sz="1100" b="0" i="1" kern="1200">
                            <a:latin typeface="Cambria Math" panose="02040503050406030204" pitchFamily="18" charset="0"/>
                          </a:rPr>
                          <m:t>1</m:t>
                        </m:r>
                      </m:e>
                    </m:d>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5</m:t>
                        </m:r>
                      </m:num>
                      <m:den>
                        <m:r>
                          <a:rPr lang="en-US" sz="1100" b="0" i="1" kern="1200">
                            <a:latin typeface="Cambria Math" panose="02040503050406030204" pitchFamily="18" charset="0"/>
                          </a:rPr>
                          <m:t>6</m:t>
                        </m:r>
                      </m:den>
                    </m:f>
                    <m:r>
                      <a:rPr lang="en-US" sz="1100" b="0" i="1" kern="1200">
                        <a:latin typeface="Cambria Math" panose="02040503050406030204" pitchFamily="18" charset="0"/>
                      </a:rPr>
                      <m:t>∗ </m:t>
                    </m:r>
                    <m:d>
                      <m:dPr>
                        <m:ctrlPr>
                          <a:rPr lang="en-US" sz="1100" b="0" i="1" kern="1200">
                            <a:latin typeface="Cambria Math" panose="02040503050406030204" pitchFamily="18" charset="0"/>
                          </a:rPr>
                        </m:ctrlPr>
                      </m:dPr>
                      <m:e>
                        <m:r>
                          <a:rPr lang="en-US" sz="1100" b="0" i="1">
                            <a:solidFill>
                              <a:schemeClr val="tx1"/>
                            </a:solidFill>
                            <a:effectLst/>
                            <a:latin typeface="Cambria Math" panose="02040503050406030204" pitchFamily="18" charset="0"/>
                            <a:ea typeface="+mn-ea"/>
                            <a:cs typeface="+mn-cs"/>
                          </a:rPr>
                          <m:t>𝐸𝑛𝑡𝑟𝑜𝑝𝑦</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𝑆</m:t>
                            </m:r>
                          </m:e>
                        </m:d>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nary>
                              <m:naryPr>
                                <m:chr m:val="∑"/>
                                <m:supHide m:val="on"/>
                                <m:ctrlPr>
                                  <a:rPr lang="en-US" sz="1100" b="0" i="1">
                                    <a:solidFill>
                                      <a:schemeClr val="tx1"/>
                                    </a:solidFill>
                                    <a:effectLst/>
                                    <a:latin typeface="Cambria Math" panose="02040503050406030204" pitchFamily="18" charset="0"/>
                                    <a:ea typeface="+mn-ea"/>
                                    <a:cs typeface="+mn-cs"/>
                                  </a:rPr>
                                </m:ctrlPr>
                              </m:naryPr>
                              <m:sub>
                                <m:r>
                                  <m:rPr>
                                    <m:brk m:alnAt="7"/>
                                  </m:rPr>
                                  <a:rPr lang="en-US" sz="1100" b="0" i="1">
                                    <a:solidFill>
                                      <a:schemeClr val="tx1"/>
                                    </a:solidFill>
                                    <a:effectLst/>
                                    <a:latin typeface="Cambria Math" panose="02040503050406030204" pitchFamily="18" charset="0"/>
                                    <a:ea typeface="+mn-ea"/>
                                    <a:cs typeface="+mn-cs"/>
                                  </a:rPr>
                                  <m:t>𝑣</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𝑣𝑎𝑙𝑢𝑒</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𝑜𝑓</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𝐴</m:t>
                                </m:r>
                                <m:r>
                                  <a:rPr lang="en-US" sz="1100" b="0" i="1">
                                    <a:solidFill>
                                      <a:schemeClr val="tx1"/>
                                    </a:solidFill>
                                    <a:effectLst/>
                                    <a:latin typeface="Cambria Math" panose="02040503050406030204" pitchFamily="18" charset="0"/>
                                    <a:ea typeface="+mn-ea"/>
                                    <a:cs typeface="+mn-cs"/>
                                  </a:rPr>
                                  <m:t>1</m:t>
                                </m:r>
                              </m:sub>
                              <m:sup/>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𝑆𝑣</m:t>
                                    </m:r>
                                  </m:num>
                                  <m:den>
                                    <m:r>
                                      <a:rPr lang="en-US" sz="1100" b="0" i="1">
                                        <a:solidFill>
                                          <a:schemeClr val="tx1"/>
                                        </a:solidFill>
                                        <a:effectLst/>
                                        <a:latin typeface="Cambria Math" panose="02040503050406030204" pitchFamily="18" charset="0"/>
                                        <a:ea typeface="+mn-ea"/>
                                        <a:cs typeface="+mn-cs"/>
                                      </a:rPr>
                                      <m:t>𝑆</m:t>
                                    </m:r>
                                  </m:den>
                                </m:f>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𝐸𝑛𝑡𝑟𝑜𝑝𝑦</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𝑆𝑣</m:t>
                                </m:r>
                                <m:r>
                                  <a:rPr lang="en-US" sz="1100" b="0" i="1">
                                    <a:solidFill>
                                      <a:schemeClr val="tx1"/>
                                    </a:solidFill>
                                    <a:effectLst/>
                                    <a:latin typeface="Cambria Math" panose="02040503050406030204" pitchFamily="18" charset="0"/>
                                    <a:ea typeface="+mn-ea"/>
                                    <a:cs typeface="+mn-cs"/>
                                  </a:rPr>
                                  <m:t>)</m:t>
                                </m:r>
                              </m:e>
                            </m:nary>
                          </m:e>
                        </m:d>
                      </m:e>
                    </m:d>
                  </m:oMath>
                </m:oMathPara>
              </a14:m>
              <a:endParaRPr lang="en-ID" sz="1100" kern="1200"/>
            </a:p>
          </xdr:txBody>
        </xdr:sp>
      </mc:Choice>
      <mc:Fallback xmlns="">
        <xdr:sp macro="" textlink="">
          <xdr:nvSpPr>
            <xdr:cNvPr id="4" name="TextBox 3">
              <a:extLst>
                <a:ext uri="{FF2B5EF4-FFF2-40B4-BE49-F238E27FC236}">
                  <a16:creationId xmlns:a16="http://schemas.microsoft.com/office/drawing/2014/main" id="{724EAC6D-2CBA-4841-46C3-B5C4C2C7C11F}"/>
                </a:ext>
              </a:extLst>
            </xdr:cNvPr>
            <xdr:cNvSpPr txBox="1"/>
          </xdr:nvSpPr>
          <xdr:spPr>
            <a:xfrm>
              <a:off x="3346683" y="4906114"/>
              <a:ext cx="4179637" cy="439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kern="1200">
                  <a:latin typeface="Cambria Math" panose="02040503050406030204" pitchFamily="18" charset="0"/>
                </a:rPr>
                <a:t>𝐺𝑎𝑖𝑛(𝑆,𝐴1)=5/6∗ (</a:t>
              </a:r>
              <a:r>
                <a:rPr lang="en-US" sz="1100" b="0" i="0">
                  <a:solidFill>
                    <a:schemeClr val="tx1"/>
                  </a:solidFill>
                  <a:effectLst/>
                  <a:latin typeface="+mn-lt"/>
                  <a:ea typeface="+mn-ea"/>
                  <a:cs typeface="+mn-cs"/>
                </a:rPr>
                <a:t>𝐸𝑛𝑡𝑟𝑜𝑝𝑦(𝑆)−[∑_(𝑣 ∈𝑣𝑎𝑙𝑢𝑒 𝑜𝑓 𝐴1)▒〖𝑆𝑣/𝑆(𝐸𝑛𝑡𝑟𝑜𝑝𝑦(𝑆𝑣)〗]</a:t>
              </a:r>
              <a:r>
                <a:rPr lang="en-US" sz="1100" b="0" i="0" kern="1200">
                  <a:solidFill>
                    <a:schemeClr val="tx1"/>
                  </a:solidFill>
                  <a:effectLst/>
                  <a:latin typeface="Cambria Math" panose="02040503050406030204" pitchFamily="18" charset="0"/>
                  <a:ea typeface="+mn-ea"/>
                  <a:cs typeface="+mn-cs"/>
                </a:rPr>
                <a:t>)</a:t>
              </a:r>
              <a:endParaRPr lang="en-ID" sz="1100" kern="1200"/>
            </a:p>
          </xdr:txBody>
        </xdr:sp>
      </mc:Fallback>
    </mc:AlternateContent>
    <xdr:clientData/>
  </xdr:oneCellAnchor>
  <xdr:oneCellAnchor>
    <xdr:from>
      <xdr:col>2</xdr:col>
      <xdr:colOff>812993</xdr:colOff>
      <xdr:row>21</xdr:row>
      <xdr:rowOff>733779</xdr:rowOff>
    </xdr:from>
    <xdr:ext cx="4714393" cy="380361"/>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CD66EBC-33AD-F601-3711-3744EA27715B}"/>
                </a:ext>
              </a:extLst>
            </xdr:cNvPr>
            <xdr:cNvSpPr txBox="1"/>
          </xdr:nvSpPr>
          <xdr:spPr>
            <a:xfrm>
              <a:off x="4122690" y="5472226"/>
              <a:ext cx="4714393"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5</m:t>
                        </m:r>
                      </m:num>
                      <m:den>
                        <m:r>
                          <a:rPr lang="en-US" sz="1100" b="0" i="1" kern="1200">
                            <a:latin typeface="Cambria Math" panose="02040503050406030204" pitchFamily="18" charset="0"/>
                          </a:rPr>
                          <m:t>6</m:t>
                        </m:r>
                      </m:den>
                    </m:f>
                    <m:r>
                      <a:rPr lang="en-US" sz="1100" b="0" i="1" kern="1200">
                        <a:latin typeface="Cambria Math" panose="02040503050406030204" pitchFamily="18" charset="0"/>
                      </a:rPr>
                      <m:t>∗ </m:t>
                    </m:r>
                    <m:d>
                      <m:dPr>
                        <m:ctrlPr>
                          <a:rPr lang="en-US" sz="1100" b="0" i="1" kern="1200">
                            <a:latin typeface="Cambria Math" panose="02040503050406030204" pitchFamily="18" charset="0"/>
                          </a:rPr>
                        </m:ctrlPr>
                      </m:dPr>
                      <m:e>
                        <m:r>
                          <a:rPr lang="en-US" sz="1100" b="0" i="1">
                            <a:solidFill>
                              <a:schemeClr val="tx1"/>
                            </a:solidFill>
                            <a:effectLst/>
                            <a:latin typeface="Cambria Math" panose="02040503050406030204" pitchFamily="18" charset="0"/>
                            <a:ea typeface="+mn-ea"/>
                            <a:cs typeface="+mn-cs"/>
                          </a:rPr>
                          <m:t>𝐸𝑛𝑡𝑟𝑜𝑝𝑦</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𝑆</m:t>
                            </m:r>
                          </m:e>
                        </m:d>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5</m:t>
                                </m:r>
                              </m:den>
                            </m:f>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2</m:t>
                                    </m:r>
                                  </m:den>
                                </m:f>
                                <m:func>
                                  <m:funcPr>
                                    <m:ctrlPr>
                                      <a:rPr lang="en-US" sz="1100" b="0" i="1">
                                        <a:solidFill>
                                          <a:schemeClr val="tx1"/>
                                        </a:solidFill>
                                        <a:effectLst/>
                                        <a:latin typeface="Cambria Math" panose="02040503050406030204" pitchFamily="18" charset="0"/>
                                        <a:ea typeface="+mn-ea"/>
                                        <a:cs typeface="+mn-cs"/>
                                      </a:rPr>
                                    </m:ctrlPr>
                                  </m:funcPr>
                                  <m:fName>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log</m:t>
                                        </m:r>
                                      </m:e>
                                      <m:sub>
                                        <m:r>
                                          <a:rPr lang="en-US" sz="1100" b="0" i="1">
                                            <a:solidFill>
                                              <a:schemeClr val="tx1"/>
                                            </a:solidFill>
                                            <a:effectLst/>
                                            <a:latin typeface="Cambria Math" panose="02040503050406030204" pitchFamily="18" charset="0"/>
                                            <a:ea typeface="+mn-ea"/>
                                            <a:cs typeface="+mn-cs"/>
                                          </a:rPr>
                                          <m:t>2</m:t>
                                        </m:r>
                                      </m:sub>
                                    </m:sSub>
                                  </m:fName>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2</m:t>
                                        </m:r>
                                      </m:den>
                                    </m:f>
                                  </m:e>
                                </m:func>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2</m:t>
                                    </m:r>
                                  </m:den>
                                </m:f>
                                <m:func>
                                  <m:funcPr>
                                    <m:ctrlPr>
                                      <a:rPr lang="en-US" sz="1100" b="0" i="1">
                                        <a:solidFill>
                                          <a:schemeClr val="tx1"/>
                                        </a:solidFill>
                                        <a:effectLst/>
                                        <a:latin typeface="Cambria Math" panose="02040503050406030204" pitchFamily="18" charset="0"/>
                                        <a:ea typeface="+mn-ea"/>
                                        <a:cs typeface="+mn-cs"/>
                                      </a:rPr>
                                    </m:ctrlPr>
                                  </m:funcPr>
                                  <m:fName>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log</m:t>
                                        </m:r>
                                      </m:e>
                                      <m:sub>
                                        <m:r>
                                          <a:rPr lang="en-US" sz="1100" b="0" i="1">
                                            <a:solidFill>
                                              <a:schemeClr val="tx1"/>
                                            </a:solidFill>
                                            <a:effectLst/>
                                            <a:latin typeface="Cambria Math" panose="02040503050406030204" pitchFamily="18" charset="0"/>
                                            <a:ea typeface="+mn-ea"/>
                                            <a:cs typeface="+mn-cs"/>
                                          </a:rPr>
                                          <m:t>2</m:t>
                                        </m:r>
                                      </m:sub>
                                    </m:sSub>
                                  </m:fName>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2</m:t>
                                        </m:r>
                                      </m:den>
                                    </m:f>
                                  </m:e>
                                </m:func>
                              </m:e>
                            </m:d>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3</m:t>
                                </m:r>
                              </m:num>
                              <m:den>
                                <m:r>
                                  <a:rPr lang="en-US" sz="1100" b="0" i="1">
                                    <a:solidFill>
                                      <a:schemeClr val="tx1"/>
                                    </a:solidFill>
                                    <a:effectLst/>
                                    <a:latin typeface="Cambria Math" panose="02040503050406030204" pitchFamily="18" charset="0"/>
                                    <a:ea typeface="+mn-ea"/>
                                    <a:cs typeface="+mn-cs"/>
                                  </a:rPr>
                                  <m:t>5</m:t>
                                </m:r>
                              </m:den>
                            </m:f>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3</m:t>
                                    </m:r>
                                  </m:den>
                                </m:f>
                                <m:func>
                                  <m:funcPr>
                                    <m:ctrlPr>
                                      <a:rPr lang="en-US" sz="1100" b="0" i="1">
                                        <a:solidFill>
                                          <a:schemeClr val="tx1"/>
                                        </a:solidFill>
                                        <a:effectLst/>
                                        <a:latin typeface="Cambria Math" panose="02040503050406030204" pitchFamily="18" charset="0"/>
                                        <a:ea typeface="+mn-ea"/>
                                        <a:cs typeface="+mn-cs"/>
                                      </a:rPr>
                                    </m:ctrlPr>
                                  </m:funcPr>
                                  <m:fName>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log</m:t>
                                        </m:r>
                                      </m:e>
                                      <m:sub>
                                        <m:r>
                                          <a:rPr lang="en-US" sz="1100" b="0" i="1">
                                            <a:solidFill>
                                              <a:schemeClr val="tx1"/>
                                            </a:solidFill>
                                            <a:effectLst/>
                                            <a:latin typeface="Cambria Math" panose="02040503050406030204" pitchFamily="18" charset="0"/>
                                            <a:ea typeface="+mn-ea"/>
                                            <a:cs typeface="+mn-cs"/>
                                          </a:rPr>
                                          <m:t>2</m:t>
                                        </m:r>
                                      </m:sub>
                                    </m:sSub>
                                  </m:fName>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3</m:t>
                                        </m:r>
                                      </m:den>
                                    </m:f>
                                  </m:e>
                                </m:func>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3</m:t>
                                    </m:r>
                                  </m:den>
                                </m:f>
                                <m:func>
                                  <m:funcPr>
                                    <m:ctrlPr>
                                      <a:rPr lang="en-US" sz="1100" b="0" i="1">
                                        <a:solidFill>
                                          <a:schemeClr val="tx1"/>
                                        </a:solidFill>
                                        <a:effectLst/>
                                        <a:latin typeface="Cambria Math" panose="02040503050406030204" pitchFamily="18" charset="0"/>
                                        <a:ea typeface="+mn-ea"/>
                                        <a:cs typeface="+mn-cs"/>
                                      </a:rPr>
                                    </m:ctrlPr>
                                  </m:funcPr>
                                  <m:fName>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log</m:t>
                                        </m:r>
                                      </m:e>
                                      <m:sub>
                                        <m:r>
                                          <a:rPr lang="en-US" sz="1100" b="0" i="1">
                                            <a:solidFill>
                                              <a:schemeClr val="tx1"/>
                                            </a:solidFill>
                                            <a:effectLst/>
                                            <a:latin typeface="Cambria Math" panose="02040503050406030204" pitchFamily="18" charset="0"/>
                                            <a:ea typeface="+mn-ea"/>
                                            <a:cs typeface="+mn-cs"/>
                                          </a:rPr>
                                          <m:t>2</m:t>
                                        </m:r>
                                      </m:sub>
                                    </m:sSub>
                                  </m:fName>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3</m:t>
                                        </m:r>
                                      </m:den>
                                    </m:f>
                                  </m:e>
                                </m:func>
                              </m:e>
                            </m:d>
                          </m:e>
                        </m:d>
                      </m:e>
                    </m:d>
                  </m:oMath>
                </m:oMathPara>
              </a14:m>
              <a:endParaRPr lang="en-ID" sz="1100" kern="1200"/>
            </a:p>
          </xdr:txBody>
        </xdr:sp>
      </mc:Choice>
      <mc:Fallback xmlns="">
        <xdr:sp macro="" textlink="">
          <xdr:nvSpPr>
            <xdr:cNvPr id="5" name="TextBox 4">
              <a:extLst>
                <a:ext uri="{FF2B5EF4-FFF2-40B4-BE49-F238E27FC236}">
                  <a16:creationId xmlns:a16="http://schemas.microsoft.com/office/drawing/2014/main" id="{3CD66EBC-33AD-F601-3711-3744EA27715B}"/>
                </a:ext>
              </a:extLst>
            </xdr:cNvPr>
            <xdr:cNvSpPr txBox="1"/>
          </xdr:nvSpPr>
          <xdr:spPr>
            <a:xfrm>
              <a:off x="4122690" y="5472226"/>
              <a:ext cx="4714393"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kern="1200">
                  <a:latin typeface="Cambria Math" panose="02040503050406030204" pitchFamily="18" charset="0"/>
                </a:rPr>
                <a:t>=5/6∗ (</a:t>
              </a:r>
              <a:r>
                <a:rPr lang="en-US" sz="1100" b="0" i="0">
                  <a:solidFill>
                    <a:schemeClr val="tx1"/>
                  </a:solidFill>
                  <a:effectLst/>
                  <a:latin typeface="+mn-lt"/>
                  <a:ea typeface="+mn-ea"/>
                  <a:cs typeface="+mn-cs"/>
                </a:rPr>
                <a:t>𝐸𝑛𝑡𝑟𝑜𝑝𝑦(𝑆)−[</a:t>
              </a:r>
              <a:r>
                <a:rPr lang="en-US" sz="1100" b="0" i="0">
                  <a:solidFill>
                    <a:schemeClr val="tx1"/>
                  </a:solidFill>
                  <a:effectLst/>
                  <a:latin typeface="Cambria Math" panose="02040503050406030204" pitchFamily="18" charset="0"/>
                  <a:ea typeface="+mn-ea"/>
                  <a:cs typeface="+mn-cs"/>
                </a:rPr>
                <a:t>2/5 (</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log_2⁡〖</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log_2⁡〖</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 )+3</a:t>
              </a:r>
              <a:r>
                <a:rPr lang="en-US" sz="1100" b="0" i="0">
                  <a:solidFill>
                    <a:schemeClr val="tx1"/>
                  </a:solidFill>
                  <a:effectLst/>
                  <a:latin typeface="+mn-lt"/>
                  <a:ea typeface="+mn-ea"/>
                  <a:cs typeface="+mn-cs"/>
                </a:rPr>
                <a:t>/5 (−1/</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log_2⁡〖1/</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log_2⁡〖</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a:t>
              </a:r>
              <a:r>
                <a:rPr lang="en-US" sz="1100" b="0" i="0" kern="1200">
                  <a:solidFill>
                    <a:schemeClr val="tx1"/>
                  </a:solidFill>
                  <a:effectLst/>
                  <a:latin typeface="Cambria Math" panose="02040503050406030204" pitchFamily="18" charset="0"/>
                  <a:ea typeface="+mn-ea"/>
                  <a:cs typeface="+mn-cs"/>
                </a:rPr>
                <a:t>)</a:t>
              </a:r>
              <a:endParaRPr lang="en-ID" sz="1100" kern="1200"/>
            </a:p>
          </xdr:txBody>
        </xdr:sp>
      </mc:Fallback>
    </mc:AlternateContent>
    <xdr:clientData/>
  </xdr:oneCellAnchor>
  <xdr:oneCellAnchor>
    <xdr:from>
      <xdr:col>2</xdr:col>
      <xdr:colOff>2705652</xdr:colOff>
      <xdr:row>23</xdr:row>
      <xdr:rowOff>49694</xdr:rowOff>
    </xdr:from>
    <xdr:ext cx="1792222" cy="318036"/>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D075308E-362A-4F2B-83BC-5FB3156FB211}"/>
                </a:ext>
              </a:extLst>
            </xdr:cNvPr>
            <xdr:cNvSpPr txBox="1"/>
          </xdr:nvSpPr>
          <xdr:spPr>
            <a:xfrm>
              <a:off x="6013174" y="7570303"/>
              <a:ext cx="179222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𝐸𝑛𝑡𝑟𝑜𝑝𝑦</m:t>
                    </m:r>
                    <m:d>
                      <m:dPr>
                        <m:ctrlPr>
                          <a:rPr lang="en-US" sz="1100" b="0" i="1" kern="1200">
                            <a:latin typeface="Cambria Math" panose="02040503050406030204" pitchFamily="18" charset="0"/>
                          </a:rPr>
                        </m:ctrlPr>
                      </m:dPr>
                      <m:e>
                        <m:r>
                          <a:rPr lang="en-US" sz="1100" b="0" i="1" kern="1200">
                            <a:latin typeface="Cambria Math" panose="02040503050406030204" pitchFamily="18" charset="0"/>
                          </a:rPr>
                          <m:t>𝑆</m:t>
                        </m:r>
                      </m:e>
                    </m:d>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6</m:t>
                        </m:r>
                      </m:num>
                      <m:den>
                        <m:r>
                          <a:rPr lang="en-US" sz="1100" b="0" i="1" kern="1200">
                            <a:latin typeface="Cambria Math" panose="02040503050406030204" pitchFamily="18" charset="0"/>
                          </a:rPr>
                          <m:t>6</m:t>
                        </m:r>
                      </m:den>
                    </m:f>
                    <m:func>
                      <m:funcPr>
                        <m:ctrlPr>
                          <a:rPr lang="en-US" sz="1100" b="0" i="1" kern="1200">
                            <a:latin typeface="Cambria Math" panose="02040503050406030204" pitchFamily="18" charset="0"/>
                          </a:rPr>
                        </m:ctrlPr>
                      </m:funcPr>
                      <m:fName>
                        <m:sSub>
                          <m:sSubPr>
                            <m:ctrlPr>
                              <a:rPr lang="en-US" sz="1100" b="0" i="1" kern="1200">
                                <a:latin typeface="Cambria Math" panose="02040503050406030204" pitchFamily="18" charset="0"/>
                              </a:rPr>
                            </m:ctrlPr>
                          </m:sSubPr>
                          <m:e>
                            <m:r>
                              <m:rPr>
                                <m:sty m:val="p"/>
                              </m:rPr>
                              <a:rPr lang="en-US" sz="1100" b="0" i="0" kern="1200">
                                <a:latin typeface="Cambria Math" panose="02040503050406030204" pitchFamily="18" charset="0"/>
                              </a:rPr>
                              <m:t>log</m:t>
                            </m:r>
                          </m:e>
                          <m:sub>
                            <m:r>
                              <a:rPr lang="en-US" sz="1100" b="0" i="1" kern="1200">
                                <a:latin typeface="Cambria Math" panose="02040503050406030204" pitchFamily="18" charset="0"/>
                              </a:rPr>
                              <m:t>2</m:t>
                            </m:r>
                          </m:sub>
                        </m:sSub>
                      </m:fName>
                      <m:e>
                        <m:f>
                          <m:fPr>
                            <m:ctrlPr>
                              <a:rPr lang="en-US" sz="1100" b="0" i="1" kern="1200">
                                <a:latin typeface="Cambria Math" panose="02040503050406030204" pitchFamily="18" charset="0"/>
                              </a:rPr>
                            </m:ctrlPr>
                          </m:fPr>
                          <m:num>
                            <m:r>
                              <a:rPr lang="en-US" sz="1100" b="0" i="1" kern="1200">
                                <a:latin typeface="Cambria Math" panose="02040503050406030204" pitchFamily="18" charset="0"/>
                              </a:rPr>
                              <m:t>6</m:t>
                            </m:r>
                          </m:num>
                          <m:den>
                            <m:r>
                              <a:rPr lang="en-US" sz="1100" b="0" i="1" kern="1200">
                                <a:latin typeface="Cambria Math" panose="02040503050406030204" pitchFamily="18" charset="0"/>
                              </a:rPr>
                              <m:t>6</m:t>
                            </m:r>
                          </m:den>
                        </m:f>
                      </m:e>
                    </m:func>
                    <m:r>
                      <a:rPr lang="en-US" sz="1100" b="0" i="0" kern="1200">
                        <a:latin typeface="Cambria Math" panose="02040503050406030204" pitchFamily="18" charset="0"/>
                      </a:rPr>
                      <m:t>=0</m:t>
                    </m:r>
                  </m:oMath>
                </m:oMathPara>
              </a14:m>
              <a:endParaRPr lang="en-ID" sz="1100" kern="1200"/>
            </a:p>
          </xdr:txBody>
        </xdr:sp>
      </mc:Choice>
      <mc:Fallback xmlns="">
        <xdr:sp macro="" textlink="">
          <xdr:nvSpPr>
            <xdr:cNvPr id="6" name="TextBox 5">
              <a:extLst>
                <a:ext uri="{FF2B5EF4-FFF2-40B4-BE49-F238E27FC236}">
                  <a16:creationId xmlns:a16="http://schemas.microsoft.com/office/drawing/2014/main" id="{D075308E-362A-4F2B-83BC-5FB3156FB211}"/>
                </a:ext>
              </a:extLst>
            </xdr:cNvPr>
            <xdr:cNvSpPr txBox="1"/>
          </xdr:nvSpPr>
          <xdr:spPr>
            <a:xfrm>
              <a:off x="6013174" y="7570303"/>
              <a:ext cx="179222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𝐸𝑛𝑡𝑟𝑜𝑝𝑦(𝑆)=−6/6  log_2⁡〖6/6〗=0</a:t>
              </a:r>
              <a:endParaRPr lang="en-ID" sz="1100" kern="12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xdr:col>
      <xdr:colOff>656838</xdr:colOff>
      <xdr:row>43</xdr:row>
      <xdr:rowOff>113365</xdr:rowOff>
    </xdr:from>
    <xdr:ext cx="2546145" cy="32367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13C449E2-B00A-C233-D08D-1436081BAF7A}"/>
                </a:ext>
              </a:extLst>
            </xdr:cNvPr>
            <xdr:cNvSpPr txBox="1"/>
          </xdr:nvSpPr>
          <xdr:spPr>
            <a:xfrm>
              <a:off x="2025942" y="8636313"/>
              <a:ext cx="2546145" cy="323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𝑃</m:t>
                    </m:r>
                    <m:d>
                      <m:dPr>
                        <m:ctrlPr>
                          <a:rPr lang="en-US" sz="1100" b="0" i="1" kern="1200">
                            <a:latin typeface="Cambria Math" panose="02040503050406030204" pitchFamily="18" charset="0"/>
                          </a:rPr>
                        </m:ctrlPr>
                      </m:dPr>
                      <m:e>
                        <m:r>
                          <a:rPr lang="en-US" sz="1100" b="0" i="1" kern="1200">
                            <a:latin typeface="Cambria Math" panose="02040503050406030204" pitchFamily="18" charset="0"/>
                          </a:rPr>
                          <m:t>𝑦</m:t>
                        </m:r>
                        <m:r>
                          <a:rPr lang="en-US" sz="1100" b="0" i="1" kern="1200">
                            <a:latin typeface="Cambria Math" panose="02040503050406030204" pitchFamily="18" charset="0"/>
                          </a:rPr>
                          <m:t>=1</m:t>
                        </m:r>
                      </m:e>
                      <m:e>
                        <m:r>
                          <a:rPr lang="en-US" sz="1100" b="0" i="1" kern="1200">
                            <a:latin typeface="Cambria Math" panose="02040503050406030204" pitchFamily="18" charset="0"/>
                          </a:rPr>
                          <m:t>𝑥</m:t>
                        </m:r>
                      </m:e>
                    </m:d>
                    <m:r>
                      <a:rPr lang="en-US" sz="1100" b="0" i="1" kern="1200">
                        <a:latin typeface="Cambria Math" panose="02040503050406030204" pitchFamily="18" charset="0"/>
                      </a:rPr>
                      <m:t>= </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1</m:t>
                        </m:r>
                      </m:num>
                      <m:den>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1+</m:t>
                            </m:r>
                            <m:r>
                              <a:rPr lang="en-US" sz="1100" b="0" i="1" kern="1200">
                                <a:latin typeface="Cambria Math" panose="02040503050406030204" pitchFamily="18" charset="0"/>
                              </a:rPr>
                              <m:t>𝑒</m:t>
                            </m:r>
                          </m:e>
                          <m:sup>
                            <m:r>
                              <a:rPr lang="en-US" sz="1100" b="0" i="1" kern="1200">
                                <a:latin typeface="Cambria Math" panose="02040503050406030204" pitchFamily="18" charset="0"/>
                              </a:rPr>
                              <m:t>−(</m:t>
                            </m:r>
                            <m:r>
                              <a:rPr lang="en-US" sz="1100" b="0" i="1" kern="1200">
                                <a:latin typeface="Cambria Math" panose="02040503050406030204" pitchFamily="18" charset="0"/>
                              </a:rPr>
                              <m:t>𝑏</m:t>
                            </m:r>
                            <m:r>
                              <a:rPr lang="en-US" sz="1100" b="0" i="1" kern="1200">
                                <a:latin typeface="Cambria Math" panose="02040503050406030204" pitchFamily="18" charset="0"/>
                              </a:rPr>
                              <m:t>0+</m:t>
                            </m:r>
                            <m:r>
                              <a:rPr lang="en-US" sz="1100" b="0" i="1" kern="1200">
                                <a:latin typeface="Cambria Math" panose="02040503050406030204" pitchFamily="18" charset="0"/>
                              </a:rPr>
                              <m:t>𝑏</m:t>
                            </m:r>
                            <m:r>
                              <a:rPr lang="en-US" sz="1100" b="0" i="1" kern="1200">
                                <a:latin typeface="Cambria Math" panose="02040503050406030204" pitchFamily="18" charset="0"/>
                              </a:rPr>
                              <m:t>1</m:t>
                            </m:r>
                            <m:r>
                              <a:rPr lang="en-US" sz="1100" b="0" i="1" kern="1200">
                                <a:latin typeface="Cambria Math" panose="02040503050406030204" pitchFamily="18" charset="0"/>
                              </a:rPr>
                              <m:t>𝑥</m:t>
                            </m:r>
                            <m:r>
                              <a:rPr lang="en-US" sz="1100" b="0" i="1" kern="1200">
                                <a:latin typeface="Cambria Math" panose="02040503050406030204" pitchFamily="18" charset="0"/>
                              </a:rPr>
                              <m:t>1+</m:t>
                            </m:r>
                            <m:r>
                              <a:rPr lang="en-US" sz="1100" b="0" i="1" kern="1200">
                                <a:latin typeface="Cambria Math" panose="02040503050406030204" pitchFamily="18" charset="0"/>
                              </a:rPr>
                              <m:t>𝑏</m:t>
                            </m:r>
                            <m:r>
                              <a:rPr lang="en-US" sz="1100" b="0" i="1" kern="1200">
                                <a:latin typeface="Cambria Math" panose="02040503050406030204" pitchFamily="18" charset="0"/>
                              </a:rPr>
                              <m:t>2</m:t>
                            </m:r>
                            <m:r>
                              <a:rPr lang="en-US" sz="1100" b="0" i="1" kern="1200">
                                <a:latin typeface="Cambria Math" panose="02040503050406030204" pitchFamily="18" charset="0"/>
                              </a:rPr>
                              <m:t>𝑥𝑥</m:t>
                            </m:r>
                            <m:r>
                              <a:rPr lang="en-US" sz="1100" b="0" i="1" kern="1200">
                                <a:latin typeface="Cambria Math" panose="02040503050406030204" pitchFamily="18" charset="0"/>
                              </a:rPr>
                              <m:t>2+</m:t>
                            </m:r>
                            <m:r>
                              <a:rPr lang="en-US" sz="1100" b="0" i="1" kern="1200">
                                <a:latin typeface="Cambria Math" panose="02040503050406030204" pitchFamily="18" charset="0"/>
                              </a:rPr>
                              <m:t>𝑏</m:t>
                            </m:r>
                            <m:r>
                              <a:rPr lang="en-US" sz="1100" b="0" i="1" kern="1200">
                                <a:latin typeface="Cambria Math" panose="02040503050406030204" pitchFamily="18" charset="0"/>
                              </a:rPr>
                              <m:t>3</m:t>
                            </m:r>
                            <m:r>
                              <a:rPr lang="en-US" sz="1100" b="0" i="1" kern="1200">
                                <a:latin typeface="Cambria Math" panose="02040503050406030204" pitchFamily="18" charset="0"/>
                              </a:rPr>
                              <m:t>𝑥</m:t>
                            </m:r>
                            <m:r>
                              <a:rPr lang="en-US" sz="1100" b="0" i="1" kern="1200">
                                <a:latin typeface="Cambria Math" panose="02040503050406030204" pitchFamily="18" charset="0"/>
                              </a:rPr>
                              <m:t>3)</m:t>
                            </m:r>
                          </m:sup>
                        </m:sSup>
                      </m:den>
                    </m:f>
                  </m:oMath>
                </m:oMathPara>
              </a14:m>
              <a:endParaRPr lang="en-ID" sz="1100" kern="1200"/>
            </a:p>
          </xdr:txBody>
        </xdr:sp>
      </mc:Choice>
      <mc:Fallback xmlns="">
        <xdr:sp macro="" textlink="">
          <xdr:nvSpPr>
            <xdr:cNvPr id="3" name="TextBox 2">
              <a:extLst>
                <a:ext uri="{FF2B5EF4-FFF2-40B4-BE49-F238E27FC236}">
                  <a16:creationId xmlns:a16="http://schemas.microsoft.com/office/drawing/2014/main" id="{13C449E2-B00A-C233-D08D-1436081BAF7A}"/>
                </a:ext>
              </a:extLst>
            </xdr:cNvPr>
            <xdr:cNvSpPr txBox="1"/>
          </xdr:nvSpPr>
          <xdr:spPr>
            <a:xfrm>
              <a:off x="2025942" y="8636313"/>
              <a:ext cx="2546145" cy="3236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𝑃(𝑦=1│𝑥)=  1/〖1+𝑒〗^(−(𝑏0+𝑏1𝑥1+𝑏2𝑥𝑥2+𝑏3𝑥3)) </a:t>
              </a:r>
              <a:endParaRPr lang="en-ID" sz="1100" kern="12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190500</xdr:rowOff>
    </xdr:from>
    <xdr:ext cx="5629275" cy="306705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4FEE-9E14-4237-A151-6EA5E21AC40D}">
  <dimension ref="A1:B2"/>
  <sheetViews>
    <sheetView workbookViewId="0">
      <selection activeCell="B3" sqref="B3"/>
    </sheetView>
  </sheetViews>
  <sheetFormatPr defaultRowHeight="12.5" x14ac:dyDescent="0.25"/>
  <sheetData>
    <row r="1" spans="1:2" x14ac:dyDescent="0.25">
      <c r="A1" t="s">
        <v>135</v>
      </c>
    </row>
    <row r="2" spans="1:2" x14ac:dyDescent="0.25">
      <c r="A2" t="s">
        <v>136</v>
      </c>
      <c r="B2"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
  <sheetViews>
    <sheetView topLeftCell="A23" zoomScale="97" workbookViewId="0">
      <selection activeCell="C17" sqref="C17"/>
    </sheetView>
  </sheetViews>
  <sheetFormatPr defaultColWidth="12.6328125" defaultRowHeight="15.75" customHeight="1" x14ac:dyDescent="0.25"/>
  <cols>
    <col min="1" max="1" width="9" style="9" customWidth="1"/>
    <col min="2" max="2" width="38.36328125" style="9" customWidth="1"/>
    <col min="3" max="3" width="79.6328125" style="9" customWidth="1"/>
    <col min="4" max="16384" width="12.6328125" style="9"/>
  </cols>
  <sheetData>
    <row r="1" spans="1:4" ht="15.75" customHeight="1" x14ac:dyDescent="0.25">
      <c r="A1" s="8" t="s">
        <v>0</v>
      </c>
    </row>
    <row r="2" spans="1:4" ht="15.75" customHeight="1" x14ac:dyDescent="0.25">
      <c r="A2" s="10"/>
    </row>
    <row r="3" spans="1:4" ht="15.75" customHeight="1" x14ac:dyDescent="0.25">
      <c r="A3" s="10" t="s">
        <v>1</v>
      </c>
    </row>
    <row r="4" spans="1:4" ht="15.75" customHeight="1" x14ac:dyDescent="0.25">
      <c r="A4" s="10" t="s">
        <v>2</v>
      </c>
    </row>
    <row r="5" spans="1:4" ht="15.75" customHeight="1" x14ac:dyDescent="0.25">
      <c r="A5" s="11" t="s">
        <v>3</v>
      </c>
      <c r="B5" s="11" t="s">
        <v>4</v>
      </c>
      <c r="C5" s="11" t="s">
        <v>5</v>
      </c>
      <c r="D5" s="11" t="s">
        <v>6</v>
      </c>
    </row>
    <row r="6" spans="1:4" ht="15.75" customHeight="1" x14ac:dyDescent="0.25">
      <c r="A6" s="11">
        <v>1</v>
      </c>
      <c r="B6" s="11" t="s">
        <v>7</v>
      </c>
      <c r="C6" s="11" t="s">
        <v>8</v>
      </c>
      <c r="D6" s="11" t="s">
        <v>9</v>
      </c>
    </row>
    <row r="7" spans="1:4" ht="15.75" customHeight="1" x14ac:dyDescent="0.25">
      <c r="A7" s="11">
        <v>2</v>
      </c>
      <c r="B7" s="11" t="s">
        <v>10</v>
      </c>
      <c r="C7" s="11" t="s">
        <v>11</v>
      </c>
      <c r="D7" s="11" t="s">
        <v>9</v>
      </c>
    </row>
    <row r="8" spans="1:4" ht="15.75" customHeight="1" x14ac:dyDescent="0.25">
      <c r="A8" s="11">
        <v>3</v>
      </c>
      <c r="B8" s="11" t="s">
        <v>10</v>
      </c>
      <c r="C8" s="11" t="s">
        <v>8</v>
      </c>
      <c r="D8" s="11" t="s">
        <v>12</v>
      </c>
    </row>
    <row r="9" spans="1:4" ht="15.75" customHeight="1" x14ac:dyDescent="0.25">
      <c r="A9" s="11">
        <v>4</v>
      </c>
      <c r="B9" s="11" t="s">
        <v>10</v>
      </c>
      <c r="C9" s="11" t="s">
        <v>8</v>
      </c>
      <c r="D9" s="11" t="s">
        <v>12</v>
      </c>
    </row>
    <row r="10" spans="1:4" ht="15.75" customHeight="1" x14ac:dyDescent="0.25">
      <c r="A10" s="11">
        <v>5</v>
      </c>
      <c r="B10" s="11" t="s">
        <v>7</v>
      </c>
      <c r="C10" s="11" t="s">
        <v>13</v>
      </c>
      <c r="D10" s="11" t="s">
        <v>9</v>
      </c>
    </row>
    <row r="11" spans="1:4" ht="15.75" customHeight="1" x14ac:dyDescent="0.25">
      <c r="A11" s="11">
        <v>6</v>
      </c>
      <c r="B11" s="11" t="s">
        <v>14</v>
      </c>
      <c r="C11" s="11" t="s">
        <v>15</v>
      </c>
      <c r="D11" s="11" t="s">
        <v>9</v>
      </c>
    </row>
    <row r="12" spans="1:4" ht="15.75" customHeight="1" x14ac:dyDescent="0.25">
      <c r="A12" s="12" t="s">
        <v>16</v>
      </c>
      <c r="B12" s="13"/>
      <c r="C12" s="13"/>
      <c r="D12" s="13"/>
    </row>
    <row r="13" spans="1:4" ht="15.75" customHeight="1" x14ac:dyDescent="0.25">
      <c r="A13" s="12" t="s">
        <v>17</v>
      </c>
      <c r="B13" s="13"/>
      <c r="C13" s="13"/>
      <c r="D13" s="13"/>
    </row>
    <row r="14" spans="1:4" ht="15.75" customHeight="1" x14ac:dyDescent="0.25">
      <c r="A14" s="12" t="s">
        <v>18</v>
      </c>
      <c r="B14" s="13"/>
      <c r="C14" s="13"/>
      <c r="D14" s="13"/>
    </row>
    <row r="15" spans="1:4" ht="15.75" customHeight="1" x14ac:dyDescent="0.25">
      <c r="A15" s="12" t="s">
        <v>19</v>
      </c>
      <c r="B15" s="13"/>
      <c r="C15" s="13"/>
      <c r="D15" s="13"/>
    </row>
    <row r="16" spans="1:4" ht="15.75" customHeight="1" x14ac:dyDescent="0.25">
      <c r="A16" s="12" t="s">
        <v>20</v>
      </c>
      <c r="B16" s="13"/>
      <c r="C16" s="13"/>
      <c r="D16" s="13"/>
    </row>
    <row r="17" spans="1:3" ht="15.75" customHeight="1" x14ac:dyDescent="0.25">
      <c r="A17" s="14"/>
    </row>
    <row r="18" spans="1:3" ht="15.75" customHeight="1" x14ac:dyDescent="0.25">
      <c r="A18" s="10" t="s">
        <v>21</v>
      </c>
    </row>
    <row r="19" spans="1:3" ht="15.75" customHeight="1" x14ac:dyDescent="0.25">
      <c r="A19" s="15"/>
    </row>
    <row r="20" spans="1:3" ht="15.75" customHeight="1" x14ac:dyDescent="0.25">
      <c r="A20" s="16" t="s">
        <v>22</v>
      </c>
      <c r="B20" s="16" t="s">
        <v>23</v>
      </c>
      <c r="C20" s="16" t="s">
        <v>24</v>
      </c>
    </row>
    <row r="21" spans="1:3" ht="62.5" x14ac:dyDescent="0.25">
      <c r="A21" s="16">
        <v>1</v>
      </c>
      <c r="B21" s="17" t="s">
        <v>25</v>
      </c>
      <c r="C21" s="20"/>
    </row>
    <row r="22" spans="1:3" ht="104" customHeight="1" x14ac:dyDescent="0.25">
      <c r="A22" s="16">
        <v>2</v>
      </c>
      <c r="B22" s="17" t="s">
        <v>26</v>
      </c>
      <c r="C22" s="18"/>
    </row>
    <row r="23" spans="1:3" ht="241.5" x14ac:dyDescent="0.25">
      <c r="A23" s="16">
        <v>3</v>
      </c>
      <c r="B23" s="17" t="s">
        <v>27</v>
      </c>
      <c r="C23" s="66" t="s">
        <v>276</v>
      </c>
    </row>
    <row r="24" spans="1:3" ht="95.5" customHeight="1" x14ac:dyDescent="0.25">
      <c r="A24" s="16">
        <v>4</v>
      </c>
      <c r="B24" s="17" t="s">
        <v>28</v>
      </c>
      <c r="C24" s="21" t="s">
        <v>138</v>
      </c>
    </row>
    <row r="25" spans="1:3" ht="15.75" customHeight="1" x14ac:dyDescent="0.25">
      <c r="A25"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5"/>
  <sheetViews>
    <sheetView topLeftCell="A17" zoomScale="113" zoomScaleNormal="117" workbookViewId="0">
      <selection activeCell="I40" sqref="I40"/>
    </sheetView>
  </sheetViews>
  <sheetFormatPr defaultColWidth="12.6328125" defaultRowHeight="15.75" customHeight="1" x14ac:dyDescent="0.25"/>
  <cols>
    <col min="1" max="1" width="7.6328125" style="9" customWidth="1"/>
    <col min="2" max="2" width="12" style="9" customWidth="1"/>
    <col min="3" max="3" width="10.26953125" style="9" customWidth="1"/>
    <col min="4" max="6" width="5.6328125" style="9" customWidth="1"/>
    <col min="7" max="7" width="6.6328125" style="9" customWidth="1"/>
    <col min="8" max="8" width="52.6328125" style="9" customWidth="1"/>
    <col min="9" max="9" width="28" style="9" customWidth="1"/>
    <col min="10" max="10" width="30.6328125" style="9" customWidth="1"/>
    <col min="11" max="11" width="31.81640625" style="9" bestFit="1" customWidth="1"/>
    <col min="12" max="12" width="35.7265625" style="9" bestFit="1" customWidth="1"/>
    <col min="13" max="13" width="31.81640625" style="9" bestFit="1" customWidth="1"/>
    <col min="14" max="16384" width="12.6328125" style="9"/>
  </cols>
  <sheetData>
    <row r="1" spans="1:5" ht="15.75" customHeight="1" x14ac:dyDescent="0.25">
      <c r="A1" s="8" t="s">
        <v>29</v>
      </c>
    </row>
    <row r="2" spans="1:5" ht="15.75" customHeight="1" x14ac:dyDescent="0.25">
      <c r="A2" s="22"/>
    </row>
    <row r="3" spans="1:5" ht="15.75" customHeight="1" x14ac:dyDescent="0.25">
      <c r="A3" s="22" t="s">
        <v>30</v>
      </c>
    </row>
    <row r="4" spans="1:5" ht="15.75" customHeight="1" x14ac:dyDescent="0.25">
      <c r="A4" s="17" t="s">
        <v>31</v>
      </c>
      <c r="B4" s="17" t="s">
        <v>32</v>
      </c>
      <c r="C4" s="17" t="s">
        <v>33</v>
      </c>
      <c r="D4" s="17" t="s">
        <v>34</v>
      </c>
      <c r="E4" s="17" t="s">
        <v>6</v>
      </c>
    </row>
    <row r="5" spans="1:5" ht="15.75" customHeight="1" x14ac:dyDescent="0.25">
      <c r="A5" s="17">
        <v>1</v>
      </c>
      <c r="B5" s="17">
        <v>1</v>
      </c>
      <c r="C5" s="17">
        <v>0</v>
      </c>
      <c r="D5" s="17">
        <v>1</v>
      </c>
      <c r="E5" s="17">
        <v>1</v>
      </c>
    </row>
    <row r="6" spans="1:5" ht="15.75" customHeight="1" x14ac:dyDescent="0.25">
      <c r="A6" s="17">
        <v>2</v>
      </c>
      <c r="B6" s="17">
        <v>0</v>
      </c>
      <c r="C6" s="17">
        <v>-1</v>
      </c>
      <c r="D6" s="17">
        <v>-1</v>
      </c>
      <c r="E6" s="17">
        <v>1</v>
      </c>
    </row>
    <row r="7" spans="1:5" ht="15.75" customHeight="1" x14ac:dyDescent="0.25">
      <c r="A7" s="17">
        <v>3</v>
      </c>
      <c r="B7" s="17">
        <v>-1</v>
      </c>
      <c r="C7" s="17">
        <v>-0.5</v>
      </c>
      <c r="D7" s="17">
        <v>-1</v>
      </c>
      <c r="E7" s="17">
        <v>-1</v>
      </c>
    </row>
    <row r="8" spans="1:5" ht="15.75" customHeight="1" x14ac:dyDescent="0.25">
      <c r="A8" s="10"/>
    </row>
    <row r="9" spans="1:5" ht="15.75" customHeight="1" x14ac:dyDescent="0.25">
      <c r="A9" s="23" t="s">
        <v>35</v>
      </c>
    </row>
    <row r="10" spans="1:5" ht="15.75" customHeight="1" x14ac:dyDescent="0.25">
      <c r="A10" s="23"/>
    </row>
    <row r="11" spans="1:5" ht="15.75" customHeight="1" x14ac:dyDescent="0.25">
      <c r="A11" s="23" t="s">
        <v>36</v>
      </c>
    </row>
    <row r="12" spans="1:5" ht="15.75" customHeight="1" x14ac:dyDescent="0.25">
      <c r="A12" s="23" t="s">
        <v>37</v>
      </c>
    </row>
    <row r="13" spans="1:5" ht="15.75" customHeight="1" x14ac:dyDescent="0.25">
      <c r="A13" s="23" t="s">
        <v>38</v>
      </c>
    </row>
    <row r="14" spans="1:5" ht="15.75" customHeight="1" x14ac:dyDescent="0.25">
      <c r="A14" s="23" t="s">
        <v>39</v>
      </c>
    </row>
    <row r="15" spans="1:5" ht="15.75" customHeight="1" x14ac:dyDescent="0.25">
      <c r="A15" s="10" t="s">
        <v>40</v>
      </c>
    </row>
    <row r="17" spans="1:13" ht="15.75" customHeight="1" x14ac:dyDescent="0.25">
      <c r="A17" s="24" t="s">
        <v>41</v>
      </c>
    </row>
    <row r="19" spans="1:13" ht="15.75" customHeight="1" x14ac:dyDescent="0.25">
      <c r="A19" s="75" t="s">
        <v>163</v>
      </c>
      <c r="B19" s="75"/>
      <c r="C19" s="75"/>
      <c r="D19" s="75"/>
      <c r="E19" s="75"/>
      <c r="F19" s="75"/>
    </row>
    <row r="20" spans="1:13" ht="15.75" customHeight="1" x14ac:dyDescent="0.25">
      <c r="A20" s="75" t="s">
        <v>148</v>
      </c>
      <c r="B20" s="75"/>
      <c r="C20" s="75"/>
      <c r="D20" s="75"/>
      <c r="E20" s="75"/>
      <c r="F20" s="75"/>
    </row>
    <row r="21" spans="1:13" ht="15.75" customHeight="1" x14ac:dyDescent="0.25">
      <c r="A21" s="75" t="s">
        <v>149</v>
      </c>
      <c r="B21" s="75"/>
      <c r="C21" s="75"/>
      <c r="D21" s="75"/>
      <c r="E21" s="75"/>
      <c r="F21" s="75"/>
    </row>
    <row r="23" spans="1:13" ht="15.75" customHeight="1" x14ac:dyDescent="0.25">
      <c r="A23" s="25" t="s">
        <v>150</v>
      </c>
      <c r="B23" s="75" t="s">
        <v>153</v>
      </c>
      <c r="C23" s="75"/>
      <c r="D23" s="75"/>
      <c r="E23" s="75" t="s">
        <v>159</v>
      </c>
      <c r="F23" s="75"/>
      <c r="G23" s="75"/>
      <c r="H23" s="75"/>
    </row>
    <row r="24" spans="1:13" ht="15.75" customHeight="1" x14ac:dyDescent="0.25">
      <c r="A24" s="25" t="s">
        <v>154</v>
      </c>
      <c r="B24" s="75" t="s">
        <v>156</v>
      </c>
      <c r="C24" s="76"/>
      <c r="D24" s="76"/>
      <c r="E24" s="75" t="s">
        <v>160</v>
      </c>
      <c r="F24" s="75"/>
      <c r="G24" s="75"/>
      <c r="H24" s="75"/>
    </row>
    <row r="25" spans="1:13" ht="15.75" customHeight="1" x14ac:dyDescent="0.25">
      <c r="A25" s="25" t="s">
        <v>155</v>
      </c>
      <c r="B25" s="75" t="s">
        <v>157</v>
      </c>
      <c r="C25" s="76"/>
      <c r="D25" s="76"/>
      <c r="E25" s="75" t="s">
        <v>161</v>
      </c>
      <c r="F25" s="75"/>
      <c r="G25" s="75"/>
      <c r="H25" s="75"/>
    </row>
    <row r="29" spans="1:13" ht="15.75" customHeight="1" x14ac:dyDescent="0.25">
      <c r="B29" s="25" t="s">
        <v>139</v>
      </c>
    </row>
    <row r="30" spans="1:13" ht="15.75" customHeight="1" x14ac:dyDescent="0.25">
      <c r="B30" s="26" t="s">
        <v>151</v>
      </c>
      <c r="C30" s="26" t="s">
        <v>3</v>
      </c>
      <c r="D30" s="29" t="s">
        <v>32</v>
      </c>
      <c r="E30" s="29" t="s">
        <v>33</v>
      </c>
      <c r="F30" s="29" t="s">
        <v>34</v>
      </c>
      <c r="G30" s="29" t="s">
        <v>6</v>
      </c>
      <c r="H30" s="29" t="s">
        <v>140</v>
      </c>
      <c r="I30" s="29" t="s">
        <v>141</v>
      </c>
      <c r="J30" s="29" t="s">
        <v>142</v>
      </c>
      <c r="K30" s="29" t="s">
        <v>143</v>
      </c>
      <c r="L30" s="29" t="s">
        <v>144</v>
      </c>
      <c r="M30" s="29" t="s">
        <v>145</v>
      </c>
    </row>
    <row r="31" spans="1:13" ht="15.75" customHeight="1" x14ac:dyDescent="0.25">
      <c r="B31" s="72" t="s">
        <v>146</v>
      </c>
      <c r="C31" s="73"/>
      <c r="D31" s="73"/>
      <c r="E31" s="73"/>
      <c r="F31" s="73"/>
      <c r="G31" s="73"/>
      <c r="H31" s="73"/>
      <c r="I31" s="74"/>
      <c r="J31" s="28" t="s">
        <v>158</v>
      </c>
      <c r="K31" s="28" t="s">
        <v>158</v>
      </c>
      <c r="L31" s="28" t="s">
        <v>158</v>
      </c>
      <c r="M31" s="28" t="s">
        <v>158</v>
      </c>
    </row>
    <row r="32" spans="1:13" ht="15.75" customHeight="1" x14ac:dyDescent="0.25">
      <c r="B32" s="27">
        <v>1</v>
      </c>
      <c r="C32" s="27">
        <v>2</v>
      </c>
      <c r="D32" s="28">
        <v>0</v>
      </c>
      <c r="E32" s="28">
        <v>-1</v>
      </c>
      <c r="F32" s="28">
        <v>-1</v>
      </c>
      <c r="G32" s="28">
        <v>1</v>
      </c>
      <c r="H32" s="31" t="s">
        <v>152</v>
      </c>
      <c r="I32" s="30" t="s">
        <v>162</v>
      </c>
      <c r="J32" s="30" t="s">
        <v>164</v>
      </c>
      <c r="K32" s="30" t="s">
        <v>165</v>
      </c>
      <c r="L32" s="30" t="s">
        <v>166</v>
      </c>
      <c r="M32" s="30" t="s">
        <v>166</v>
      </c>
    </row>
    <row r="33" spans="1:13" ht="15.75" customHeight="1" x14ac:dyDescent="0.25">
      <c r="B33" s="27">
        <v>2</v>
      </c>
      <c r="C33" s="27">
        <v>1</v>
      </c>
      <c r="D33" s="28">
        <v>1</v>
      </c>
      <c r="E33" s="28">
        <v>0</v>
      </c>
      <c r="F33" s="28">
        <v>1</v>
      </c>
      <c r="G33" s="28">
        <v>1</v>
      </c>
      <c r="H33" s="31" t="s">
        <v>169</v>
      </c>
      <c r="I33" s="30" t="s">
        <v>170</v>
      </c>
      <c r="J33" s="30" t="s">
        <v>173</v>
      </c>
      <c r="K33" s="30" t="s">
        <v>174</v>
      </c>
      <c r="L33" s="30" t="s">
        <v>172</v>
      </c>
      <c r="M33" s="30" t="s">
        <v>175</v>
      </c>
    </row>
    <row r="34" spans="1:13" ht="15.75" customHeight="1" x14ac:dyDescent="0.25">
      <c r="B34" s="27">
        <v>3</v>
      </c>
      <c r="C34" s="27">
        <v>3</v>
      </c>
      <c r="D34" s="28">
        <v>-1</v>
      </c>
      <c r="E34" s="28" t="s">
        <v>147</v>
      </c>
      <c r="F34" s="28">
        <v>-1</v>
      </c>
      <c r="G34" s="28">
        <v>0</v>
      </c>
      <c r="H34" s="31" t="s">
        <v>180</v>
      </c>
      <c r="I34" s="30" t="s">
        <v>171</v>
      </c>
      <c r="J34" s="30" t="s">
        <v>264</v>
      </c>
      <c r="K34" s="30" t="s">
        <v>263</v>
      </c>
      <c r="L34" s="30" t="s">
        <v>265</v>
      </c>
      <c r="M34" s="30" t="s">
        <v>266</v>
      </c>
    </row>
    <row r="35" spans="1:13" ht="15.75" customHeight="1" x14ac:dyDescent="0.25">
      <c r="G35" s="25" t="s">
        <v>262</v>
      </c>
    </row>
    <row r="39" spans="1:13" ht="15.75" customHeight="1" x14ac:dyDescent="0.25">
      <c r="A39" s="25" t="s">
        <v>167</v>
      </c>
      <c r="B39" s="75" t="s">
        <v>168</v>
      </c>
      <c r="C39" s="75"/>
      <c r="D39" s="75"/>
      <c r="E39" s="75"/>
    </row>
    <row r="40" spans="1:13" ht="15.75" customHeight="1" x14ac:dyDescent="0.25">
      <c r="B40" s="25" t="s">
        <v>267</v>
      </c>
      <c r="C40" s="25"/>
    </row>
    <row r="41" spans="1:13" ht="15.75" customHeight="1" x14ac:dyDescent="0.25">
      <c r="B41" s="25" t="s">
        <v>268</v>
      </c>
      <c r="C41" s="32"/>
    </row>
    <row r="42" spans="1:13" ht="15.75" customHeight="1" x14ac:dyDescent="0.25">
      <c r="B42" s="25" t="s">
        <v>269</v>
      </c>
      <c r="C42" s="25"/>
    </row>
    <row r="43" spans="1:13" ht="15.75" customHeight="1" x14ac:dyDescent="0.25">
      <c r="B43" s="25" t="s">
        <v>270</v>
      </c>
      <c r="C43" s="25"/>
    </row>
    <row r="44" spans="1:13" ht="15.75" customHeight="1" x14ac:dyDescent="0.25">
      <c r="B44" s="25"/>
    </row>
    <row r="45" spans="1:13" ht="15.75" customHeight="1" x14ac:dyDescent="0.25">
      <c r="B45" s="75" t="s">
        <v>176</v>
      </c>
      <c r="C45" s="75"/>
      <c r="D45" s="25"/>
      <c r="E45" s="25"/>
    </row>
    <row r="49" spans="2:10" ht="15.75" customHeight="1" x14ac:dyDescent="0.25">
      <c r="B49" s="26" t="s">
        <v>3</v>
      </c>
      <c r="C49" s="78" t="s">
        <v>177</v>
      </c>
      <c r="D49" s="78"/>
      <c r="E49" s="78"/>
      <c r="F49" s="78"/>
      <c r="G49" s="78"/>
      <c r="H49" s="78"/>
      <c r="I49" s="26" t="s">
        <v>6</v>
      </c>
    </row>
    <row r="50" spans="2:10" ht="15.75" customHeight="1" x14ac:dyDescent="0.25">
      <c r="B50" s="27">
        <v>1</v>
      </c>
      <c r="C50" s="77" t="s">
        <v>273</v>
      </c>
      <c r="D50" s="77"/>
      <c r="E50" s="77"/>
      <c r="F50" s="77"/>
      <c r="G50" s="77"/>
      <c r="H50" s="77"/>
      <c r="I50" s="63" t="s">
        <v>271</v>
      </c>
      <c r="J50" s="25" t="s">
        <v>181</v>
      </c>
    </row>
    <row r="51" spans="2:10" ht="15.75" customHeight="1" x14ac:dyDescent="0.25">
      <c r="B51" s="27">
        <v>2</v>
      </c>
      <c r="C51" s="77" t="s">
        <v>272</v>
      </c>
      <c r="D51" s="77"/>
      <c r="E51" s="77"/>
      <c r="F51" s="77"/>
      <c r="G51" s="77"/>
      <c r="H51" s="77"/>
      <c r="I51" s="27" t="s">
        <v>178</v>
      </c>
      <c r="J51" s="9" t="s">
        <v>182</v>
      </c>
    </row>
    <row r="52" spans="2:10" ht="15.75" customHeight="1" x14ac:dyDescent="0.25">
      <c r="B52" s="27">
        <v>3</v>
      </c>
      <c r="C52" s="77" t="s">
        <v>274</v>
      </c>
      <c r="D52" s="77"/>
      <c r="E52" s="77"/>
      <c r="F52" s="77"/>
      <c r="G52" s="77"/>
      <c r="H52" s="77"/>
      <c r="I52" s="27" t="s">
        <v>179</v>
      </c>
      <c r="J52" s="9" t="s">
        <v>181</v>
      </c>
    </row>
    <row r="55" spans="2:10" ht="15.75" customHeight="1" x14ac:dyDescent="0.25">
      <c r="B55" s="75" t="s">
        <v>275</v>
      </c>
      <c r="C55" s="75"/>
    </row>
  </sheetData>
  <mergeCells count="17">
    <mergeCell ref="C52:H52"/>
    <mergeCell ref="C49:H49"/>
    <mergeCell ref="B55:C55"/>
    <mergeCell ref="B39:E39"/>
    <mergeCell ref="B45:C45"/>
    <mergeCell ref="C51:H51"/>
    <mergeCell ref="C50:H50"/>
    <mergeCell ref="B31:I31"/>
    <mergeCell ref="A19:F19"/>
    <mergeCell ref="A20:F20"/>
    <mergeCell ref="A21:F21"/>
    <mergeCell ref="B23:D23"/>
    <mergeCell ref="E23:H23"/>
    <mergeCell ref="B24:D24"/>
    <mergeCell ref="E24:H24"/>
    <mergeCell ref="B25:D25"/>
    <mergeCell ref="E25:H25"/>
  </mergeCells>
  <phoneticPr fontId="16"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A83" zoomScale="109" workbookViewId="0">
      <selection activeCell="I117" sqref="I117"/>
    </sheetView>
  </sheetViews>
  <sheetFormatPr defaultColWidth="12.6328125" defaultRowHeight="15.75" customHeight="1" x14ac:dyDescent="0.25"/>
  <cols>
    <col min="1" max="1" width="7.26953125" customWidth="1"/>
  </cols>
  <sheetData>
    <row r="1" spans="1:26" ht="15.75" customHeight="1" x14ac:dyDescent="0.35">
      <c r="A1" s="80" t="s">
        <v>187</v>
      </c>
      <c r="B1" s="81"/>
      <c r="C1" s="81"/>
      <c r="D1" s="81"/>
      <c r="E1" s="81"/>
      <c r="F1" s="81"/>
      <c r="G1" s="81"/>
      <c r="H1" s="81"/>
      <c r="I1" s="81"/>
      <c r="J1" s="81"/>
      <c r="K1" s="81"/>
      <c r="L1" s="81"/>
      <c r="M1" s="81"/>
      <c r="N1" s="2"/>
      <c r="O1" s="2"/>
      <c r="P1" s="2"/>
      <c r="Q1" s="2"/>
      <c r="R1" s="2"/>
      <c r="S1" s="2"/>
      <c r="T1" s="2"/>
      <c r="U1" s="2"/>
      <c r="V1" s="2"/>
      <c r="W1" s="2"/>
      <c r="X1" s="2"/>
      <c r="Y1" s="2"/>
      <c r="Z1" s="2"/>
    </row>
    <row r="2" spans="1:26" ht="12.5" x14ac:dyDescent="0.25">
      <c r="A2" s="2"/>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35">
      <c r="A3" s="3" t="s">
        <v>32</v>
      </c>
      <c r="B3" s="35" t="s">
        <v>33</v>
      </c>
      <c r="C3" s="35" t="s">
        <v>34</v>
      </c>
      <c r="D3" s="4" t="s">
        <v>42</v>
      </c>
      <c r="E3" s="4" t="s">
        <v>43</v>
      </c>
      <c r="F3" s="4" t="s">
        <v>44</v>
      </c>
      <c r="G3" s="2"/>
      <c r="H3" s="2"/>
      <c r="I3" s="2"/>
      <c r="J3" s="2"/>
      <c r="K3" s="2"/>
      <c r="L3" s="2"/>
      <c r="M3" s="2"/>
      <c r="N3" s="2"/>
      <c r="O3" s="2"/>
      <c r="P3" s="2"/>
      <c r="Q3" s="2"/>
      <c r="R3" s="2"/>
      <c r="S3" s="2"/>
      <c r="T3" s="2"/>
      <c r="U3" s="2"/>
      <c r="V3" s="2"/>
      <c r="W3" s="2"/>
      <c r="X3" s="2"/>
      <c r="Y3" s="2"/>
      <c r="Z3" s="2"/>
    </row>
    <row r="4" spans="1:26" ht="15.75" customHeight="1" x14ac:dyDescent="0.35">
      <c r="A4" s="5" t="s">
        <v>45</v>
      </c>
      <c r="B4" s="6">
        <v>1</v>
      </c>
      <c r="C4" s="6">
        <v>35</v>
      </c>
      <c r="D4" s="6">
        <v>2</v>
      </c>
      <c r="E4" s="6">
        <v>5</v>
      </c>
      <c r="F4" s="6">
        <v>1</v>
      </c>
      <c r="G4" s="2"/>
      <c r="H4" s="2"/>
      <c r="I4" s="2"/>
      <c r="J4" s="2"/>
      <c r="K4" s="2"/>
      <c r="L4" s="2"/>
      <c r="M4" s="2"/>
      <c r="N4" s="2"/>
      <c r="O4" s="2"/>
      <c r="P4" s="2"/>
      <c r="Q4" s="2"/>
      <c r="R4" s="2"/>
      <c r="S4" s="2"/>
      <c r="T4" s="2"/>
      <c r="U4" s="2"/>
      <c r="V4" s="2"/>
      <c r="W4" s="2"/>
      <c r="X4" s="2"/>
      <c r="Y4" s="2"/>
      <c r="Z4" s="2"/>
    </row>
    <row r="5" spans="1:26" ht="15.75" customHeight="1" x14ac:dyDescent="0.35">
      <c r="A5" s="5" t="s">
        <v>46</v>
      </c>
      <c r="B5" s="6">
        <v>2</v>
      </c>
      <c r="C5" s="6">
        <v>27</v>
      </c>
      <c r="D5" s="6">
        <v>4</v>
      </c>
      <c r="E5" s="6">
        <v>3</v>
      </c>
      <c r="F5" s="6">
        <v>1</v>
      </c>
      <c r="G5" s="2"/>
      <c r="H5" s="2"/>
      <c r="I5" s="2"/>
      <c r="J5" s="2"/>
      <c r="K5" s="2"/>
      <c r="L5" s="2"/>
      <c r="M5" s="2"/>
      <c r="N5" s="2"/>
      <c r="O5" s="2"/>
      <c r="P5" s="2"/>
      <c r="Q5" s="2"/>
      <c r="R5" s="2"/>
      <c r="S5" s="2"/>
      <c r="T5" s="2"/>
      <c r="U5" s="2"/>
      <c r="V5" s="2"/>
      <c r="W5" s="2"/>
      <c r="X5" s="2"/>
      <c r="Y5" s="2"/>
      <c r="Z5" s="2"/>
    </row>
    <row r="6" spans="1:26" ht="15.75" customHeight="1" x14ac:dyDescent="0.35">
      <c r="A6" s="5" t="s">
        <v>47</v>
      </c>
      <c r="B6" s="6">
        <v>2</v>
      </c>
      <c r="C6" s="6">
        <v>42</v>
      </c>
      <c r="D6" s="6">
        <v>6</v>
      </c>
      <c r="E6" s="6">
        <v>6</v>
      </c>
      <c r="F6" s="6">
        <v>1</v>
      </c>
      <c r="G6" s="2"/>
      <c r="H6" s="2"/>
      <c r="I6" s="2"/>
      <c r="J6" s="2"/>
      <c r="K6" s="2"/>
      <c r="L6" s="2"/>
      <c r="M6" s="2"/>
      <c r="N6" s="2"/>
      <c r="O6" s="2"/>
      <c r="P6" s="2"/>
      <c r="Q6" s="2"/>
      <c r="R6" s="2"/>
      <c r="S6" s="2"/>
      <c r="T6" s="2"/>
      <c r="U6" s="2"/>
      <c r="V6" s="2"/>
      <c r="W6" s="2"/>
      <c r="X6" s="2"/>
      <c r="Y6" s="2"/>
      <c r="Z6" s="2"/>
    </row>
    <row r="7" spans="1:26" ht="15.75" customHeight="1" x14ac:dyDescent="0.35">
      <c r="A7" s="5" t="s">
        <v>48</v>
      </c>
      <c r="B7" s="6">
        <v>2</v>
      </c>
      <c r="C7" s="6">
        <v>33</v>
      </c>
      <c r="D7" s="6">
        <v>9</v>
      </c>
      <c r="E7" s="6">
        <v>1</v>
      </c>
      <c r="F7" s="6">
        <v>-1</v>
      </c>
      <c r="G7" s="2"/>
      <c r="H7" s="2"/>
      <c r="I7" s="2"/>
      <c r="J7" s="2"/>
      <c r="K7" s="2"/>
      <c r="L7" s="2"/>
      <c r="M7" s="2"/>
      <c r="N7" s="2"/>
      <c r="O7" s="2"/>
      <c r="P7" s="2"/>
      <c r="Q7" s="2"/>
      <c r="R7" s="2"/>
      <c r="S7" s="2"/>
      <c r="T7" s="2"/>
      <c r="U7" s="2"/>
      <c r="V7" s="2"/>
      <c r="W7" s="2"/>
      <c r="X7" s="2"/>
      <c r="Y7" s="2"/>
      <c r="Z7" s="2"/>
    </row>
    <row r="8" spans="1:26" ht="15.75" customHeight="1" x14ac:dyDescent="0.35">
      <c r="A8" s="5" t="s">
        <v>49</v>
      </c>
      <c r="B8" s="6">
        <v>2</v>
      </c>
      <c r="C8" s="6">
        <v>29</v>
      </c>
      <c r="D8" s="6">
        <v>10</v>
      </c>
      <c r="E8" s="6">
        <v>4</v>
      </c>
      <c r="F8" s="6">
        <v>-1</v>
      </c>
      <c r="G8" s="2"/>
      <c r="H8" s="2"/>
      <c r="I8" s="2"/>
      <c r="J8" s="2"/>
      <c r="K8" s="2"/>
      <c r="L8" s="2"/>
      <c r="M8" s="2"/>
      <c r="N8" s="2"/>
      <c r="O8" s="2"/>
      <c r="P8" s="2"/>
      <c r="Q8" s="2"/>
      <c r="R8" s="2"/>
      <c r="S8" s="2"/>
      <c r="T8" s="2"/>
      <c r="U8" s="2"/>
      <c r="V8" s="2"/>
      <c r="W8" s="2"/>
      <c r="X8" s="2"/>
      <c r="Y8" s="2"/>
      <c r="Z8" s="2"/>
    </row>
    <row r="9" spans="1:26" ht="15.75" customHeight="1" x14ac:dyDescent="0.35">
      <c r="A9" s="5" t="s">
        <v>50</v>
      </c>
      <c r="B9" s="6">
        <v>1</v>
      </c>
      <c r="C9" s="6">
        <v>45</v>
      </c>
      <c r="D9" s="6">
        <v>8</v>
      </c>
      <c r="E9" s="6">
        <v>2</v>
      </c>
      <c r="F9" s="6">
        <v>-1</v>
      </c>
      <c r="G9" s="2"/>
      <c r="H9" s="2"/>
      <c r="I9" s="2"/>
      <c r="J9" s="2"/>
      <c r="K9" s="2"/>
      <c r="L9" s="2"/>
      <c r="M9" s="2"/>
      <c r="N9" s="2"/>
      <c r="O9" s="2"/>
      <c r="P9" s="2"/>
      <c r="Q9" s="2"/>
      <c r="R9" s="2"/>
      <c r="S9" s="2"/>
      <c r="T9" s="2"/>
      <c r="U9" s="2"/>
      <c r="V9" s="2"/>
      <c r="W9" s="2"/>
      <c r="X9" s="2"/>
      <c r="Y9" s="2"/>
      <c r="Z9" s="2"/>
    </row>
    <row r="10" spans="1:26" ht="12.5"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5">
      <c r="A11" s="80" t="s">
        <v>51</v>
      </c>
      <c r="B11" s="81"/>
      <c r="C11" s="81"/>
      <c r="D11" s="81"/>
      <c r="E11" s="81"/>
      <c r="F11" s="81"/>
      <c r="G11" s="81"/>
      <c r="H11" s="81"/>
      <c r="I11" s="81"/>
      <c r="J11" s="81"/>
      <c r="K11" s="81"/>
      <c r="L11" s="81"/>
      <c r="M11" s="81"/>
      <c r="N11" s="2"/>
      <c r="O11" s="2"/>
      <c r="P11" s="2"/>
      <c r="Q11" s="2"/>
      <c r="R11" s="2"/>
      <c r="S11" s="2"/>
      <c r="T11" s="2"/>
      <c r="U11" s="2"/>
      <c r="V11" s="2"/>
      <c r="W11" s="2"/>
      <c r="X11" s="2"/>
      <c r="Y11" s="2"/>
      <c r="Z11" s="2"/>
    </row>
    <row r="12" spans="1:26" ht="15.75" customHeight="1" x14ac:dyDescent="0.35">
      <c r="A12" s="80" t="s">
        <v>52</v>
      </c>
      <c r="B12" s="81"/>
      <c r="C12" s="81"/>
      <c r="D12" s="81"/>
      <c r="E12" s="81"/>
      <c r="F12" s="81"/>
      <c r="G12" s="81"/>
      <c r="H12" s="81"/>
      <c r="I12" s="81"/>
      <c r="J12" s="81"/>
      <c r="K12" s="81"/>
      <c r="L12" s="81"/>
      <c r="M12" s="81"/>
      <c r="N12" s="2"/>
      <c r="O12" s="2"/>
      <c r="P12" s="2"/>
      <c r="Q12" s="2"/>
      <c r="R12" s="2"/>
      <c r="S12" s="2"/>
      <c r="T12" s="2"/>
      <c r="U12" s="2"/>
      <c r="V12" s="2"/>
      <c r="W12" s="2"/>
      <c r="X12" s="2"/>
      <c r="Y12" s="2"/>
      <c r="Z12" s="2"/>
    </row>
    <row r="13" spans="1:26" ht="15.75" customHeight="1" x14ac:dyDescent="0.35">
      <c r="A13" s="80" t="s">
        <v>53</v>
      </c>
      <c r="B13" s="81"/>
      <c r="C13" s="81"/>
      <c r="D13" s="81"/>
      <c r="E13" s="81"/>
      <c r="F13" s="81"/>
      <c r="G13" s="81"/>
      <c r="H13" s="81"/>
      <c r="I13" s="81"/>
      <c r="J13" s="81"/>
      <c r="K13" s="81"/>
      <c r="L13" s="81"/>
      <c r="M13" s="81"/>
      <c r="N13" s="2"/>
      <c r="O13" s="2"/>
      <c r="P13" s="2"/>
      <c r="Q13" s="2"/>
      <c r="R13" s="2"/>
      <c r="S13" s="2"/>
      <c r="T13" s="2"/>
      <c r="U13" s="2"/>
      <c r="V13" s="2"/>
      <c r="W13" s="2"/>
      <c r="X13" s="2"/>
      <c r="Y13" s="2"/>
      <c r="Z13" s="2"/>
    </row>
    <row r="14" spans="1:26" ht="15.75" customHeight="1" x14ac:dyDescent="0.35">
      <c r="A14" s="80" t="s">
        <v>54</v>
      </c>
      <c r="B14" s="81"/>
      <c r="C14" s="81"/>
      <c r="D14" s="81"/>
      <c r="E14" s="81"/>
      <c r="F14" s="81"/>
      <c r="G14" s="81"/>
      <c r="H14" s="81"/>
      <c r="I14" s="81"/>
      <c r="J14" s="81"/>
      <c r="K14" s="81"/>
      <c r="L14" s="81"/>
      <c r="M14" s="81"/>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5">
      <c r="A16" s="80" t="s">
        <v>55</v>
      </c>
      <c r="B16" s="81"/>
      <c r="C16" s="81"/>
      <c r="D16" s="81"/>
      <c r="E16" s="81"/>
      <c r="F16" s="81"/>
      <c r="G16" s="2"/>
      <c r="H16" s="2"/>
      <c r="I16" s="2"/>
      <c r="J16" s="2"/>
      <c r="K16" s="2"/>
      <c r="L16" s="2"/>
      <c r="M16" s="2"/>
      <c r="N16" s="2"/>
      <c r="O16" s="2"/>
      <c r="P16" s="2"/>
      <c r="Q16" s="2"/>
      <c r="R16" s="2"/>
      <c r="S16" s="2"/>
      <c r="T16" s="2"/>
      <c r="U16" s="2"/>
      <c r="V16" s="2"/>
      <c r="W16" s="2"/>
      <c r="X16" s="2"/>
      <c r="Y16" s="2"/>
      <c r="Z16" s="2"/>
    </row>
    <row r="17" spans="1:26" ht="15.75" customHeight="1" x14ac:dyDescent="0.35">
      <c r="A17" s="80" t="s">
        <v>56</v>
      </c>
      <c r="B17" s="81"/>
      <c r="C17" s="81"/>
      <c r="D17" s="81"/>
      <c r="E17" s="81"/>
      <c r="F17" s="81"/>
      <c r="G17" s="2"/>
      <c r="H17" s="2"/>
      <c r="I17" s="2"/>
      <c r="J17" s="2"/>
      <c r="K17" s="2"/>
      <c r="L17" s="2"/>
      <c r="M17" s="2"/>
      <c r="N17" s="2"/>
      <c r="O17" s="2"/>
      <c r="P17" s="2"/>
      <c r="Q17" s="2"/>
      <c r="R17" s="2"/>
      <c r="S17" s="2"/>
      <c r="T17" s="2"/>
      <c r="U17" s="2"/>
      <c r="V17" s="2"/>
      <c r="W17" s="2"/>
      <c r="X17" s="2"/>
      <c r="Y17" s="2"/>
      <c r="Z17" s="2"/>
    </row>
    <row r="18" spans="1:26" ht="15.75" customHeight="1" x14ac:dyDescent="0.35">
      <c r="A18" s="3" t="s">
        <v>32</v>
      </c>
      <c r="B18" s="35" t="s">
        <v>33</v>
      </c>
      <c r="C18" s="35" t="s">
        <v>34</v>
      </c>
      <c r="D18" s="4" t="s">
        <v>42</v>
      </c>
      <c r="E18" s="4" t="s">
        <v>43</v>
      </c>
      <c r="F18" s="2"/>
      <c r="G18" s="2"/>
      <c r="H18" s="2"/>
      <c r="I18" s="2"/>
      <c r="J18" s="2"/>
      <c r="K18" s="2"/>
      <c r="L18" s="2"/>
      <c r="M18" s="2"/>
      <c r="N18" s="2"/>
      <c r="O18" s="2"/>
      <c r="P18" s="2"/>
      <c r="Q18" s="2"/>
      <c r="R18" s="2"/>
      <c r="S18" s="2"/>
      <c r="T18" s="2"/>
      <c r="U18" s="2"/>
      <c r="V18" s="2"/>
      <c r="W18" s="2"/>
      <c r="X18" s="2"/>
      <c r="Y18" s="2"/>
      <c r="Z18" s="2"/>
    </row>
    <row r="19" spans="1:26" ht="15.75" customHeight="1" x14ac:dyDescent="0.35">
      <c r="A19" s="5" t="s">
        <v>57</v>
      </c>
      <c r="B19" s="6">
        <v>2</v>
      </c>
      <c r="C19" s="6">
        <v>50</v>
      </c>
      <c r="D19" s="6">
        <v>3</v>
      </c>
      <c r="E19" s="6">
        <v>2</v>
      </c>
      <c r="F19" s="2"/>
      <c r="G19" s="2"/>
      <c r="H19" s="2"/>
      <c r="I19" s="2"/>
      <c r="J19" s="2"/>
      <c r="K19" s="2"/>
      <c r="L19" s="2"/>
      <c r="M19" s="2"/>
      <c r="N19" s="2"/>
      <c r="O19" s="2"/>
      <c r="P19" s="2"/>
      <c r="Q19" s="2"/>
      <c r="R19" s="2"/>
      <c r="S19" s="2"/>
      <c r="T19" s="2"/>
      <c r="U19" s="2"/>
      <c r="V19" s="2"/>
      <c r="W19" s="2"/>
      <c r="X19" s="2"/>
      <c r="Y19" s="2"/>
      <c r="Z19" s="2"/>
    </row>
    <row r="20" spans="1:26" ht="15.75" customHeight="1" x14ac:dyDescent="0.35">
      <c r="A20" s="5" t="s">
        <v>58</v>
      </c>
      <c r="B20" s="6">
        <v>1</v>
      </c>
      <c r="C20" s="6">
        <v>22</v>
      </c>
      <c r="D20" s="6">
        <v>7</v>
      </c>
      <c r="E20" s="6">
        <v>1</v>
      </c>
      <c r="F20" s="2"/>
      <c r="G20" s="2"/>
      <c r="H20" s="2"/>
      <c r="I20" s="2"/>
      <c r="J20" s="2"/>
      <c r="K20" s="2"/>
      <c r="L20" s="2"/>
      <c r="M20" s="2"/>
      <c r="N20" s="2"/>
      <c r="O20" s="2"/>
      <c r="P20" s="2"/>
      <c r="Q20" s="2"/>
      <c r="R20" s="2"/>
      <c r="S20" s="2"/>
      <c r="T20" s="2"/>
      <c r="U20" s="2"/>
      <c r="V20" s="2"/>
      <c r="W20" s="2"/>
      <c r="X20" s="2"/>
      <c r="Y20" s="2"/>
      <c r="Z20" s="2"/>
    </row>
    <row r="21" spans="1:26" ht="15.75" customHeight="1" x14ac:dyDescent="0.35">
      <c r="A21" s="5" t="s">
        <v>59</v>
      </c>
      <c r="B21" s="6">
        <v>2</v>
      </c>
      <c r="C21" s="6">
        <v>30</v>
      </c>
      <c r="D21" s="6">
        <v>11</v>
      </c>
      <c r="E21" s="6">
        <v>8</v>
      </c>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5">
      <c r="A23" s="80" t="s">
        <v>60</v>
      </c>
      <c r="B23" s="81"/>
      <c r="C23" s="81"/>
      <c r="D23" s="81"/>
      <c r="E23" s="81"/>
      <c r="F23" s="81"/>
      <c r="G23" s="81"/>
      <c r="H23" s="81"/>
      <c r="I23" s="81"/>
      <c r="J23" s="81"/>
      <c r="K23" s="81"/>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5">
      <c r="A25" s="1" t="s">
        <v>61</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5">
      <c r="A26" s="64" t="s">
        <v>62</v>
      </c>
      <c r="B26" s="1" t="s">
        <v>63</v>
      </c>
      <c r="C26" s="2"/>
      <c r="D26" s="7">
        <f>C75</f>
        <v>8.16326530612244E-2</v>
      </c>
      <c r="E26" s="2"/>
      <c r="F26" s="2"/>
      <c r="G26" s="2"/>
      <c r="H26" s="2"/>
      <c r="I26" s="2"/>
      <c r="J26" s="2"/>
      <c r="K26" s="2"/>
      <c r="L26" s="2"/>
      <c r="M26" s="2"/>
      <c r="N26" s="2"/>
      <c r="O26" s="2"/>
      <c r="P26" s="2"/>
      <c r="Q26" s="2"/>
      <c r="R26" s="2"/>
      <c r="S26" s="2"/>
      <c r="T26" s="2"/>
      <c r="U26" s="2"/>
      <c r="V26" s="2"/>
      <c r="W26" s="2"/>
      <c r="X26" s="2"/>
      <c r="Y26" s="2"/>
      <c r="Z26" s="2"/>
    </row>
    <row r="27" spans="1:26" ht="15.75" customHeight="1" x14ac:dyDescent="0.35">
      <c r="A27" s="2"/>
      <c r="B27" s="1" t="s">
        <v>64</v>
      </c>
      <c r="C27" s="2"/>
      <c r="D27" s="7">
        <f t="shared" ref="D27:D29" si="0">C76</f>
        <v>5.1020408163265397E-2</v>
      </c>
      <c r="E27" s="2"/>
      <c r="F27" s="2"/>
      <c r="G27" s="2"/>
      <c r="H27" s="2"/>
      <c r="I27" s="2"/>
      <c r="J27" s="2"/>
      <c r="K27" s="2"/>
      <c r="L27" s="2"/>
      <c r="M27" s="2"/>
      <c r="N27" s="2"/>
      <c r="O27" s="2"/>
      <c r="P27" s="2"/>
      <c r="Q27" s="2"/>
      <c r="R27" s="2"/>
      <c r="S27" s="2"/>
      <c r="T27" s="2"/>
      <c r="U27" s="2"/>
      <c r="V27" s="2"/>
      <c r="W27" s="2"/>
      <c r="X27" s="2"/>
      <c r="Y27" s="2"/>
      <c r="Z27" s="2"/>
    </row>
    <row r="28" spans="1:26" ht="14.5" x14ac:dyDescent="0.35">
      <c r="A28" s="2"/>
      <c r="B28" s="1" t="s">
        <v>65</v>
      </c>
      <c r="C28" s="2"/>
      <c r="D28" s="7">
        <f t="shared" si="0"/>
        <v>0.13265306122449</v>
      </c>
      <c r="E28" s="2"/>
      <c r="F28" s="2"/>
      <c r="G28" s="2"/>
      <c r="H28" s="2"/>
      <c r="I28" s="2"/>
      <c r="J28" s="2"/>
      <c r="K28" s="2"/>
      <c r="L28" s="2"/>
      <c r="M28" s="2"/>
      <c r="N28" s="2"/>
      <c r="O28" s="2"/>
      <c r="P28" s="2"/>
      <c r="Q28" s="2"/>
      <c r="R28" s="2"/>
      <c r="S28" s="2"/>
      <c r="T28" s="2"/>
      <c r="U28" s="2"/>
      <c r="V28" s="2"/>
      <c r="W28" s="2"/>
      <c r="X28" s="2"/>
      <c r="Y28" s="2"/>
      <c r="Z28" s="2"/>
    </row>
    <row r="29" spans="1:26" ht="14.5" x14ac:dyDescent="0.35">
      <c r="A29" s="2"/>
      <c r="B29" s="1" t="s">
        <v>66</v>
      </c>
      <c r="C29" s="2"/>
      <c r="D29" s="7">
        <f t="shared" si="0"/>
        <v>1.8571428571428601</v>
      </c>
      <c r="E29" s="2"/>
      <c r="F29" s="2"/>
      <c r="G29" s="2"/>
      <c r="H29" s="2"/>
      <c r="I29" s="2"/>
      <c r="J29" s="2"/>
      <c r="K29" s="2"/>
      <c r="L29" s="2"/>
      <c r="M29" s="2"/>
      <c r="N29" s="2"/>
      <c r="O29" s="2"/>
      <c r="P29" s="2"/>
      <c r="Q29" s="2"/>
      <c r="R29" s="2"/>
      <c r="S29" s="2"/>
      <c r="T29" s="2"/>
      <c r="U29" s="2"/>
      <c r="V29" s="2"/>
      <c r="W29" s="2"/>
      <c r="X29" s="2"/>
      <c r="Y29" s="2"/>
      <c r="Z29" s="2"/>
    </row>
    <row r="30" spans="1:26" ht="14.5" x14ac:dyDescent="0.35">
      <c r="A30" s="1" t="s">
        <v>67</v>
      </c>
      <c r="B30" s="1" t="s">
        <v>68</v>
      </c>
      <c r="C30" s="1" t="s">
        <v>57</v>
      </c>
      <c r="D30" s="7">
        <f>H93</f>
        <v>1</v>
      </c>
      <c r="E30" s="2"/>
      <c r="F30" s="2"/>
      <c r="G30" s="2"/>
      <c r="H30" s="2"/>
      <c r="I30" s="2"/>
      <c r="J30" s="2"/>
      <c r="K30" s="2"/>
      <c r="L30" s="2"/>
      <c r="M30" s="2"/>
      <c r="N30" s="2"/>
      <c r="O30" s="2"/>
      <c r="P30" s="2"/>
      <c r="Q30" s="2"/>
      <c r="R30" s="2"/>
      <c r="S30" s="2"/>
      <c r="T30" s="2"/>
      <c r="U30" s="2"/>
      <c r="V30" s="2"/>
      <c r="W30" s="2"/>
      <c r="X30" s="2"/>
      <c r="Y30" s="2"/>
      <c r="Z30" s="2"/>
    </row>
    <row r="31" spans="1:26" ht="14.5" x14ac:dyDescent="0.35">
      <c r="A31" s="2"/>
      <c r="B31" s="2"/>
      <c r="C31" s="1" t="s">
        <v>58</v>
      </c>
      <c r="D31" s="7">
        <f t="shared" ref="D31:D32" si="1">H94</f>
        <v>-1</v>
      </c>
      <c r="E31" s="2"/>
      <c r="F31" s="2"/>
      <c r="G31" s="2"/>
      <c r="H31" s="2"/>
      <c r="I31" s="2"/>
      <c r="J31" s="2"/>
      <c r="K31" s="2"/>
      <c r="L31" s="2"/>
      <c r="M31" s="2"/>
      <c r="N31" s="2"/>
      <c r="O31" s="2"/>
      <c r="P31" s="2"/>
      <c r="Q31" s="2"/>
      <c r="R31" s="2"/>
      <c r="S31" s="2"/>
      <c r="T31" s="2"/>
      <c r="U31" s="2"/>
      <c r="V31" s="2"/>
      <c r="W31" s="2"/>
      <c r="X31" s="2"/>
      <c r="Y31" s="2"/>
      <c r="Z31" s="2"/>
    </row>
    <row r="32" spans="1:26" ht="14.5" x14ac:dyDescent="0.35">
      <c r="A32" s="2"/>
      <c r="B32" s="2"/>
      <c r="C32" s="1" t="s">
        <v>59</v>
      </c>
      <c r="D32" s="7">
        <f t="shared" si="1"/>
        <v>-1</v>
      </c>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t="s">
        <v>69</v>
      </c>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t="s">
        <v>62</v>
      </c>
      <c r="B36" t="s">
        <v>183</v>
      </c>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70" t="s">
        <v>291</v>
      </c>
      <c r="C37" s="70" t="s">
        <v>42</v>
      </c>
      <c r="D37" s="70" t="s">
        <v>43</v>
      </c>
      <c r="E37" s="70" t="s">
        <v>44</v>
      </c>
      <c r="F37" s="2"/>
      <c r="G37" s="2"/>
      <c r="H37" s="2"/>
      <c r="I37" s="2"/>
      <c r="K37" s="2"/>
      <c r="L37" s="2"/>
      <c r="M37" s="2"/>
      <c r="N37" s="2"/>
      <c r="O37" s="2"/>
      <c r="P37" s="2"/>
      <c r="Q37" s="2"/>
      <c r="R37" s="2"/>
      <c r="S37" s="2"/>
      <c r="T37" s="2"/>
      <c r="U37" s="2"/>
      <c r="V37" s="2"/>
      <c r="W37" s="2"/>
      <c r="X37" s="2"/>
      <c r="Y37" s="2"/>
      <c r="Z37" s="2"/>
    </row>
    <row r="38" spans="1:26" ht="12.5" x14ac:dyDescent="0.25">
      <c r="A38" s="2"/>
      <c r="B38" s="70" t="str">
        <f t="shared" ref="B38:B39" si="2">A5</f>
        <v>m002</v>
      </c>
      <c r="C38" s="71">
        <f t="shared" ref="C38:E39" si="3">D5</f>
        <v>4</v>
      </c>
      <c r="D38" s="71">
        <f t="shared" si="3"/>
        <v>3</v>
      </c>
      <c r="E38" s="71">
        <f t="shared" si="3"/>
        <v>1</v>
      </c>
      <c r="F38" s="2"/>
      <c r="G38" s="2"/>
      <c r="J38" s="2"/>
      <c r="P38" s="2"/>
      <c r="Q38" s="2"/>
      <c r="R38" s="2"/>
      <c r="S38" s="2"/>
      <c r="T38" s="2"/>
      <c r="U38" s="2"/>
      <c r="V38" s="2"/>
      <c r="W38" s="2"/>
      <c r="X38" s="2"/>
      <c r="Y38" s="2"/>
      <c r="Z38" s="2"/>
    </row>
    <row r="39" spans="1:26" ht="12.5" x14ac:dyDescent="0.25">
      <c r="A39" s="2"/>
      <c r="B39" s="70" t="str">
        <f t="shared" si="2"/>
        <v>m003</v>
      </c>
      <c r="C39" s="71">
        <f t="shared" si="3"/>
        <v>6</v>
      </c>
      <c r="D39" s="71">
        <f t="shared" si="3"/>
        <v>6</v>
      </c>
      <c r="E39" s="71">
        <f t="shared" si="3"/>
        <v>1</v>
      </c>
      <c r="F39" s="2"/>
      <c r="G39" s="2"/>
      <c r="J39" s="2"/>
      <c r="P39" s="2"/>
      <c r="Q39" s="2"/>
      <c r="R39" s="2"/>
      <c r="S39" s="2"/>
      <c r="T39" s="2"/>
      <c r="U39" s="2"/>
      <c r="V39" s="2"/>
      <c r="W39" s="2"/>
      <c r="X39" s="2"/>
      <c r="Y39" s="2"/>
      <c r="Z39" s="2"/>
    </row>
    <row r="40" spans="1:26" ht="12.5" x14ac:dyDescent="0.25">
      <c r="A40" s="2"/>
      <c r="B40" s="70" t="str">
        <f>A9</f>
        <v>m006</v>
      </c>
      <c r="C40" s="71">
        <f t="shared" ref="C40:E40" si="4">D9</f>
        <v>8</v>
      </c>
      <c r="D40" s="71">
        <f t="shared" si="4"/>
        <v>2</v>
      </c>
      <c r="E40" s="71">
        <f t="shared" si="4"/>
        <v>-1</v>
      </c>
      <c r="F40" s="2"/>
      <c r="G40" s="2"/>
      <c r="J40" s="2"/>
      <c r="P40" s="2"/>
      <c r="Q40" s="2"/>
      <c r="R40" s="2"/>
      <c r="S40" s="2"/>
      <c r="T40" s="2"/>
      <c r="U40" s="2"/>
      <c r="V40" s="2"/>
      <c r="W40" s="2"/>
      <c r="X40" s="2"/>
      <c r="Y40" s="2"/>
      <c r="Z40" s="2"/>
    </row>
    <row r="41" spans="1:26" ht="12.5" x14ac:dyDescent="0.25">
      <c r="A41" s="2"/>
      <c r="P41" s="2"/>
      <c r="Q41" s="2"/>
      <c r="R41" s="2"/>
      <c r="S41" s="2"/>
      <c r="T41" s="2"/>
      <c r="U41" s="2"/>
      <c r="V41" s="2"/>
      <c r="W41" s="2"/>
      <c r="X41" s="2"/>
      <c r="Y41" s="2"/>
      <c r="Z41" s="2"/>
    </row>
    <row r="42" spans="1:26" ht="12.5" x14ac:dyDescent="0.25">
      <c r="A42" s="2"/>
      <c r="P42" s="2"/>
      <c r="Q42" s="2"/>
      <c r="R42" s="2"/>
      <c r="S42" s="2"/>
      <c r="T42" s="2"/>
      <c r="U42" s="2"/>
      <c r="V42" s="2"/>
      <c r="W42" s="2"/>
      <c r="X42" s="2"/>
      <c r="Y42" s="2"/>
      <c r="Z42" s="2"/>
    </row>
    <row r="43" spans="1:26" ht="12.5" x14ac:dyDescent="0.25">
      <c r="A43" s="2"/>
      <c r="B43" t="s">
        <v>184</v>
      </c>
      <c r="C43" s="2"/>
      <c r="D43" s="2"/>
      <c r="E43" s="2"/>
      <c r="F43" s="2"/>
      <c r="G43" s="2"/>
      <c r="P43" s="2"/>
      <c r="Q43" s="2"/>
      <c r="R43" s="2"/>
      <c r="S43" s="2"/>
      <c r="T43" s="2"/>
      <c r="U43" s="2"/>
      <c r="V43" s="2"/>
      <c r="W43" s="2"/>
      <c r="X43" s="2"/>
      <c r="Y43" s="2"/>
      <c r="Z43" s="2"/>
    </row>
    <row r="44" spans="1:26" ht="12.5" x14ac:dyDescent="0.25">
      <c r="A44" s="2"/>
      <c r="B44" t="s">
        <v>185</v>
      </c>
      <c r="C44" s="2"/>
      <c r="D44" s="2"/>
      <c r="E44" s="2"/>
      <c r="F44" s="2"/>
      <c r="G44" s="2"/>
      <c r="P44" s="2"/>
      <c r="Q44" s="2"/>
      <c r="R44" s="2"/>
      <c r="S44" s="2"/>
      <c r="T44" s="2"/>
      <c r="U44" s="2"/>
      <c r="V44" s="2"/>
      <c r="W44" s="2"/>
      <c r="X44" s="2"/>
      <c r="Y44" s="2"/>
      <c r="Z44" s="2"/>
    </row>
    <row r="45" spans="1:26" ht="12.5" x14ac:dyDescent="0.25">
      <c r="A45" s="2"/>
      <c r="B45" s="2"/>
      <c r="C45" s="2"/>
      <c r="D45" s="2"/>
      <c r="E45" s="2"/>
      <c r="F45" s="2"/>
      <c r="G45" s="2"/>
      <c r="P45" s="2"/>
      <c r="Q45" s="2"/>
      <c r="R45" s="2"/>
      <c r="S45" s="2"/>
      <c r="T45" s="2"/>
      <c r="U45" s="2"/>
      <c r="V45" s="2"/>
      <c r="W45" s="2"/>
      <c r="X45" s="2"/>
      <c r="Y45" s="2"/>
      <c r="Z45" s="2"/>
    </row>
    <row r="46" spans="1:26" ht="12.5" x14ac:dyDescent="0.25">
      <c r="A46" s="2"/>
      <c r="B46" s="2" t="s">
        <v>186</v>
      </c>
      <c r="C46" s="2"/>
      <c r="D46" s="2"/>
      <c r="E46" s="2"/>
      <c r="F46" s="2"/>
      <c r="G46" s="2"/>
      <c r="K46" s="34"/>
      <c r="P46" s="2"/>
      <c r="Q46" s="2"/>
      <c r="R46" s="2"/>
      <c r="S46" s="2"/>
      <c r="T46" s="2"/>
      <c r="U46" s="2"/>
      <c r="V46" s="2"/>
      <c r="W46" s="2"/>
      <c r="X46" s="2"/>
      <c r="Y46" s="2"/>
      <c r="Z46" s="2"/>
    </row>
    <row r="47" spans="1:26" ht="12.5" x14ac:dyDescent="0.25">
      <c r="A47" s="2"/>
      <c r="B47" s="2"/>
      <c r="C47" s="2"/>
      <c r="D47" s="2"/>
      <c r="E47" s="2"/>
      <c r="F47" s="2"/>
      <c r="G47" s="2"/>
      <c r="K47" s="34"/>
      <c r="P47" s="33"/>
      <c r="Q47" s="2"/>
      <c r="R47" s="2"/>
      <c r="S47" s="2"/>
      <c r="T47" s="2"/>
      <c r="U47" s="2"/>
      <c r="V47" s="2"/>
      <c r="W47" s="2"/>
      <c r="X47" s="2"/>
      <c r="Y47" s="2"/>
      <c r="Z47" s="2"/>
    </row>
    <row r="48" spans="1:26" ht="12.5" x14ac:dyDescent="0.25">
      <c r="A48" s="2"/>
      <c r="B48" s="2"/>
      <c r="C48" s="33" t="s">
        <v>189</v>
      </c>
      <c r="D48" s="2"/>
      <c r="E48" s="2"/>
      <c r="F48" s="2"/>
      <c r="G48" s="2"/>
      <c r="H48" s="2"/>
      <c r="I48" s="2"/>
      <c r="K48" s="34"/>
      <c r="P48" s="33"/>
      <c r="Q48" s="2"/>
      <c r="R48" s="2"/>
      <c r="S48" s="2"/>
      <c r="T48" s="2"/>
      <c r="U48" s="2"/>
      <c r="V48" s="2"/>
      <c r="W48" s="2"/>
      <c r="X48" s="2"/>
      <c r="Y48" s="2"/>
      <c r="Z48" s="2"/>
    </row>
    <row r="49" spans="1:26" ht="12.5" x14ac:dyDescent="0.25">
      <c r="A49" s="2"/>
      <c r="B49" s="2"/>
      <c r="C49" s="33" t="s">
        <v>188</v>
      </c>
      <c r="D49" s="2"/>
      <c r="E49" s="2"/>
      <c r="F49" s="2"/>
      <c r="G49" s="2"/>
      <c r="H49" s="2"/>
      <c r="I49" s="2"/>
      <c r="K49" s="34"/>
      <c r="P49" s="33"/>
      <c r="Q49" s="2"/>
      <c r="R49" s="2"/>
      <c r="S49" s="2"/>
      <c r="T49" s="2"/>
      <c r="U49" s="2"/>
      <c r="V49" s="2"/>
      <c r="W49" s="2"/>
      <c r="X49" s="2"/>
      <c r="Y49" s="2"/>
      <c r="Z49" s="2"/>
    </row>
    <row r="50" spans="1:26" ht="12.5" x14ac:dyDescent="0.25">
      <c r="A50" s="2"/>
      <c r="B50" s="2"/>
      <c r="C50" s="33" t="s">
        <v>192</v>
      </c>
      <c r="D50" s="2"/>
      <c r="E50" s="2"/>
      <c r="F50" s="2"/>
      <c r="G50" s="2"/>
      <c r="H50" s="2"/>
      <c r="I50" s="2"/>
      <c r="K50" s="34"/>
      <c r="P50" s="33"/>
      <c r="Q50" s="2"/>
      <c r="R50" s="2"/>
      <c r="S50" s="2"/>
      <c r="T50" s="2"/>
      <c r="U50" s="2"/>
      <c r="V50" s="2"/>
      <c r="W50" s="2"/>
      <c r="X50" s="2"/>
      <c r="Y50" s="2"/>
      <c r="Z50" s="2"/>
    </row>
    <row r="51" spans="1:26" ht="12.5" x14ac:dyDescent="0.25">
      <c r="A51" s="2"/>
      <c r="B51" s="33" t="s">
        <v>195</v>
      </c>
      <c r="C51" s="33" t="s">
        <v>200</v>
      </c>
      <c r="E51" s="2"/>
      <c r="F51" s="33"/>
      <c r="G51" s="2"/>
      <c r="H51" s="2"/>
      <c r="I51" s="2"/>
      <c r="P51" s="2"/>
      <c r="Q51" s="2"/>
      <c r="R51" s="2"/>
      <c r="S51" s="2"/>
      <c r="T51" s="2"/>
      <c r="U51" s="2"/>
      <c r="V51" s="2"/>
      <c r="W51" s="2"/>
      <c r="X51" s="2"/>
      <c r="Y51" s="2"/>
      <c r="Z51" s="2"/>
    </row>
    <row r="52" spans="1:26" ht="12.5" x14ac:dyDescent="0.25">
      <c r="A52" s="2"/>
      <c r="B52" s="2"/>
      <c r="D52" s="2"/>
      <c r="E52" s="2"/>
      <c r="F52" s="2"/>
      <c r="G52" s="2"/>
      <c r="H52" s="2"/>
      <c r="I52" s="2"/>
      <c r="J52" s="2"/>
      <c r="K52" s="2"/>
      <c r="L52" s="33"/>
      <c r="N52" s="2"/>
      <c r="O52" s="2"/>
      <c r="P52" s="2"/>
      <c r="Q52" s="2"/>
      <c r="R52" s="2"/>
      <c r="S52" s="2"/>
      <c r="T52" s="2"/>
      <c r="U52" s="2"/>
      <c r="V52" s="2"/>
      <c r="W52" s="2"/>
      <c r="X52" s="2"/>
      <c r="Y52" s="2"/>
      <c r="Z52" s="2"/>
    </row>
    <row r="53" spans="1:26" ht="12.5" x14ac:dyDescent="0.25">
      <c r="A53" s="2"/>
      <c r="B53" s="2"/>
      <c r="C53" s="33" t="s">
        <v>190</v>
      </c>
      <c r="D53" s="2"/>
      <c r="E53" s="2"/>
      <c r="F53" s="2"/>
      <c r="G53" s="2"/>
      <c r="H53" s="2"/>
      <c r="I53" s="2"/>
      <c r="J53" s="2"/>
      <c r="K53" s="2"/>
      <c r="L53" s="33"/>
      <c r="M53" s="2"/>
      <c r="N53" s="2"/>
      <c r="O53" s="2"/>
      <c r="P53" s="2"/>
      <c r="Q53" s="2"/>
      <c r="R53" s="2"/>
      <c r="S53" s="2"/>
      <c r="T53" s="2"/>
      <c r="U53" s="2"/>
      <c r="V53" s="2"/>
      <c r="W53" s="2"/>
      <c r="X53" s="2"/>
      <c r="Y53" s="2"/>
      <c r="Z53" s="2"/>
    </row>
    <row r="54" spans="1:26" ht="12.5" x14ac:dyDescent="0.25">
      <c r="A54" s="2"/>
      <c r="B54" s="2"/>
      <c r="C54" s="33" t="s">
        <v>193</v>
      </c>
      <c r="D54" s="2"/>
      <c r="E54" s="2"/>
      <c r="F54" s="2"/>
      <c r="G54" s="2"/>
      <c r="H54" s="2"/>
      <c r="I54" s="2"/>
      <c r="J54" s="2"/>
      <c r="K54" s="2"/>
      <c r="L54" s="33"/>
      <c r="M54" s="2"/>
      <c r="N54" s="2"/>
      <c r="O54" s="2"/>
      <c r="P54" s="2"/>
      <c r="Q54" s="2"/>
      <c r="R54" s="2"/>
      <c r="S54" s="2"/>
      <c r="T54" s="2"/>
      <c r="U54" s="2"/>
      <c r="V54" s="2"/>
      <c r="W54" s="2"/>
      <c r="X54" s="2"/>
      <c r="Y54" s="2"/>
      <c r="Z54" s="2"/>
    </row>
    <row r="55" spans="1:26" ht="12.5" x14ac:dyDescent="0.25">
      <c r="A55" s="2"/>
      <c r="B55" s="2"/>
      <c r="C55" s="33" t="s">
        <v>277</v>
      </c>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33" t="s">
        <v>196</v>
      </c>
      <c r="C56" s="33" t="s">
        <v>278</v>
      </c>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33" t="s">
        <v>191</v>
      </c>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33" t="s">
        <v>194</v>
      </c>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33" t="s">
        <v>199</v>
      </c>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33" t="s">
        <v>197</v>
      </c>
      <c r="C61" s="33" t="s">
        <v>201</v>
      </c>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33" t="s">
        <v>198</v>
      </c>
      <c r="C63" s="33" t="s">
        <v>202</v>
      </c>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J64" s="2"/>
      <c r="K64" s="2"/>
      <c r="L64" s="2"/>
      <c r="M64" s="2"/>
      <c r="N64" s="2"/>
      <c r="O64" s="2"/>
      <c r="P64" s="2"/>
      <c r="Q64" s="2"/>
      <c r="R64" s="2"/>
      <c r="S64" s="2"/>
      <c r="T64" s="2"/>
      <c r="U64" s="2"/>
      <c r="V64" s="2"/>
      <c r="W64" s="2"/>
      <c r="X64" s="2"/>
      <c r="Y64" s="2"/>
      <c r="Z64" s="2"/>
    </row>
    <row r="65" spans="1:26" ht="12.5" x14ac:dyDescent="0.25">
      <c r="A65" s="2"/>
      <c r="K65" s="2"/>
      <c r="L65" s="2"/>
      <c r="M65" s="2"/>
      <c r="N65" s="2"/>
      <c r="O65" s="2"/>
      <c r="P65" s="2"/>
      <c r="Q65" s="2"/>
      <c r="R65" s="2"/>
      <c r="S65" s="2"/>
      <c r="T65" s="2"/>
      <c r="U65" s="2"/>
      <c r="V65" s="2"/>
      <c r="W65" s="2"/>
      <c r="X65" s="2"/>
      <c r="Y65" s="2"/>
      <c r="Z65" s="2"/>
    </row>
    <row r="66" spans="1:26" ht="13" x14ac:dyDescent="0.25">
      <c r="C66" s="79" t="s">
        <v>115</v>
      </c>
      <c r="D66" s="79"/>
      <c r="E66" s="79"/>
      <c r="F66" s="79"/>
      <c r="H66" s="68" t="s">
        <v>279</v>
      </c>
      <c r="I66" s="68"/>
      <c r="J66" s="68" t="s">
        <v>116</v>
      </c>
      <c r="K66" s="2"/>
      <c r="L66" s="2"/>
      <c r="M66" s="2"/>
      <c r="N66" s="2"/>
      <c r="O66" s="2"/>
      <c r="P66" s="2"/>
      <c r="Q66" s="2"/>
      <c r="R66" s="2"/>
      <c r="S66" s="2"/>
      <c r="T66" s="2"/>
      <c r="U66" s="2"/>
      <c r="V66" s="2"/>
      <c r="W66" s="2"/>
      <c r="X66" s="2"/>
      <c r="Y66" s="2"/>
      <c r="Z66" s="2"/>
    </row>
    <row r="67" spans="1:26" ht="12.5" x14ac:dyDescent="0.25">
      <c r="C67" s="67">
        <v>25</v>
      </c>
      <c r="D67" s="67">
        <v>42</v>
      </c>
      <c r="E67" s="67">
        <v>-38</v>
      </c>
      <c r="F67" s="67">
        <v>1</v>
      </c>
      <c r="H67" s="67" t="s">
        <v>280</v>
      </c>
      <c r="I67" s="67"/>
      <c r="J67" s="67">
        <v>1</v>
      </c>
      <c r="K67" s="2"/>
      <c r="L67" s="2"/>
      <c r="M67" s="2"/>
      <c r="N67" s="2"/>
      <c r="O67" s="2"/>
      <c r="P67" s="2"/>
      <c r="Q67" s="2"/>
      <c r="R67" s="2"/>
      <c r="S67" s="2"/>
      <c r="T67" s="2"/>
      <c r="U67" s="2"/>
      <c r="V67" s="2"/>
      <c r="W67" s="2"/>
      <c r="X67" s="2"/>
      <c r="Y67" s="2"/>
      <c r="Z67" s="2"/>
    </row>
    <row r="68" spans="1:26" ht="12.5" x14ac:dyDescent="0.25">
      <c r="C68" s="67">
        <v>42</v>
      </c>
      <c r="D68" s="67">
        <v>72</v>
      </c>
      <c r="E68" s="67">
        <v>-60</v>
      </c>
      <c r="F68" s="67">
        <v>1</v>
      </c>
      <c r="H68" s="67" t="s">
        <v>281</v>
      </c>
      <c r="I68" s="67"/>
      <c r="J68" s="67">
        <v>1</v>
      </c>
      <c r="K68" s="2"/>
      <c r="L68" s="2"/>
      <c r="M68" s="2"/>
      <c r="N68" s="2"/>
      <c r="O68" s="2"/>
      <c r="P68" s="2"/>
      <c r="Q68" s="2"/>
      <c r="R68" s="2"/>
      <c r="S68" s="2"/>
      <c r="T68" s="2"/>
      <c r="U68" s="2"/>
      <c r="V68" s="2"/>
      <c r="W68" s="2"/>
      <c r="X68" s="2"/>
      <c r="Y68" s="2"/>
      <c r="Z68" s="2"/>
    </row>
    <row r="69" spans="1:26" ht="12.5" x14ac:dyDescent="0.25">
      <c r="C69" s="67">
        <v>38</v>
      </c>
      <c r="D69" s="67">
        <v>60</v>
      </c>
      <c r="E69" s="67">
        <v>-68</v>
      </c>
      <c r="F69" s="67">
        <v>1</v>
      </c>
      <c r="H69" s="67" t="s">
        <v>282</v>
      </c>
      <c r="I69" s="67"/>
      <c r="J69" s="67">
        <v>-1</v>
      </c>
      <c r="K69" s="2"/>
      <c r="L69" s="2"/>
      <c r="M69" s="2"/>
      <c r="N69" s="2"/>
      <c r="O69" s="2"/>
      <c r="P69" s="2"/>
      <c r="Q69" s="2"/>
      <c r="R69" s="2"/>
      <c r="S69" s="2"/>
      <c r="T69" s="2"/>
      <c r="U69" s="2"/>
      <c r="V69" s="2"/>
      <c r="W69" s="2"/>
      <c r="X69" s="2"/>
      <c r="Y69" s="2"/>
      <c r="Z69" s="2"/>
    </row>
    <row r="70" spans="1:26" ht="12.5" x14ac:dyDescent="0.25">
      <c r="C70" s="67">
        <v>1</v>
      </c>
      <c r="D70" s="67">
        <v>1</v>
      </c>
      <c r="E70" s="67">
        <v>-1</v>
      </c>
      <c r="F70" s="67">
        <v>0</v>
      </c>
      <c r="H70" s="67" t="s">
        <v>283</v>
      </c>
      <c r="I70" s="67"/>
      <c r="J70" s="67">
        <v>0</v>
      </c>
      <c r="K70" s="2"/>
      <c r="L70" s="2"/>
      <c r="M70" s="2"/>
      <c r="N70" s="2"/>
      <c r="O70" s="2"/>
      <c r="P70" s="2"/>
      <c r="Q70" s="2"/>
      <c r="R70" s="2"/>
      <c r="S70" s="2"/>
      <c r="T70" s="2"/>
      <c r="U70" s="2"/>
      <c r="V70" s="2"/>
      <c r="W70" s="2"/>
      <c r="X70" s="2"/>
      <c r="Y70" s="2"/>
      <c r="Z70" s="2"/>
    </row>
    <row r="71" spans="1:26" ht="12.5" x14ac:dyDescent="0.25">
      <c r="G71" s="2"/>
      <c r="H71" s="2"/>
      <c r="I71" s="2"/>
      <c r="J71" s="2"/>
      <c r="K71" s="2"/>
      <c r="L71" s="2"/>
      <c r="M71" s="2"/>
      <c r="N71" s="2"/>
      <c r="O71" s="2"/>
      <c r="P71" s="2"/>
      <c r="Q71" s="2"/>
      <c r="R71" s="2"/>
      <c r="S71" s="2"/>
      <c r="T71" s="2"/>
      <c r="U71" s="2"/>
      <c r="V71" s="2"/>
      <c r="W71" s="2"/>
      <c r="X71" s="2"/>
      <c r="Y71" s="2"/>
      <c r="Z71" s="2"/>
    </row>
    <row r="72" spans="1:26" ht="12.5" x14ac:dyDescent="0.25">
      <c r="B72" s="33" t="s">
        <v>284</v>
      </c>
      <c r="G72" s="2"/>
      <c r="H72" s="2"/>
      <c r="I72" s="2"/>
      <c r="J72" s="2"/>
      <c r="K72" s="2"/>
      <c r="L72" s="2"/>
      <c r="M72" s="2"/>
      <c r="N72" s="2"/>
      <c r="O72" s="2"/>
      <c r="P72" s="2"/>
      <c r="Q72" s="2"/>
      <c r="R72" s="2"/>
      <c r="S72" s="2"/>
      <c r="T72" s="2"/>
      <c r="U72" s="2"/>
      <c r="V72" s="2"/>
      <c r="W72" s="2"/>
      <c r="X72" s="2"/>
      <c r="Y72" s="2"/>
      <c r="Z72" s="2"/>
    </row>
    <row r="73" spans="1:26" ht="12.5" x14ac:dyDescent="0.25">
      <c r="B73" s="33" t="s">
        <v>285</v>
      </c>
      <c r="G73" s="2"/>
      <c r="H73" s="2"/>
      <c r="I73" s="2"/>
      <c r="J73" s="2"/>
      <c r="K73" s="2"/>
      <c r="L73" s="2"/>
      <c r="M73" s="2"/>
      <c r="N73" s="2"/>
      <c r="O73" s="2"/>
      <c r="P73" s="2"/>
      <c r="Q73" s="2"/>
      <c r="R73" s="2"/>
      <c r="S73" s="2"/>
      <c r="T73" s="2"/>
      <c r="U73" s="2"/>
      <c r="V73" s="2"/>
      <c r="W73" s="2"/>
      <c r="X73" s="2"/>
      <c r="Y73" s="2"/>
      <c r="Z73" s="2"/>
    </row>
    <row r="74" spans="1:26" ht="12.5" x14ac:dyDescent="0.25">
      <c r="G74" s="2"/>
      <c r="H74" s="2"/>
      <c r="I74" s="2"/>
      <c r="J74" s="2"/>
      <c r="K74" s="2"/>
      <c r="L74" s="2"/>
      <c r="M74" s="2"/>
      <c r="N74" s="2"/>
      <c r="O74" s="2"/>
      <c r="P74" s="2"/>
      <c r="Q74" s="2"/>
      <c r="R74" s="2"/>
      <c r="S74" s="2"/>
      <c r="T74" s="2"/>
      <c r="U74" s="2"/>
      <c r="V74" s="2"/>
      <c r="W74" s="2"/>
      <c r="X74" s="2"/>
      <c r="Y74" s="2"/>
      <c r="Z74" s="2"/>
    </row>
    <row r="75" spans="1:26" ht="12.5" x14ac:dyDescent="0.25">
      <c r="B75" s="69" t="s">
        <v>286</v>
      </c>
      <c r="C75" s="69">
        <f t="array" ref="C75:C78">MMULT(MINVERSE(C67:F70),J67:J70)</f>
        <v>8.16326530612244E-2</v>
      </c>
      <c r="D75" s="33" t="s">
        <v>280</v>
      </c>
      <c r="G75" s="2"/>
      <c r="H75" s="2"/>
      <c r="I75" s="2"/>
      <c r="J75" s="2"/>
      <c r="K75" s="2"/>
      <c r="L75" s="2"/>
      <c r="M75" s="2"/>
      <c r="N75" s="2"/>
      <c r="O75" s="2"/>
      <c r="P75" s="2"/>
      <c r="Q75" s="2"/>
      <c r="R75" s="2"/>
      <c r="S75" s="2"/>
      <c r="T75" s="2"/>
      <c r="U75" s="2"/>
      <c r="V75" s="2"/>
      <c r="W75" s="2"/>
      <c r="X75" s="2"/>
      <c r="Y75" s="2"/>
      <c r="Z75" s="2"/>
    </row>
    <row r="76" spans="1:26" ht="12.5" x14ac:dyDescent="0.25">
      <c r="B76" s="33"/>
      <c r="C76" s="69">
        <v>5.1020408163265397E-2</v>
      </c>
      <c r="D76" s="33" t="s">
        <v>281</v>
      </c>
      <c r="G76" s="2"/>
      <c r="H76" s="2"/>
      <c r="I76" s="2"/>
      <c r="J76" s="2"/>
      <c r="K76" s="2"/>
      <c r="L76" s="2"/>
      <c r="M76" s="2"/>
      <c r="N76" s="2"/>
      <c r="O76" s="2"/>
      <c r="P76" s="2"/>
      <c r="Q76" s="2"/>
      <c r="R76" s="2"/>
      <c r="S76" s="2"/>
      <c r="T76" s="2"/>
      <c r="U76" s="2"/>
      <c r="V76" s="2"/>
      <c r="W76" s="2"/>
      <c r="X76" s="2"/>
      <c r="Y76" s="2"/>
      <c r="Z76" s="2"/>
    </row>
    <row r="77" spans="1:26" ht="12.5" x14ac:dyDescent="0.25">
      <c r="B77" s="33"/>
      <c r="C77" s="69">
        <v>0.13265306122449</v>
      </c>
      <c r="D77" s="33" t="s">
        <v>282</v>
      </c>
      <c r="G77" s="2"/>
      <c r="H77" s="2"/>
      <c r="I77" s="2"/>
      <c r="J77" s="2"/>
      <c r="K77" s="2"/>
      <c r="L77" s="2"/>
      <c r="M77" s="2"/>
      <c r="N77" s="2"/>
      <c r="O77" s="2"/>
      <c r="P77" s="2"/>
      <c r="Q77" s="2"/>
      <c r="R77" s="2"/>
      <c r="S77" s="2"/>
      <c r="T77" s="2"/>
      <c r="U77" s="2"/>
      <c r="V77" s="2"/>
      <c r="W77" s="2"/>
      <c r="X77" s="2"/>
      <c r="Y77" s="2"/>
      <c r="Z77" s="2"/>
    </row>
    <row r="78" spans="1:26" ht="12.5" x14ac:dyDescent="0.25">
      <c r="B78" s="33"/>
      <c r="C78" s="69">
        <v>1.8571428571428601</v>
      </c>
      <c r="D78" s="33" t="s">
        <v>283</v>
      </c>
      <c r="G78" s="2"/>
      <c r="H78" s="2"/>
      <c r="I78" s="2"/>
      <c r="J78" s="2"/>
      <c r="K78" s="2"/>
      <c r="L78" s="2"/>
      <c r="M78" s="2"/>
      <c r="N78" s="2"/>
      <c r="O78" s="2"/>
      <c r="P78" s="2"/>
      <c r="Q78" s="2"/>
      <c r="R78" s="2"/>
      <c r="S78" s="2"/>
      <c r="T78" s="2"/>
      <c r="U78" s="2"/>
      <c r="V78" s="2"/>
      <c r="W78" s="2"/>
      <c r="X78" s="2"/>
      <c r="Y78" s="2"/>
      <c r="Z78" s="2"/>
    </row>
    <row r="79" spans="1:26" ht="12.5" x14ac:dyDescent="0.25">
      <c r="G79" s="2"/>
      <c r="H79" s="2"/>
      <c r="I79" s="2"/>
      <c r="J79" s="2"/>
      <c r="K79" s="2"/>
      <c r="L79" s="2"/>
      <c r="M79" s="2"/>
      <c r="N79" s="2"/>
      <c r="O79" s="2"/>
      <c r="P79" s="2"/>
      <c r="Q79" s="2"/>
      <c r="R79" s="2"/>
      <c r="S79" s="2"/>
      <c r="T79" s="2"/>
      <c r="U79" s="2"/>
      <c r="V79" s="2"/>
      <c r="W79" s="2"/>
      <c r="X79" s="2"/>
      <c r="Y79" s="2"/>
      <c r="Z79" s="2"/>
    </row>
    <row r="80" spans="1:26" ht="12.5" x14ac:dyDescent="0.25">
      <c r="G80" s="2"/>
      <c r="H80" s="2"/>
      <c r="I80" s="2"/>
      <c r="J80" s="2"/>
      <c r="K80" s="2"/>
      <c r="L80" s="2"/>
      <c r="M80" s="2"/>
      <c r="N80" s="2"/>
      <c r="O80" s="2"/>
      <c r="P80" s="2"/>
      <c r="Q80" s="2"/>
      <c r="R80" s="2"/>
      <c r="S80" s="2"/>
      <c r="T80" s="2"/>
      <c r="U80" s="2"/>
      <c r="V80" s="2"/>
      <c r="W80" s="2"/>
      <c r="X80" s="2"/>
      <c r="Y80" s="2"/>
      <c r="Z80" s="2"/>
    </row>
    <row r="81" spans="1:26" ht="12.5" x14ac:dyDescent="0.25">
      <c r="G81" s="2"/>
      <c r="H81" s="2"/>
      <c r="I81" s="2"/>
      <c r="J81" s="2"/>
      <c r="K81" s="2"/>
      <c r="L81" s="2"/>
      <c r="M81" s="2"/>
      <c r="N81" s="2"/>
      <c r="O81" s="2"/>
      <c r="P81" s="2"/>
      <c r="Q81" s="2"/>
      <c r="R81" s="2"/>
      <c r="S81" s="2"/>
      <c r="T81" s="2"/>
      <c r="U81" s="2"/>
      <c r="V81" s="2"/>
      <c r="W81" s="2"/>
      <c r="X81" s="2"/>
      <c r="Y81" s="2"/>
      <c r="Z81" s="2"/>
    </row>
    <row r="82" spans="1:26" ht="12.5" x14ac:dyDescent="0.25">
      <c r="G82" s="2"/>
      <c r="H82" s="2"/>
      <c r="I82" s="2"/>
      <c r="J82" s="2"/>
      <c r="K82" s="2"/>
      <c r="L82" s="2"/>
      <c r="M82" s="2"/>
      <c r="N82" s="2"/>
      <c r="O82" s="2"/>
      <c r="P82" s="2"/>
      <c r="Q82" s="2"/>
      <c r="R82" s="2"/>
      <c r="S82" s="2"/>
      <c r="T82" s="2"/>
      <c r="U82" s="2"/>
      <c r="V82" s="2"/>
      <c r="W82" s="2"/>
      <c r="X82" s="2"/>
      <c r="Y82" s="2"/>
      <c r="Z82" s="2"/>
    </row>
    <row r="83" spans="1:26" ht="13" x14ac:dyDescent="0.3">
      <c r="A83" s="65" t="s">
        <v>67</v>
      </c>
      <c r="B83" s="33" t="s">
        <v>203</v>
      </c>
      <c r="C83" s="33"/>
      <c r="D83" s="2"/>
      <c r="E83" s="2"/>
      <c r="G83" s="2"/>
      <c r="H83" s="2"/>
      <c r="I83" s="2"/>
      <c r="J83" s="2"/>
      <c r="K83" s="2"/>
      <c r="L83" s="2"/>
      <c r="M83" s="2"/>
      <c r="N83" s="2"/>
      <c r="O83" s="2"/>
      <c r="P83" s="2"/>
      <c r="Q83" s="2"/>
      <c r="R83" s="2"/>
      <c r="S83" s="2"/>
      <c r="T83" s="2"/>
      <c r="U83" s="2"/>
      <c r="V83" s="2"/>
      <c r="W83" s="2"/>
      <c r="X83" s="2"/>
      <c r="Y83" s="2"/>
      <c r="Z83" s="2"/>
    </row>
    <row r="84" spans="1:26" ht="12.5" x14ac:dyDescent="0.25">
      <c r="A84" s="2"/>
      <c r="B84" s="33" t="s">
        <v>280</v>
      </c>
      <c r="C84" s="2">
        <f>C75</f>
        <v>8.16326530612244E-2</v>
      </c>
      <c r="D84" s="2"/>
      <c r="E84" s="2"/>
      <c r="G84" s="2"/>
      <c r="H84" s="2"/>
      <c r="I84" s="2"/>
      <c r="J84" s="2"/>
      <c r="K84" s="2"/>
      <c r="L84" s="2"/>
      <c r="M84" s="2"/>
      <c r="N84" s="2"/>
      <c r="O84" s="2"/>
      <c r="P84" s="2"/>
      <c r="Q84" s="2"/>
      <c r="R84" s="2"/>
      <c r="S84" s="2"/>
      <c r="T84" s="2"/>
      <c r="U84" s="2"/>
      <c r="V84" s="2"/>
      <c r="W84" s="2"/>
      <c r="X84" s="2"/>
      <c r="Y84" s="2"/>
      <c r="Z84" s="2"/>
    </row>
    <row r="85" spans="1:26" ht="12.5" x14ac:dyDescent="0.25">
      <c r="A85" s="2"/>
      <c r="B85" s="33" t="s">
        <v>281</v>
      </c>
      <c r="C85" s="2">
        <f t="shared" ref="C85:C87" si="5">C76</f>
        <v>5.1020408163265397E-2</v>
      </c>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33" t="s">
        <v>282</v>
      </c>
      <c r="C86" s="2">
        <f t="shared" si="5"/>
        <v>0.13265306122449</v>
      </c>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33" t="s">
        <v>283</v>
      </c>
      <c r="C87" s="2">
        <f t="shared" si="5"/>
        <v>1.8571428571428601</v>
      </c>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33" t="s">
        <v>292</v>
      </c>
      <c r="C89" s="33"/>
      <c r="D89" s="33"/>
      <c r="E89" s="33"/>
      <c r="F89" s="33"/>
      <c r="G89" s="33"/>
      <c r="H89" s="33"/>
      <c r="I89" s="2"/>
      <c r="J89" s="2"/>
      <c r="K89" s="2"/>
      <c r="L89" s="2"/>
      <c r="M89" s="2"/>
      <c r="N89" s="2"/>
      <c r="O89" s="2"/>
      <c r="P89" s="2"/>
      <c r="Q89" s="2"/>
      <c r="R89" s="2"/>
      <c r="S89" s="2"/>
      <c r="T89" s="2"/>
      <c r="U89" s="2"/>
      <c r="V89" s="2"/>
      <c r="W89" s="2"/>
      <c r="X89" s="2"/>
      <c r="Y89" s="2"/>
      <c r="Z89" s="2"/>
    </row>
    <row r="90" spans="1:26" ht="12.5" x14ac:dyDescent="0.25">
      <c r="A90" s="2"/>
      <c r="B90" s="33" t="s">
        <v>293</v>
      </c>
      <c r="C90" s="33"/>
      <c r="D90" s="33"/>
      <c r="E90" s="33"/>
      <c r="F90" s="33"/>
      <c r="G90" s="33"/>
      <c r="H90" s="33"/>
      <c r="I90" s="2"/>
      <c r="J90" s="2"/>
      <c r="K90" s="2"/>
      <c r="L90" s="2"/>
      <c r="M90" s="2"/>
      <c r="N90" s="2"/>
      <c r="O90" s="2"/>
      <c r="P90" s="2"/>
      <c r="Q90" s="2"/>
      <c r="R90" s="2"/>
      <c r="S90" s="2"/>
      <c r="T90" s="2"/>
      <c r="U90" s="2"/>
      <c r="V90" s="2"/>
      <c r="W90" s="2"/>
      <c r="X90" s="2"/>
      <c r="Y90" s="2"/>
      <c r="Z90" s="2"/>
    </row>
    <row r="91" spans="1:26" ht="12.5" x14ac:dyDescent="0.25">
      <c r="A91" s="2"/>
      <c r="I91" s="2"/>
      <c r="J91" s="2"/>
      <c r="K91" s="2"/>
      <c r="L91" s="2"/>
      <c r="M91" s="2"/>
      <c r="N91" s="2"/>
      <c r="O91" s="2"/>
      <c r="P91" s="2"/>
      <c r="Q91" s="2"/>
      <c r="R91" s="2"/>
      <c r="S91" s="2"/>
      <c r="T91" s="2"/>
      <c r="U91" s="2"/>
      <c r="V91" s="2"/>
      <c r="W91" s="2"/>
      <c r="X91" s="2"/>
      <c r="Y91" s="2"/>
      <c r="Z91" s="2"/>
    </row>
    <row r="92" spans="1:26" ht="12.5" x14ac:dyDescent="0.25">
      <c r="A92" s="2"/>
      <c r="B92" s="70"/>
      <c r="C92" s="70" t="s">
        <v>287</v>
      </c>
      <c r="D92" s="70" t="s">
        <v>288</v>
      </c>
      <c r="E92" s="70" t="s">
        <v>289</v>
      </c>
      <c r="F92" s="70" t="s">
        <v>283</v>
      </c>
      <c r="G92" s="70" t="s">
        <v>290</v>
      </c>
      <c r="H92" s="70" t="s">
        <v>6</v>
      </c>
      <c r="I92" s="2"/>
      <c r="J92" s="2"/>
      <c r="K92" s="2"/>
      <c r="L92" s="2"/>
      <c r="M92" s="2"/>
      <c r="N92" s="2"/>
      <c r="O92" s="2"/>
      <c r="P92" s="2"/>
      <c r="Q92" s="2"/>
      <c r="R92" s="2"/>
      <c r="S92" s="2"/>
      <c r="T92" s="2"/>
      <c r="U92" s="2"/>
      <c r="V92" s="2"/>
      <c r="W92" s="2"/>
      <c r="X92" s="2"/>
      <c r="Y92" s="2"/>
      <c r="Z92" s="2"/>
    </row>
    <row r="93" spans="1:26" ht="12.5" x14ac:dyDescent="0.25">
      <c r="A93" s="2"/>
      <c r="B93" s="70" t="s">
        <v>57</v>
      </c>
      <c r="C93" s="71">
        <f>$C$84*$E$38*SUMPRODUCT($C$38:$D$38,D19:E19)</f>
        <v>1.46938775510204</v>
      </c>
      <c r="D93" s="71">
        <f>$C$85*$E$39*SUMPRODUCT($C$39:$D$39,D19:E19)</f>
        <v>1.53061224489796</v>
      </c>
      <c r="E93" s="71">
        <f>$C$86*$E$40*SUMPRODUCT($C$40:$D$40,D19:E19)</f>
        <v>-3.7142857142857202</v>
      </c>
      <c r="F93" s="71">
        <f>$C$87</f>
        <v>1.8571428571428601</v>
      </c>
      <c r="G93" s="71">
        <f t="shared" ref="G93:G95" si="6">SUM(C93:F93)</f>
        <v>1.1428571428571399</v>
      </c>
      <c r="H93" s="71">
        <f t="shared" ref="H93:H95" si="7">IF(G93 &lt; 0, -1, 1)</f>
        <v>1</v>
      </c>
      <c r="I93" s="2"/>
      <c r="J93" s="2"/>
      <c r="K93" s="2"/>
      <c r="L93" s="2"/>
      <c r="M93" s="2"/>
      <c r="N93" s="2"/>
      <c r="O93" s="2"/>
      <c r="P93" s="2"/>
      <c r="Q93" s="2"/>
      <c r="R93" s="2"/>
      <c r="S93" s="2"/>
      <c r="T93" s="2"/>
      <c r="U93" s="2"/>
      <c r="V93" s="2"/>
      <c r="W93" s="2"/>
      <c r="X93" s="2"/>
      <c r="Y93" s="2"/>
      <c r="Z93" s="2"/>
    </row>
    <row r="94" spans="1:26" ht="12.5" x14ac:dyDescent="0.25">
      <c r="A94" s="2"/>
      <c r="B94" s="70" t="s">
        <v>58</v>
      </c>
      <c r="C94" s="71">
        <f>$C$84*$E$38*SUMPRODUCT($C$38:$D$38,D20:E20)</f>
        <v>2.5306122448979602</v>
      </c>
      <c r="D94" s="71">
        <f>$C$85*$E$39*SUMPRODUCT($C$39:$D$39,D20:E20)</f>
        <v>2.4489795918367401</v>
      </c>
      <c r="E94" s="71">
        <f>$C$86*$E$40*SUMPRODUCT($C$40:$D$40,D20:E20)</f>
        <v>-7.69387755102042</v>
      </c>
      <c r="F94" s="71">
        <f t="shared" ref="F94:F95" si="8">$C$87</f>
        <v>1.8571428571428601</v>
      </c>
      <c r="G94" s="71">
        <f t="shared" si="6"/>
        <v>-0.85714285714285998</v>
      </c>
      <c r="H94" s="71">
        <f t="shared" si="7"/>
        <v>-1</v>
      </c>
      <c r="I94" s="2"/>
      <c r="J94" s="2"/>
      <c r="K94" s="2"/>
      <c r="L94" s="2"/>
      <c r="M94" s="2"/>
      <c r="N94" s="2"/>
      <c r="O94" s="2"/>
      <c r="P94" s="2"/>
      <c r="Q94" s="2"/>
      <c r="R94" s="2"/>
      <c r="S94" s="2"/>
      <c r="T94" s="2"/>
      <c r="U94" s="2"/>
      <c r="V94" s="2"/>
      <c r="W94" s="2"/>
      <c r="X94" s="2"/>
      <c r="Y94" s="2"/>
      <c r="Z94" s="2"/>
    </row>
    <row r="95" spans="1:26" ht="12.5" x14ac:dyDescent="0.25">
      <c r="A95" s="2"/>
      <c r="B95" s="70" t="s">
        <v>59</v>
      </c>
      <c r="C95" s="71">
        <f>$C$84*$E$38*SUMPRODUCT($C$38:$D$38,D21:E21)</f>
        <v>5.5510204081632599</v>
      </c>
      <c r="D95" s="71">
        <f>$C$85*$E$39*SUMPRODUCT($C$39:$D$39,D21:E21)</f>
        <v>5.81632653061226</v>
      </c>
      <c r="E95" s="71">
        <f>$C$86*$E$40*SUMPRODUCT($C$40:$D$40,D21:E21)</f>
        <v>-13.795918367346999</v>
      </c>
      <c r="F95" s="71">
        <f t="shared" si="8"/>
        <v>1.8571428571428601</v>
      </c>
      <c r="G95" s="71">
        <f t="shared" si="6"/>
        <v>-0.57142857142862002</v>
      </c>
      <c r="H95" s="71">
        <f t="shared" si="7"/>
        <v>-1</v>
      </c>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33"/>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34"/>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34"/>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34"/>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34"/>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34"/>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34"/>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3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34"/>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34"/>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34"/>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34"/>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34"/>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34"/>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C66:F66"/>
    <mergeCell ref="A16:F16"/>
    <mergeCell ref="A17:F17"/>
    <mergeCell ref="A23:K23"/>
    <mergeCell ref="A1:M1"/>
    <mergeCell ref="A11:M11"/>
    <mergeCell ref="A12:M12"/>
    <mergeCell ref="A13:M13"/>
    <mergeCell ref="A14:M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92"/>
  <sheetViews>
    <sheetView tabSelected="1" topLeftCell="A11" workbookViewId="0">
      <selection activeCell="H13" sqref="H13"/>
    </sheetView>
  </sheetViews>
  <sheetFormatPr defaultColWidth="12.6328125" defaultRowHeight="15.75" customHeight="1" x14ac:dyDescent="0.25"/>
  <cols>
    <col min="1" max="1" width="12.6328125" style="9"/>
    <col min="2" max="2" width="24.1796875" style="9" customWidth="1"/>
    <col min="3" max="16384" width="12.6328125" style="9"/>
  </cols>
  <sheetData>
    <row r="1" spans="1:14" ht="15.75" customHeight="1" x14ac:dyDescent="0.25">
      <c r="A1" s="38" t="s">
        <v>70</v>
      </c>
    </row>
    <row r="2" spans="1:14" ht="14" x14ac:dyDescent="0.25">
      <c r="A2" s="39"/>
      <c r="J2" s="40" t="s">
        <v>216</v>
      </c>
      <c r="K2" s="41"/>
      <c r="L2" s="41"/>
      <c r="M2" s="41"/>
      <c r="N2" s="42"/>
    </row>
    <row r="3" spans="1:14" ht="14" x14ac:dyDescent="0.25">
      <c r="A3" s="39"/>
      <c r="J3" s="43" t="s">
        <v>204</v>
      </c>
      <c r="N3" s="44"/>
    </row>
    <row r="4" spans="1:14" ht="14" x14ac:dyDescent="0.25">
      <c r="A4" s="39"/>
      <c r="J4" s="43" t="s">
        <v>205</v>
      </c>
      <c r="N4" s="44"/>
    </row>
    <row r="5" spans="1:14" ht="14" x14ac:dyDescent="0.25">
      <c r="A5" s="39"/>
      <c r="J5" s="43" t="s">
        <v>206</v>
      </c>
      <c r="N5" s="44"/>
    </row>
    <row r="6" spans="1:14" ht="14" x14ac:dyDescent="0.25">
      <c r="A6" s="39"/>
      <c r="J6" s="45"/>
      <c r="N6" s="44"/>
    </row>
    <row r="7" spans="1:14" ht="14" x14ac:dyDescent="0.25">
      <c r="A7" s="39"/>
      <c r="J7" s="43" t="s">
        <v>207</v>
      </c>
      <c r="N7" s="44"/>
    </row>
    <row r="8" spans="1:14" ht="14" x14ac:dyDescent="0.25">
      <c r="A8" s="39"/>
      <c r="J8" s="43" t="s">
        <v>211</v>
      </c>
      <c r="N8" s="44"/>
    </row>
    <row r="9" spans="1:14" ht="14" x14ac:dyDescent="0.25">
      <c r="A9" s="39"/>
      <c r="J9" s="43" t="s">
        <v>208</v>
      </c>
      <c r="N9" s="44"/>
    </row>
    <row r="10" spans="1:14" ht="14" x14ac:dyDescent="0.25">
      <c r="A10" s="39"/>
      <c r="J10" s="45"/>
      <c r="N10" s="44"/>
    </row>
    <row r="11" spans="1:14" ht="14" x14ac:dyDescent="0.25">
      <c r="A11" s="39"/>
      <c r="J11" s="43" t="s">
        <v>209</v>
      </c>
      <c r="N11" s="44"/>
    </row>
    <row r="12" spans="1:14" ht="14" x14ac:dyDescent="0.25">
      <c r="A12" s="39"/>
      <c r="J12" s="43" t="s">
        <v>212</v>
      </c>
      <c r="N12" s="44"/>
    </row>
    <row r="13" spans="1:14" ht="14" x14ac:dyDescent="0.25">
      <c r="A13" s="39"/>
      <c r="J13" s="43" t="s">
        <v>210</v>
      </c>
      <c r="N13" s="44"/>
    </row>
    <row r="14" spans="1:14" ht="14" x14ac:dyDescent="0.25">
      <c r="A14" s="39"/>
      <c r="J14" s="45"/>
      <c r="N14" s="44"/>
    </row>
    <row r="15" spans="1:14" ht="14" x14ac:dyDescent="0.25">
      <c r="A15" s="39"/>
      <c r="J15" s="43" t="s">
        <v>213</v>
      </c>
      <c r="N15" s="44"/>
    </row>
    <row r="16" spans="1:14" ht="14" x14ac:dyDescent="0.25">
      <c r="A16" s="39"/>
      <c r="J16" s="46" t="s">
        <v>214</v>
      </c>
      <c r="K16" s="47"/>
      <c r="L16" s="47"/>
      <c r="M16" s="47"/>
      <c r="N16" s="48"/>
    </row>
    <row r="17" spans="1:14" ht="14" x14ac:dyDescent="0.25">
      <c r="A17" s="39"/>
    </row>
    <row r="18" spans="1:14" ht="14" x14ac:dyDescent="0.25">
      <c r="A18" s="39"/>
      <c r="H18" s="24" t="s">
        <v>24</v>
      </c>
    </row>
    <row r="19" spans="1:14" ht="14" x14ac:dyDescent="0.25">
      <c r="A19" s="39" t="s">
        <v>71</v>
      </c>
      <c r="H19" s="49" t="s">
        <v>215</v>
      </c>
    </row>
    <row r="20" spans="1:14" ht="14" x14ac:dyDescent="0.25">
      <c r="A20" s="39" t="s">
        <v>72</v>
      </c>
      <c r="G20" s="39"/>
      <c r="J20" s="40" t="s">
        <v>217</v>
      </c>
      <c r="K20" s="41"/>
      <c r="L20" s="41"/>
      <c r="M20" s="41"/>
      <c r="N20" s="42"/>
    </row>
    <row r="21" spans="1:14" ht="14" x14ac:dyDescent="0.25">
      <c r="A21" s="39" t="s">
        <v>73</v>
      </c>
      <c r="J21" s="43" t="s">
        <v>218</v>
      </c>
      <c r="N21" s="44"/>
    </row>
    <row r="22" spans="1:14" ht="14" x14ac:dyDescent="0.25">
      <c r="A22" s="39" t="s">
        <v>74</v>
      </c>
      <c r="J22" s="43" t="s">
        <v>214</v>
      </c>
      <c r="N22" s="44"/>
    </row>
    <row r="23" spans="1:14" ht="14" x14ac:dyDescent="0.25">
      <c r="A23" s="39" t="s">
        <v>75</v>
      </c>
      <c r="J23" s="43" t="s">
        <v>219</v>
      </c>
      <c r="K23" s="25" t="s">
        <v>220</v>
      </c>
      <c r="N23" s="44"/>
    </row>
    <row r="24" spans="1:14" ht="14" x14ac:dyDescent="0.25">
      <c r="A24" s="39" t="s">
        <v>76</v>
      </c>
      <c r="J24" s="50"/>
      <c r="K24" s="25" t="s">
        <v>221</v>
      </c>
      <c r="N24" s="44"/>
    </row>
    <row r="25" spans="1:14" ht="14" x14ac:dyDescent="0.25">
      <c r="A25" s="39" t="s">
        <v>77</v>
      </c>
      <c r="J25" s="51"/>
      <c r="N25" s="44"/>
    </row>
    <row r="26" spans="1:14" ht="14" x14ac:dyDescent="0.25">
      <c r="A26" s="39"/>
      <c r="J26" s="43" t="s">
        <v>222</v>
      </c>
      <c r="N26" s="44"/>
    </row>
    <row r="27" spans="1:14" ht="14" x14ac:dyDescent="0.25">
      <c r="A27" s="39" t="s">
        <v>78</v>
      </c>
      <c r="H27" s="49" t="s">
        <v>234</v>
      </c>
      <c r="J27" s="43" t="s">
        <v>207</v>
      </c>
      <c r="N27" s="44"/>
    </row>
    <row r="28" spans="1:14" ht="14" x14ac:dyDescent="0.25">
      <c r="A28" s="39" t="s">
        <v>79</v>
      </c>
      <c r="J28" s="43" t="s">
        <v>223</v>
      </c>
      <c r="N28" s="44"/>
    </row>
    <row r="29" spans="1:14" ht="14" x14ac:dyDescent="0.25">
      <c r="A29" s="39" t="s">
        <v>80</v>
      </c>
      <c r="J29" s="43" t="s">
        <v>224</v>
      </c>
      <c r="N29" s="44"/>
    </row>
    <row r="30" spans="1:14" ht="14" x14ac:dyDescent="0.25">
      <c r="A30" s="39" t="s">
        <v>81</v>
      </c>
      <c r="J30" s="45"/>
      <c r="N30" s="44"/>
    </row>
    <row r="31" spans="1:14" ht="14" x14ac:dyDescent="0.25">
      <c r="A31" s="39" t="s">
        <v>82</v>
      </c>
      <c r="J31" s="43" t="s">
        <v>225</v>
      </c>
      <c r="N31" s="44"/>
    </row>
    <row r="32" spans="1:14" ht="14" x14ac:dyDescent="0.25">
      <c r="A32" s="39" t="s">
        <v>83</v>
      </c>
      <c r="J32" s="43" t="s">
        <v>226</v>
      </c>
      <c r="N32" s="44"/>
    </row>
    <row r="33" spans="1:14" ht="14" x14ac:dyDescent="0.25">
      <c r="A33" s="39"/>
      <c r="J33" s="43" t="s">
        <v>227</v>
      </c>
      <c r="N33" s="44"/>
    </row>
    <row r="34" spans="1:14" ht="14" x14ac:dyDescent="0.25">
      <c r="A34" s="39" t="s">
        <v>84</v>
      </c>
      <c r="H34" s="49" t="s">
        <v>236</v>
      </c>
      <c r="J34" s="45"/>
      <c r="N34" s="44"/>
    </row>
    <row r="35" spans="1:14" ht="14" x14ac:dyDescent="0.25">
      <c r="A35" s="39" t="s">
        <v>85</v>
      </c>
      <c r="J35" s="43" t="s">
        <v>228</v>
      </c>
      <c r="N35" s="44"/>
    </row>
    <row r="36" spans="1:14" ht="14" x14ac:dyDescent="0.25">
      <c r="A36" s="39" t="s">
        <v>86</v>
      </c>
      <c r="J36" s="43" t="s">
        <v>229</v>
      </c>
      <c r="N36" s="44"/>
    </row>
    <row r="37" spans="1:14" ht="14" x14ac:dyDescent="0.25">
      <c r="A37" s="39" t="s">
        <v>87</v>
      </c>
      <c r="J37" s="43" t="s">
        <v>230</v>
      </c>
      <c r="N37" s="44"/>
    </row>
    <row r="38" spans="1:14" ht="14" x14ac:dyDescent="0.25">
      <c r="A38" s="39" t="s">
        <v>88</v>
      </c>
      <c r="J38" s="45"/>
      <c r="N38" s="44"/>
    </row>
    <row r="39" spans="1:14" ht="14" x14ac:dyDescent="0.25">
      <c r="A39" s="39" t="s">
        <v>89</v>
      </c>
      <c r="J39" s="43" t="s">
        <v>209</v>
      </c>
      <c r="N39" s="44"/>
    </row>
    <row r="40" spans="1:14" ht="14" x14ac:dyDescent="0.25">
      <c r="A40" s="39" t="s">
        <v>90</v>
      </c>
      <c r="J40" s="43" t="s">
        <v>231</v>
      </c>
      <c r="N40" s="44"/>
    </row>
    <row r="41" spans="1:14" ht="14" x14ac:dyDescent="0.25">
      <c r="A41" s="39" t="s">
        <v>91</v>
      </c>
      <c r="J41" s="43" t="s">
        <v>232</v>
      </c>
      <c r="N41" s="44"/>
    </row>
    <row r="42" spans="1:14" ht="14" x14ac:dyDescent="0.25">
      <c r="A42" s="39" t="s">
        <v>92</v>
      </c>
      <c r="J42" s="45"/>
      <c r="N42" s="44"/>
    </row>
    <row r="43" spans="1:14" ht="14" x14ac:dyDescent="0.25">
      <c r="A43" s="39" t="s">
        <v>93</v>
      </c>
      <c r="J43" s="43" t="s">
        <v>233</v>
      </c>
      <c r="N43" s="44"/>
    </row>
    <row r="44" spans="1:14" ht="14" x14ac:dyDescent="0.25">
      <c r="A44" s="39" t="s">
        <v>94</v>
      </c>
      <c r="J44" s="46" t="s">
        <v>214</v>
      </c>
      <c r="K44" s="47"/>
      <c r="L44" s="47"/>
      <c r="M44" s="47"/>
      <c r="N44" s="48"/>
    </row>
    <row r="45" spans="1:14" ht="14" x14ac:dyDescent="0.25">
      <c r="A45" s="39"/>
    </row>
    <row r="46" spans="1:14" ht="14" x14ac:dyDescent="0.25">
      <c r="A46" s="39" t="s">
        <v>95</v>
      </c>
      <c r="H46" s="49" t="s">
        <v>116</v>
      </c>
    </row>
    <row r="47" spans="1:14" ht="14" x14ac:dyDescent="0.25">
      <c r="A47" s="39" t="s">
        <v>96</v>
      </c>
    </row>
    <row r="48" spans="1:14" ht="14" x14ac:dyDescent="0.25">
      <c r="A48" s="39" t="s">
        <v>97</v>
      </c>
      <c r="J48" s="40" t="s">
        <v>235</v>
      </c>
      <c r="K48" s="41"/>
      <c r="L48" s="41"/>
      <c r="M48" s="41"/>
      <c r="N48" s="42"/>
    </row>
    <row r="49" spans="1:17" ht="14" x14ac:dyDescent="0.25">
      <c r="A49" s="39" t="s">
        <v>98</v>
      </c>
      <c r="J49" s="43" t="s">
        <v>220</v>
      </c>
      <c r="N49" s="44"/>
    </row>
    <row r="50" spans="1:17" ht="14" x14ac:dyDescent="0.25">
      <c r="A50" s="39" t="s">
        <v>99</v>
      </c>
      <c r="J50" s="46" t="s">
        <v>221</v>
      </c>
      <c r="K50" s="47"/>
      <c r="L50" s="47"/>
      <c r="M50" s="47"/>
      <c r="N50" s="48"/>
    </row>
    <row r="51" spans="1:17" ht="14" x14ac:dyDescent="0.25">
      <c r="A51" s="39" t="s">
        <v>100</v>
      </c>
    </row>
    <row r="52" spans="1:17" ht="14" x14ac:dyDescent="0.25">
      <c r="A52" s="39" t="s">
        <v>101</v>
      </c>
    </row>
    <row r="53" spans="1:17" ht="14" x14ac:dyDescent="0.25">
      <c r="A53" s="39"/>
    </row>
    <row r="54" spans="1:17" ht="14" x14ac:dyDescent="0.25">
      <c r="A54" s="39" t="s">
        <v>102</v>
      </c>
      <c r="H54" s="49" t="s">
        <v>239</v>
      </c>
      <c r="J54" s="40" t="s">
        <v>237</v>
      </c>
      <c r="K54" s="41"/>
      <c r="L54" s="41"/>
      <c r="M54" s="41"/>
      <c r="N54" s="42"/>
      <c r="O54" s="9" t="s">
        <v>294</v>
      </c>
    </row>
    <row r="55" spans="1:17" ht="14" x14ac:dyDescent="0.25">
      <c r="A55" s="39" t="s">
        <v>103</v>
      </c>
      <c r="J55" s="37" t="s">
        <v>238</v>
      </c>
      <c r="K55" s="47"/>
      <c r="L55" s="47"/>
      <c r="M55" s="47"/>
      <c r="N55" s="48"/>
    </row>
    <row r="56" spans="1:17" ht="14" x14ac:dyDescent="0.25">
      <c r="A56" s="39" t="s">
        <v>104</v>
      </c>
    </row>
    <row r="57" spans="1:17" ht="14" x14ac:dyDescent="0.25">
      <c r="A57" s="39" t="s">
        <v>105</v>
      </c>
    </row>
    <row r="58" spans="1:17" ht="14" x14ac:dyDescent="0.25">
      <c r="A58" s="39" t="s">
        <v>106</v>
      </c>
    </row>
    <row r="59" spans="1:17" ht="14" x14ac:dyDescent="0.25">
      <c r="A59" s="39" t="s">
        <v>107</v>
      </c>
    </row>
    <row r="60" spans="1:17" ht="14" x14ac:dyDescent="0.25">
      <c r="A60" s="39" t="s">
        <v>108</v>
      </c>
    </row>
    <row r="61" spans="1:17" ht="14" x14ac:dyDescent="0.25">
      <c r="A61" s="39"/>
    </row>
    <row r="63" spans="1:17" ht="13" x14ac:dyDescent="0.3">
      <c r="A63" s="52" t="s">
        <v>109</v>
      </c>
      <c r="B63" s="52"/>
      <c r="C63" s="52"/>
      <c r="D63" s="52"/>
      <c r="E63" s="52"/>
      <c r="F63" s="52"/>
      <c r="G63" s="52"/>
      <c r="H63" s="52"/>
      <c r="I63" s="52"/>
      <c r="J63" s="52"/>
      <c r="K63" s="52"/>
      <c r="L63" s="52"/>
      <c r="M63" s="60" t="s">
        <v>241</v>
      </c>
      <c r="Q63" s="36" t="s">
        <v>250</v>
      </c>
    </row>
    <row r="64" spans="1:17" ht="12.5" x14ac:dyDescent="0.25">
      <c r="A64" s="52" t="s">
        <v>110</v>
      </c>
      <c r="B64" s="52"/>
      <c r="C64" s="52"/>
      <c r="D64" s="52"/>
      <c r="E64" s="52"/>
      <c r="F64" s="52"/>
      <c r="G64" s="52"/>
      <c r="H64" s="52"/>
      <c r="I64" s="52"/>
      <c r="J64" s="52"/>
      <c r="K64" s="52"/>
      <c r="L64" s="52"/>
      <c r="M64" s="34" t="s">
        <v>240</v>
      </c>
      <c r="Q64" s="34" t="s">
        <v>255</v>
      </c>
    </row>
    <row r="65" spans="1:17" ht="12.5" x14ac:dyDescent="0.25">
      <c r="A65" s="52"/>
      <c r="B65" s="52"/>
      <c r="C65" s="52"/>
      <c r="D65" s="52"/>
      <c r="E65" s="52"/>
      <c r="F65" s="52"/>
      <c r="G65" s="52"/>
      <c r="H65" s="52"/>
      <c r="I65" s="52"/>
      <c r="J65" s="52"/>
      <c r="K65" s="52"/>
      <c r="L65" s="52"/>
      <c r="M65" s="52"/>
      <c r="Q65" s="34" t="s">
        <v>256</v>
      </c>
    </row>
    <row r="66" spans="1:17" ht="12.5" x14ac:dyDescent="0.25">
      <c r="A66" s="53" t="s">
        <v>111</v>
      </c>
      <c r="B66" s="53" t="s">
        <v>112</v>
      </c>
      <c r="C66" s="53" t="s">
        <v>113</v>
      </c>
      <c r="D66" s="53" t="s">
        <v>6</v>
      </c>
      <c r="E66" s="52"/>
      <c r="F66" s="52" t="s">
        <v>114</v>
      </c>
      <c r="G66" s="52"/>
      <c r="H66" s="52"/>
      <c r="I66" s="52"/>
      <c r="J66" s="52"/>
      <c r="K66" s="52"/>
      <c r="L66" s="52"/>
      <c r="M66" s="52"/>
      <c r="Q66" s="34" t="s">
        <v>251</v>
      </c>
    </row>
    <row r="67" spans="1:17" ht="12.5" x14ac:dyDescent="0.25">
      <c r="A67" s="53">
        <v>1</v>
      </c>
      <c r="B67" s="53">
        <v>6</v>
      </c>
      <c r="C67" s="53">
        <v>8</v>
      </c>
      <c r="D67" s="53" t="s">
        <v>115</v>
      </c>
      <c r="E67" s="52"/>
      <c r="F67" s="54" t="s">
        <v>111</v>
      </c>
      <c r="G67" s="55">
        <v>1</v>
      </c>
      <c r="H67" s="55">
        <v>2</v>
      </c>
      <c r="I67" s="55">
        <v>3</v>
      </c>
      <c r="J67" s="55">
        <v>4</v>
      </c>
      <c r="K67" s="55">
        <v>5</v>
      </c>
      <c r="L67" s="52"/>
      <c r="M67" s="52"/>
      <c r="Q67" s="34" t="s">
        <v>252</v>
      </c>
    </row>
    <row r="68" spans="1:17" ht="12.5" x14ac:dyDescent="0.25">
      <c r="A68" s="53">
        <v>2</v>
      </c>
      <c r="B68" s="53">
        <v>7</v>
      </c>
      <c r="C68" s="53">
        <v>4</v>
      </c>
      <c r="D68" s="53" t="s">
        <v>116</v>
      </c>
      <c r="E68" s="52"/>
      <c r="F68" s="55">
        <v>1</v>
      </c>
      <c r="G68" s="56">
        <v>0</v>
      </c>
      <c r="H68" s="56">
        <f>SQRT((B$68-B67)^2 + (C$68 - C67)^2)</f>
        <v>4.1230000000000002</v>
      </c>
      <c r="I68" s="56">
        <f>SQRT((B$69-B67)^2 + (C$69 - C67)^2)</f>
        <v>5.3849999999999998</v>
      </c>
      <c r="J68" s="56">
        <f>SQRT((B$70-B67)^2 + (C$70 - C67)^2)</f>
        <v>8.0619999999999994</v>
      </c>
      <c r="K68" s="56">
        <f>SQRT((B$71-B67)^2 + (C$71 - C67)^2)</f>
        <v>7.81</v>
      </c>
      <c r="L68" s="52"/>
      <c r="M68" s="52"/>
      <c r="Q68" s="34" t="s">
        <v>253</v>
      </c>
    </row>
    <row r="69" spans="1:17" ht="12.5" x14ac:dyDescent="0.25">
      <c r="A69" s="53">
        <v>3</v>
      </c>
      <c r="B69" s="53">
        <v>8</v>
      </c>
      <c r="C69" s="53">
        <v>3</v>
      </c>
      <c r="D69" s="53" t="s">
        <v>115</v>
      </c>
      <c r="E69" s="52"/>
      <c r="F69" s="55">
        <v>2</v>
      </c>
      <c r="G69" s="54">
        <f>SQRT((B67-B68)^2+(C67-C68)^2)</f>
        <v>4.1231056256176597</v>
      </c>
      <c r="H69" s="56">
        <v>0</v>
      </c>
      <c r="I69" s="56">
        <f t="shared" ref="I69:I70" si="0">SQRT((B$69-B68)^2 + (C$69 - C68)^2)</f>
        <v>1.4139999999999999</v>
      </c>
      <c r="J69" s="56">
        <f t="shared" ref="J69:J71" si="1">SQRT((B$70-B68)^2 + (C$70 - C68)^2)</f>
        <v>5.8310000000000004</v>
      </c>
      <c r="K69" s="56">
        <f t="shared" ref="K69:K72" si="2">SQRT((B$71-B68)^2 + (C$71 - C68)^2)</f>
        <v>6.3250000000000002</v>
      </c>
      <c r="L69" s="52"/>
      <c r="M69" s="52"/>
      <c r="Q69" s="34" t="s">
        <v>254</v>
      </c>
    </row>
    <row r="70" spans="1:17" ht="12.5" x14ac:dyDescent="0.25">
      <c r="A70" s="53">
        <v>4</v>
      </c>
      <c r="B70" s="53">
        <v>2</v>
      </c>
      <c r="C70" s="53">
        <v>1</v>
      </c>
      <c r="D70" s="53" t="s">
        <v>116</v>
      </c>
      <c r="E70" s="52"/>
      <c r="F70" s="55">
        <v>3</v>
      </c>
      <c r="G70" s="85">
        <f>SQRT((B67-B69)^2+(C67-C69)^2)</f>
        <v>5.3851648071345002</v>
      </c>
      <c r="H70" s="86">
        <f>SQRT((B68-B69)^2+(C68-C69)^2)</f>
        <v>1.4139999999999999</v>
      </c>
      <c r="I70" s="56">
        <f t="shared" si="0"/>
        <v>0</v>
      </c>
      <c r="J70" s="56">
        <f t="shared" si="1"/>
        <v>6.3250000000000002</v>
      </c>
      <c r="K70" s="56">
        <f t="shared" si="2"/>
        <v>7.0709999999999997</v>
      </c>
      <c r="L70" s="52"/>
      <c r="M70" s="52"/>
      <c r="Q70"/>
    </row>
    <row r="71" spans="1:17" ht="12.5" x14ac:dyDescent="0.25">
      <c r="A71" s="53">
        <v>5</v>
      </c>
      <c r="B71" s="53">
        <v>1</v>
      </c>
      <c r="C71" s="53">
        <v>2</v>
      </c>
      <c r="D71" s="53" t="s">
        <v>115</v>
      </c>
      <c r="E71" s="52"/>
      <c r="F71" s="55">
        <v>4</v>
      </c>
      <c r="G71" s="85">
        <f>SQRT((B67-B70)^2+(C67-C70)^2)</f>
        <v>8.0622577482985491</v>
      </c>
      <c r="H71" s="86">
        <f>SQRT((B68-B70)^2+(C68-C70)^2)</f>
        <v>5.8310000000000004</v>
      </c>
      <c r="I71" s="86">
        <f>SQRT((B69-B70)^2+(C69-C70)^2)</f>
        <v>6.3250000000000002</v>
      </c>
      <c r="J71" s="56">
        <f t="shared" si="1"/>
        <v>0</v>
      </c>
      <c r="K71" s="56">
        <f t="shared" si="2"/>
        <v>1.4139999999999999</v>
      </c>
      <c r="L71" s="52"/>
      <c r="M71" s="52"/>
      <c r="Q71" s="34" t="s">
        <v>257</v>
      </c>
    </row>
    <row r="72" spans="1:17" ht="12.5" x14ac:dyDescent="0.25">
      <c r="A72" s="52"/>
      <c r="B72" s="52"/>
      <c r="C72" s="52"/>
      <c r="D72" s="52"/>
      <c r="E72" s="52"/>
      <c r="F72" s="55">
        <v>5</v>
      </c>
      <c r="G72" s="85">
        <f>SQRT((B67-B71)^2+(C67-C71)^2)</f>
        <v>7.8102496759066504</v>
      </c>
      <c r="H72" s="86">
        <f>SQRT((B68-B71)^2+(C68-C71)^2)</f>
        <v>6.3250000000000002</v>
      </c>
      <c r="I72" s="86">
        <f>SQRT((B69-B71)^2+(C69-C71)^2)</f>
        <v>7.0709999999999997</v>
      </c>
      <c r="J72" s="86">
        <f>SQRT((B70-B71)^2+(C70-C71)^2)</f>
        <v>1.4139999999999999</v>
      </c>
      <c r="K72" s="56">
        <f t="shared" si="2"/>
        <v>0</v>
      </c>
      <c r="L72" s="52"/>
      <c r="M72" s="52"/>
      <c r="Q72" s="34" t="s">
        <v>258</v>
      </c>
    </row>
    <row r="73" spans="1:17" ht="12.5" x14ac:dyDescent="0.25">
      <c r="A73" s="52"/>
      <c r="B73" s="52"/>
      <c r="C73" s="52"/>
      <c r="D73" s="52"/>
      <c r="E73" s="52"/>
      <c r="F73" s="52"/>
      <c r="G73" s="52"/>
      <c r="H73" s="52"/>
      <c r="I73" s="52"/>
      <c r="J73" s="52"/>
      <c r="K73" s="52"/>
      <c r="L73" s="52"/>
      <c r="M73" s="52"/>
    </row>
    <row r="74" spans="1:17" ht="13" x14ac:dyDescent="0.25">
      <c r="A74" s="57" t="s">
        <v>117</v>
      </c>
      <c r="B74" s="52"/>
      <c r="C74" s="52"/>
      <c r="D74" s="52"/>
      <c r="E74" s="52"/>
      <c r="F74" s="52"/>
      <c r="G74" s="52"/>
      <c r="H74" s="52"/>
      <c r="I74" s="52"/>
      <c r="J74" s="52"/>
      <c r="K74" s="52"/>
      <c r="L74" s="52"/>
      <c r="M74" s="52"/>
    </row>
    <row r="75" spans="1:17" ht="12.5" x14ac:dyDescent="0.25">
      <c r="A75" s="52" t="s">
        <v>118</v>
      </c>
      <c r="B75" s="52"/>
      <c r="C75" s="52"/>
      <c r="D75" s="52"/>
      <c r="E75" s="52"/>
      <c r="F75" s="52"/>
      <c r="G75" s="52"/>
      <c r="H75" s="52"/>
      <c r="I75" s="52"/>
      <c r="J75" s="52"/>
      <c r="K75" s="52"/>
      <c r="L75" s="52"/>
      <c r="M75" s="52"/>
    </row>
    <row r="76" spans="1:17" ht="50" x14ac:dyDescent="0.25">
      <c r="A76" s="54" t="s">
        <v>111</v>
      </c>
      <c r="B76" s="54" t="s">
        <v>119</v>
      </c>
      <c r="C76" s="58" t="s">
        <v>120</v>
      </c>
      <c r="D76" s="52"/>
      <c r="E76" s="52"/>
      <c r="F76" s="52"/>
      <c r="G76" s="52" t="s">
        <v>121</v>
      </c>
      <c r="H76" s="52"/>
      <c r="I76" s="52"/>
      <c r="J76" s="52"/>
      <c r="K76" s="52"/>
      <c r="L76" s="52"/>
      <c r="M76" s="52"/>
    </row>
    <row r="77" spans="1:17" ht="12.5" x14ac:dyDescent="0.25">
      <c r="A77" s="55">
        <v>1</v>
      </c>
      <c r="B77" s="61" t="s">
        <v>242</v>
      </c>
      <c r="C77" s="61" t="s">
        <v>246</v>
      </c>
      <c r="D77" s="52"/>
      <c r="E77" s="52"/>
      <c r="F77" s="52"/>
      <c r="G77" s="53" t="s">
        <v>122</v>
      </c>
      <c r="H77" s="53" t="s">
        <v>123</v>
      </c>
      <c r="I77" s="53" t="s">
        <v>124</v>
      </c>
      <c r="J77" s="53" t="s">
        <v>125</v>
      </c>
      <c r="K77" s="53" t="s">
        <v>126</v>
      </c>
      <c r="L77" s="53" t="s">
        <v>127</v>
      </c>
      <c r="M77" s="53" t="s">
        <v>128</v>
      </c>
    </row>
    <row r="78" spans="1:17" ht="12.5" x14ac:dyDescent="0.25">
      <c r="A78" s="55">
        <v>2</v>
      </c>
      <c r="B78" s="61" t="s">
        <v>243</v>
      </c>
      <c r="C78" s="59">
        <v>3</v>
      </c>
      <c r="D78" s="52"/>
      <c r="E78" s="52"/>
      <c r="F78" s="52"/>
      <c r="G78" s="53">
        <v>1</v>
      </c>
      <c r="H78" s="62">
        <v>1</v>
      </c>
      <c r="I78" s="62">
        <v>1</v>
      </c>
      <c r="J78" s="62">
        <v>0</v>
      </c>
      <c r="K78" s="62">
        <v>1</v>
      </c>
      <c r="L78" s="62">
        <f t="shared" ref="L78:L80" si="3">SUM(IF(I78 = 0, 0, -I78/K78 * LOG(I78/K78, 2)), IF(J78 = 0, 0, -J78/K78 * LOG(J78/K78, 2)))</f>
        <v>0</v>
      </c>
      <c r="M78" s="62">
        <f t="shared" ref="M78:M80" si="4">MAX(I78:J78)/K78</f>
        <v>1</v>
      </c>
      <c r="O78" s="34" t="s">
        <v>261</v>
      </c>
    </row>
    <row r="79" spans="1:17" ht="12.5" x14ac:dyDescent="0.25">
      <c r="A79" s="55">
        <v>3</v>
      </c>
      <c r="B79" s="61" t="s">
        <v>243</v>
      </c>
      <c r="C79" s="59">
        <v>2</v>
      </c>
      <c r="D79" s="52"/>
      <c r="E79" s="52"/>
      <c r="F79" s="52"/>
      <c r="G79" s="53">
        <v>2</v>
      </c>
      <c r="H79" s="62" t="s">
        <v>259</v>
      </c>
      <c r="I79" s="62">
        <v>1</v>
      </c>
      <c r="J79" s="62">
        <v>1</v>
      </c>
      <c r="K79" s="62">
        <v>2</v>
      </c>
      <c r="L79" s="62">
        <f t="shared" si="3"/>
        <v>1</v>
      </c>
      <c r="M79" s="62">
        <f t="shared" si="4"/>
        <v>0.5</v>
      </c>
    </row>
    <row r="80" spans="1:17" ht="12.5" x14ac:dyDescent="0.25">
      <c r="A80" s="55">
        <v>4</v>
      </c>
      <c r="B80" s="61" t="s">
        <v>243</v>
      </c>
      <c r="C80" s="59">
        <v>5</v>
      </c>
      <c r="D80" s="52"/>
      <c r="E80" s="52"/>
      <c r="F80" s="52"/>
      <c r="G80" s="53">
        <v>3</v>
      </c>
      <c r="H80" s="62" t="s">
        <v>260</v>
      </c>
      <c r="I80" s="62">
        <v>1</v>
      </c>
      <c r="J80" s="62">
        <v>1</v>
      </c>
      <c r="K80" s="62">
        <v>2</v>
      </c>
      <c r="L80" s="62">
        <f t="shared" si="3"/>
        <v>1</v>
      </c>
      <c r="M80" s="62">
        <f t="shared" si="4"/>
        <v>0.5</v>
      </c>
    </row>
    <row r="81" spans="1:13" ht="12.5" x14ac:dyDescent="0.25">
      <c r="A81" s="55">
        <v>5</v>
      </c>
      <c r="B81" s="61" t="s">
        <v>243</v>
      </c>
      <c r="C81" s="59">
        <v>4</v>
      </c>
      <c r="D81" s="52"/>
      <c r="E81" s="52"/>
      <c r="F81" s="52"/>
      <c r="G81" s="82" t="s">
        <v>126</v>
      </c>
      <c r="H81" s="83"/>
      <c r="I81" s="83"/>
      <c r="J81" s="84"/>
      <c r="K81" s="62">
        <f>SUM(K78:K80)</f>
        <v>5</v>
      </c>
      <c r="L81" s="62">
        <f>K78/K81 * L78 + K79/K81 *L79 +K80/K81*L80</f>
        <v>0.8</v>
      </c>
      <c r="M81" s="62">
        <f>SUMPRODUCT(K78:K80,M78:M80)/SUM(K78:K80)</f>
        <v>0.6</v>
      </c>
    </row>
    <row r="82" spans="1:13" ht="12.5" x14ac:dyDescent="0.25">
      <c r="A82" s="52"/>
      <c r="B82" s="52"/>
      <c r="C82" s="52"/>
      <c r="D82" s="52"/>
      <c r="E82" s="52"/>
      <c r="F82" s="52"/>
      <c r="G82" s="52"/>
      <c r="H82" s="52"/>
      <c r="I82" s="52"/>
      <c r="J82" s="52"/>
      <c r="K82" s="52"/>
      <c r="L82" s="52"/>
      <c r="M82" s="52"/>
    </row>
    <row r="83" spans="1:13" ht="13" x14ac:dyDescent="0.25">
      <c r="A83" s="57" t="s">
        <v>129</v>
      </c>
      <c r="B83" s="52"/>
      <c r="C83" s="52"/>
      <c r="D83" s="52"/>
      <c r="E83" s="52"/>
      <c r="F83" s="52"/>
      <c r="G83" s="52"/>
      <c r="H83" s="52"/>
      <c r="I83" s="52"/>
      <c r="J83" s="52"/>
      <c r="K83" s="52"/>
      <c r="L83" s="52"/>
      <c r="M83" s="52"/>
    </row>
    <row r="84" spans="1:13" ht="12.5" x14ac:dyDescent="0.25">
      <c r="A84" s="52" t="s">
        <v>130</v>
      </c>
      <c r="B84" s="52"/>
      <c r="C84" s="52"/>
      <c r="D84" s="52"/>
      <c r="E84" s="52"/>
      <c r="F84" s="52"/>
      <c r="G84" s="52"/>
      <c r="H84" s="52"/>
      <c r="I84" s="52"/>
      <c r="J84" s="52"/>
      <c r="K84" s="52"/>
      <c r="L84" s="52"/>
      <c r="M84" s="52"/>
    </row>
    <row r="85" spans="1:13" ht="12.5" x14ac:dyDescent="0.25">
      <c r="A85" s="54" t="s">
        <v>131</v>
      </c>
      <c r="B85" s="58" t="s">
        <v>132</v>
      </c>
      <c r="C85" s="52"/>
      <c r="D85" s="52"/>
      <c r="E85" s="52"/>
      <c r="F85" s="52"/>
      <c r="G85" s="52"/>
      <c r="H85" s="52"/>
      <c r="I85" s="52"/>
      <c r="J85" s="52"/>
      <c r="K85" s="52"/>
      <c r="L85" s="52"/>
      <c r="M85" s="52"/>
    </row>
    <row r="86" spans="1:13" ht="12.5" x14ac:dyDescent="0.25">
      <c r="A86" s="55">
        <v>0</v>
      </c>
      <c r="B86" s="61" t="s">
        <v>244</v>
      </c>
      <c r="C86" s="52"/>
      <c r="D86" s="52"/>
      <c r="E86" s="52"/>
      <c r="F86" s="52"/>
      <c r="G86" s="52"/>
      <c r="H86" s="52"/>
      <c r="I86" s="52"/>
      <c r="J86" s="52"/>
      <c r="K86" s="52"/>
      <c r="L86" s="52"/>
      <c r="M86" s="52"/>
    </row>
    <row r="87" spans="1:13" ht="12.5" x14ac:dyDescent="0.25">
      <c r="A87" s="59">
        <v>1</v>
      </c>
      <c r="B87" s="61" t="s">
        <v>247</v>
      </c>
      <c r="C87" s="34"/>
      <c r="D87" s="52"/>
      <c r="E87" s="52"/>
      <c r="F87" s="52"/>
      <c r="G87" s="52"/>
      <c r="H87" s="52"/>
      <c r="I87" s="52"/>
      <c r="J87" s="52"/>
      <c r="K87" s="52"/>
      <c r="L87" s="52"/>
      <c r="M87" s="52"/>
    </row>
    <row r="88" spans="1:13" ht="12.5" x14ac:dyDescent="0.25">
      <c r="A88" s="59">
        <v>2</v>
      </c>
      <c r="B88" s="61" t="s">
        <v>245</v>
      </c>
      <c r="C88" s="34"/>
      <c r="D88" s="52"/>
      <c r="E88" s="52"/>
      <c r="F88" s="52"/>
      <c r="G88" s="52"/>
      <c r="H88" s="52"/>
      <c r="I88" s="52"/>
      <c r="J88" s="52"/>
      <c r="K88" s="52"/>
      <c r="L88" s="52"/>
      <c r="M88" s="52"/>
    </row>
    <row r="89" spans="1:13" ht="12.5" x14ac:dyDescent="0.25">
      <c r="A89" s="59">
        <v>3</v>
      </c>
      <c r="B89" s="61" t="s">
        <v>248</v>
      </c>
      <c r="C89" s="52"/>
      <c r="D89" s="52"/>
      <c r="E89" s="52"/>
      <c r="F89" s="52"/>
      <c r="G89" s="52"/>
      <c r="H89" s="52"/>
      <c r="I89" s="52"/>
      <c r="J89" s="52"/>
      <c r="K89" s="52"/>
      <c r="L89" s="52"/>
      <c r="M89" s="52"/>
    </row>
    <row r="90" spans="1:13" ht="12.5" x14ac:dyDescent="0.25">
      <c r="A90" s="59">
        <v>4</v>
      </c>
      <c r="B90" s="61" t="s">
        <v>249</v>
      </c>
      <c r="C90" s="52"/>
      <c r="D90" s="52"/>
      <c r="E90" s="52"/>
      <c r="F90" s="52"/>
      <c r="G90" s="52"/>
      <c r="H90" s="52"/>
      <c r="I90" s="52"/>
      <c r="J90" s="52"/>
      <c r="K90" s="52"/>
      <c r="L90" s="52"/>
      <c r="M90" s="52"/>
    </row>
    <row r="91" spans="1:13" ht="12.5" x14ac:dyDescent="0.25">
      <c r="A91" s="52" t="s">
        <v>133</v>
      </c>
      <c r="B91" s="52"/>
      <c r="C91" s="52"/>
      <c r="D91" s="52"/>
      <c r="E91" s="52"/>
      <c r="F91" s="52"/>
      <c r="G91" s="52"/>
      <c r="H91" s="52"/>
      <c r="I91" s="52"/>
      <c r="J91" s="52"/>
      <c r="K91" s="52"/>
      <c r="L91" s="52"/>
      <c r="M91" s="52"/>
    </row>
    <row r="92" spans="1:13" ht="12.5" x14ac:dyDescent="0.25">
      <c r="A92" s="52" t="s">
        <v>134</v>
      </c>
      <c r="B92" s="52"/>
      <c r="C92" s="52"/>
      <c r="D92" s="52"/>
      <c r="E92" s="52"/>
      <c r="F92" s="52"/>
      <c r="G92" s="52"/>
      <c r="H92" s="52"/>
      <c r="I92" s="52"/>
      <c r="J92" s="52"/>
      <c r="K92" s="52"/>
      <c r="L92" s="52"/>
      <c r="M92" s="52"/>
    </row>
  </sheetData>
  <mergeCells count="1">
    <mergeCell ref="G81:J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Kelompok</vt:lpstr>
      <vt:lpstr>DTL Issues</vt:lpstr>
      <vt:lpstr>Regression</vt:lpstr>
      <vt:lpstr>SVM</vt:lpstr>
      <vt:lpstr>Clustering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Erdianti Wiga</cp:lastModifiedBy>
  <dcterms:modified xsi:type="dcterms:W3CDTF">2024-12-21T15:49:59Z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2024-12-17T15:38:55Z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3114f7ec-87fd-4633-9e09-34deffac143f</vt:lpwstr>
  </property>
  <property fmtid="{D5CDD505-2E9C-101B-9397-08002B2CF9AE}" pid="8" name="MSIP_Label_38b525e5-f3da-4501-8f1e-526b6769fc56_ContentBits">
    <vt:lpwstr>0</vt:lpwstr>
  </property>
</Properties>
</file>