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udiakrueger/Documents/WiGe_eG/06_Emsquartier_PA_01/008_Vermietung/006_Nutzungsentgelte/"/>
    </mc:Choice>
  </mc:AlternateContent>
  <xr:revisionPtr revIDLastSave="0" documentId="13_ncr:1_{C453984D-4EAE-1540-8D32-1ECBA4432748}" xr6:coauthVersionLast="47" xr6:coauthVersionMax="47" xr10:uidLastSave="{00000000-0000-0000-0000-000000000000}"/>
  <bookViews>
    <workbookView xWindow="0" yWindow="500" windowWidth="25600" windowHeight="14060" xr2:uid="{4D53BFEC-9404-6342-A0BE-06F57E37FB42}"/>
  </bookViews>
  <sheets>
    <sheet name="payments" sheetId="1" r:id="rId1"/>
    <sheet name="config" sheetId="2" r:id="rId2"/>
    <sheet name="customer_data" sheetId="5" r:id="rId3"/>
  </sheets>
  <definedNames>
    <definedName name="ExterneDaten_1" localSheetId="2" hidden="1">customer_data!$A$1:$G$80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O6" i="1"/>
  <c r="O7" i="1"/>
  <c r="O9" i="1"/>
  <c r="O10" i="1"/>
  <c r="O11" i="1"/>
  <c r="O16" i="1"/>
  <c r="O17" i="1"/>
  <c r="O18" i="1"/>
  <c r="O21" i="1"/>
  <c r="O23" i="1"/>
  <c r="O27" i="1"/>
  <c r="O30" i="1"/>
  <c r="O32" i="1"/>
  <c r="I7" i="1"/>
  <c r="I9" i="1"/>
  <c r="I10" i="1"/>
  <c r="I11" i="1"/>
  <c r="I15" i="1"/>
  <c r="I16" i="1"/>
  <c r="I20" i="1"/>
  <c r="I21" i="1"/>
  <c r="I22" i="1"/>
  <c r="I32" i="1"/>
  <c r="P16" i="1"/>
  <c r="P17" i="1"/>
  <c r="I17" i="1" s="1"/>
  <c r="P18" i="1"/>
  <c r="I18" i="1" s="1"/>
  <c r="P19" i="1"/>
  <c r="O19" i="1" s="1"/>
  <c r="P20" i="1"/>
  <c r="O20" i="1" s="1"/>
  <c r="P21" i="1"/>
  <c r="P22" i="1"/>
  <c r="O22" i="1" s="1"/>
  <c r="P23" i="1"/>
  <c r="I23" i="1" s="1"/>
  <c r="P24" i="1"/>
  <c r="I24" i="1" s="1"/>
  <c r="P25" i="1"/>
  <c r="I25" i="1" s="1"/>
  <c r="P26" i="1"/>
  <c r="O26" i="1" s="1"/>
  <c r="P27" i="1"/>
  <c r="I27" i="1" s="1"/>
  <c r="P28" i="1"/>
  <c r="O28" i="1" s="1"/>
  <c r="P29" i="1"/>
  <c r="I29" i="1" s="1"/>
  <c r="P30" i="1"/>
  <c r="I30" i="1" s="1"/>
  <c r="P31" i="1"/>
  <c r="O31" i="1" s="1"/>
  <c r="P3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P15" i="1"/>
  <c r="O15" i="1" s="1"/>
  <c r="P14" i="1"/>
  <c r="I14" i="1" s="1"/>
  <c r="P13" i="1"/>
  <c r="I13" i="1" s="1"/>
  <c r="P12" i="1"/>
  <c r="I12" i="1" s="1"/>
  <c r="P11" i="1"/>
  <c r="P10" i="1"/>
  <c r="P9" i="1"/>
  <c r="P8" i="1"/>
  <c r="O8" i="1" s="1"/>
  <c r="P7" i="1"/>
  <c r="P6" i="1"/>
  <c r="I6" i="1" s="1"/>
  <c r="P5" i="1"/>
  <c r="P4" i="1"/>
  <c r="P3" i="1"/>
  <c r="I31" i="1" l="1"/>
  <c r="O29" i="1"/>
  <c r="I28" i="1"/>
  <c r="I26" i="1"/>
  <c r="O25" i="1"/>
  <c r="O24" i="1"/>
  <c r="I19" i="1"/>
  <c r="O14" i="1"/>
  <c r="O13" i="1"/>
  <c r="I8" i="1"/>
  <c r="O12" i="1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O4" i="1" s="1"/>
  <c r="J3" i="5"/>
  <c r="J2" i="5"/>
  <c r="P2" i="1"/>
  <c r="G2" i="1"/>
  <c r="I2" i="1" l="1"/>
  <c r="I3" i="1"/>
  <c r="L2" i="1"/>
  <c r="K2" i="1"/>
  <c r="J2" i="1"/>
  <c r="L3" i="1"/>
  <c r="O5" i="1"/>
  <c r="K3" i="1"/>
  <c r="L5" i="1"/>
  <c r="O2" i="1"/>
  <c r="K5" i="1"/>
  <c r="J5" i="1"/>
  <c r="I5" i="1"/>
  <c r="L4" i="1"/>
  <c r="K4" i="1"/>
  <c r="J4" i="1"/>
  <c r="I4" i="1"/>
  <c r="O3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536789-0465-2E49-8624-9294FFFAFF5F}" keepAlive="1" name="Abfrage - Mitgliederliste" description="Verbindung mit der Abfrage 'Mitgliederliste' in der Arbeitsmappe." type="5" refreshedVersion="8" background="1" saveData="1">
    <dbPr connection="Provider=Microsoft.Mashup.OleDb.1;Data Source=$Workbook$;Location=Mitgliederliste;Extended Properties=&quot;&quot;" command="SELECT * FROM [Mitgliederliste]"/>
  </connection>
</connections>
</file>

<file path=xl/sharedStrings.xml><?xml version="1.0" encoding="utf-8"?>
<sst xmlns="http://schemas.openxmlformats.org/spreadsheetml/2006/main" count="434" uniqueCount="248">
  <si>
    <t>WE</t>
  </si>
  <si>
    <t>Name</t>
  </si>
  <si>
    <t>Vorname</t>
  </si>
  <si>
    <t>KM</t>
  </si>
  <si>
    <t>BK</t>
  </si>
  <si>
    <t>Umlage</t>
  </si>
  <si>
    <t>IBAN</t>
  </si>
  <si>
    <t>BIC</t>
  </si>
  <si>
    <t>mandate_id</t>
  </si>
  <si>
    <t>mandate_date</t>
  </si>
  <si>
    <t>description</t>
  </si>
  <si>
    <t>amount</t>
  </si>
  <si>
    <t>1.0.1</t>
  </si>
  <si>
    <t>1.0.2</t>
  </si>
  <si>
    <t>1.0.3</t>
  </si>
  <si>
    <t>1.0.4</t>
  </si>
  <si>
    <t>DE36400501500034452938</t>
  </si>
  <si>
    <t>Wohnungsnummer</t>
  </si>
  <si>
    <t>E</t>
  </si>
  <si>
    <t>Berresen-Pomberg</t>
  </si>
  <si>
    <t>Petra</t>
  </si>
  <si>
    <t>5.1.2</t>
  </si>
  <si>
    <t>Brinkemper</t>
  </si>
  <si>
    <t>Friedrich</t>
  </si>
  <si>
    <t>Gabriele</t>
  </si>
  <si>
    <t>Jochen</t>
  </si>
  <si>
    <t>Maria</t>
  </si>
  <si>
    <t>Folker</t>
  </si>
  <si>
    <t>Gudrun</t>
  </si>
  <si>
    <t>Göbel</t>
  </si>
  <si>
    <t>Detlef</t>
  </si>
  <si>
    <t>Jung-Wüller</t>
  </si>
  <si>
    <t>Theodor</t>
  </si>
  <si>
    <t>4.1.1</t>
  </si>
  <si>
    <t>Kreidner</t>
  </si>
  <si>
    <t>Lisa</t>
  </si>
  <si>
    <t>5.2.1</t>
  </si>
  <si>
    <t>Krinke</t>
  </si>
  <si>
    <t>Peter</t>
  </si>
  <si>
    <t>1.2.1</t>
  </si>
  <si>
    <t>Theresia</t>
  </si>
  <si>
    <t>Möller</t>
  </si>
  <si>
    <t>Steffen</t>
  </si>
  <si>
    <t>DE40120300001078484407</t>
  </si>
  <si>
    <t>Pomberg</t>
  </si>
  <si>
    <t>Wolfgang</t>
  </si>
  <si>
    <t>DE07 4005 0150 0007 1259 41</t>
  </si>
  <si>
    <t>Rösler</t>
  </si>
  <si>
    <t>Gregor</t>
  </si>
  <si>
    <t>Schallmey</t>
  </si>
  <si>
    <t>Thies</t>
  </si>
  <si>
    <t>Barbara</t>
  </si>
  <si>
    <t>Spiegl-Möller</t>
  </si>
  <si>
    <t>Silvia</t>
  </si>
  <si>
    <t>Wand</t>
  </si>
  <si>
    <t>Arthur</t>
  </si>
  <si>
    <t>Rita</t>
  </si>
  <si>
    <t>Wöstmann</t>
  </si>
  <si>
    <t>Hermann</t>
  </si>
  <si>
    <t>Dahlhoff</t>
  </si>
  <si>
    <t>Heike</t>
  </si>
  <si>
    <t>3.3.1</t>
  </si>
  <si>
    <t>Thomas</t>
  </si>
  <si>
    <t>Seiler</t>
  </si>
  <si>
    <t>Margot</t>
  </si>
  <si>
    <t>4.0.1</t>
  </si>
  <si>
    <t>Hübner</t>
  </si>
  <si>
    <t>Katharina</t>
  </si>
  <si>
    <t>DE12400605600002630419</t>
  </si>
  <si>
    <t>Sven</t>
  </si>
  <si>
    <t>Wacker-Lohmann</t>
  </si>
  <si>
    <t>Karin</t>
  </si>
  <si>
    <t>Höing</t>
  </si>
  <si>
    <t>Johannes</t>
  </si>
  <si>
    <t>Ruhe</t>
  </si>
  <si>
    <t>Stephanie</t>
  </si>
  <si>
    <t>Ravishankar</t>
  </si>
  <si>
    <t>Vera</t>
  </si>
  <si>
    <t>Kehler</t>
  </si>
  <si>
    <t>Anna</t>
  </si>
  <si>
    <t>Pesch</t>
  </si>
  <si>
    <t>1.2.2</t>
  </si>
  <si>
    <t>Pfandt</t>
  </si>
  <si>
    <t>Monika</t>
  </si>
  <si>
    <t>Bücker</t>
  </si>
  <si>
    <t>Eva</t>
  </si>
  <si>
    <t>Carl</t>
  </si>
  <si>
    <t>Gerdemann</t>
  </si>
  <si>
    <t>Anja</t>
  </si>
  <si>
    <t>1.1.2</t>
  </si>
  <si>
    <t>Andreas</t>
  </si>
  <si>
    <t>Tarner</t>
  </si>
  <si>
    <t>Hedwig</t>
  </si>
  <si>
    <t>4.2.1</t>
  </si>
  <si>
    <t>Ganswindt</t>
  </si>
  <si>
    <t>Katrin</t>
  </si>
  <si>
    <t>4.0.3</t>
  </si>
  <si>
    <t>Ayyash</t>
  </si>
  <si>
    <t>Mohammed</t>
  </si>
  <si>
    <t>Hanke</t>
  </si>
  <si>
    <t>Wilhelm</t>
  </si>
  <si>
    <t>1.1.4</t>
  </si>
  <si>
    <t>Freyse</t>
  </si>
  <si>
    <t>Cora</t>
  </si>
  <si>
    <t>5.1.1</t>
  </si>
  <si>
    <t>Heggemann</t>
  </si>
  <si>
    <t>Robert</t>
  </si>
  <si>
    <t>Nimmerfroh</t>
  </si>
  <si>
    <t>Erika</t>
  </si>
  <si>
    <t>DE77 2802 0050 5273 0595 00</t>
  </si>
  <si>
    <t>2.2.1</t>
  </si>
  <si>
    <t>Wieschhörster</t>
  </si>
  <si>
    <t>Sarah</t>
  </si>
  <si>
    <t>4.0.2</t>
  </si>
  <si>
    <t>Lobemeier</t>
  </si>
  <si>
    <t>Daniela</t>
  </si>
  <si>
    <t>1.1.1</t>
  </si>
  <si>
    <t>Bruns</t>
  </si>
  <si>
    <t>Bennet</t>
  </si>
  <si>
    <t>4.3.1</t>
  </si>
  <si>
    <t>Watermann</t>
  </si>
  <si>
    <t>Elke</t>
  </si>
  <si>
    <t>Mai</t>
  </si>
  <si>
    <t>Brigitte</t>
  </si>
  <si>
    <t>1.1.3</t>
  </si>
  <si>
    <t>Wenkel</t>
  </si>
  <si>
    <t>Magdalena</t>
  </si>
  <si>
    <t>3.1.1</t>
  </si>
  <si>
    <t>Krüger</t>
  </si>
  <si>
    <t>Claudia</t>
  </si>
  <si>
    <t>DE82 4005 0150 0156 9367 26</t>
  </si>
  <si>
    <t>3.2.1</t>
  </si>
  <si>
    <t>Nasemann</t>
  </si>
  <si>
    <t>Ralf</t>
  </si>
  <si>
    <t>Storp</t>
  </si>
  <si>
    <t>Christian</t>
  </si>
  <si>
    <t>DE56 4126 2501 6510 5575 00</t>
  </si>
  <si>
    <t>4.2.2</t>
  </si>
  <si>
    <t>Kleinelanghorst</t>
  </si>
  <si>
    <t>Lea</t>
  </si>
  <si>
    <t>3.1.2</t>
  </si>
  <si>
    <t>Chodziak</t>
  </si>
  <si>
    <t>Leah</t>
  </si>
  <si>
    <t>Maximilian</t>
  </si>
  <si>
    <t>2.2.2</t>
  </si>
  <si>
    <t>Stolpmann</t>
  </si>
  <si>
    <t>Sandra</t>
  </si>
  <si>
    <t>Wiesmann</t>
  </si>
  <si>
    <t>Inna</t>
  </si>
  <si>
    <t>Fersterra</t>
  </si>
  <si>
    <t>Darina</t>
  </si>
  <si>
    <t>2.1.2</t>
  </si>
  <si>
    <t>Nils</t>
  </si>
  <si>
    <t>4.2.3</t>
  </si>
  <si>
    <t>Mechels</t>
  </si>
  <si>
    <t>Pepe</t>
  </si>
  <si>
    <t>3.2.2</t>
  </si>
  <si>
    <t>Henrich</t>
  </si>
  <si>
    <t>Finja</t>
  </si>
  <si>
    <t>3.1.3</t>
  </si>
  <si>
    <t>Borghoff</t>
  </si>
  <si>
    <t>Alfred</t>
  </si>
  <si>
    <t>DE38 4036 1906 2309 1515 00</t>
  </si>
  <si>
    <t>2.1.1</t>
  </si>
  <si>
    <t>Ullrich</t>
  </si>
  <si>
    <t>Rainer</t>
  </si>
  <si>
    <t>DE57 2004 1133 0681 0816 00</t>
  </si>
  <si>
    <t>Christiane</t>
  </si>
  <si>
    <t>SEPA_Mandats_ID</t>
  </si>
  <si>
    <t>SEPA_Mandats_Datum</t>
  </si>
  <si>
    <t>HELPER_name</t>
  </si>
  <si>
    <t>control_col_WE</t>
  </si>
  <si>
    <t>5.1.2-001</t>
  </si>
  <si>
    <t>30.12.2022</t>
  </si>
  <si>
    <t>DE40 4005 0150 0134 6275 79</t>
  </si>
  <si>
    <t>1.0.3-001</t>
  </si>
  <si>
    <t>01.12.2022</t>
  </si>
  <si>
    <t>DE18 4036 1906 3619 5559 00</t>
  </si>
  <si>
    <t>4.1.1-001</t>
  </si>
  <si>
    <t>03.03.2023</t>
  </si>
  <si>
    <t>DE45 4126 2501 6508 4495 00</t>
  </si>
  <si>
    <t>1.2.1-001</t>
  </si>
  <si>
    <t>DE49 1203 0000 1034 4542 96</t>
  </si>
  <si>
    <t>5.2.1-001</t>
  </si>
  <si>
    <t xml:space="preserve">DE40 4006 0265 0112 3213 00 </t>
  </si>
  <si>
    <t>1.0.1-001</t>
  </si>
  <si>
    <t>DE43 4401 0046 0251 5504 68</t>
  </si>
  <si>
    <t>3.3.1-001</t>
  </si>
  <si>
    <t>01.04.2023</t>
  </si>
  <si>
    <t>DE02 4036 1906 8613 7269 00</t>
  </si>
  <si>
    <t>4.0.1-001</t>
  </si>
  <si>
    <t>01.03.2023</t>
  </si>
  <si>
    <t>DE04 4005 0150 0153 6679 69</t>
  </si>
  <si>
    <t>1.2.2-001</t>
  </si>
  <si>
    <t>DE12 4126 2501 3419 9505 00</t>
  </si>
  <si>
    <t>1.1.2-001</t>
  </si>
  <si>
    <t>DE50 4126 2501 3430 3552 00</t>
  </si>
  <si>
    <t>4.2.1-001</t>
  </si>
  <si>
    <t>DE17 8309 4495 0003 0917 67</t>
  </si>
  <si>
    <t>4.0.3-001</t>
  </si>
  <si>
    <t>DE03 2509 0500 0003 8604 69</t>
  </si>
  <si>
    <t>1.1.4-001</t>
  </si>
  <si>
    <t>DE26 4036 1906 3506 8662 00</t>
  </si>
  <si>
    <t>5.1.1-001</t>
  </si>
  <si>
    <t>2.2.1-001</t>
  </si>
  <si>
    <t>15.06.2023</t>
  </si>
  <si>
    <t>DE44 4004 0028 0133 3673 00</t>
  </si>
  <si>
    <t>4.0.2-001</t>
  </si>
  <si>
    <t>DE12 5001 0517 5410 7367 06</t>
  </si>
  <si>
    <t>1.1.1-001</t>
  </si>
  <si>
    <t>DE84 4005 0150 0154 3785 09</t>
  </si>
  <si>
    <t>4.3.1-001</t>
  </si>
  <si>
    <t>02.03.2023</t>
  </si>
  <si>
    <t>DE65 4005 0150 0000 2621 47</t>
  </si>
  <si>
    <t>1.1.3-001</t>
  </si>
  <si>
    <t>DE03 5001 0517 5400 1470 87</t>
  </si>
  <si>
    <t>3.1.1-001</t>
  </si>
  <si>
    <t>3.2.1-001</t>
  </si>
  <si>
    <t>4.2.2-001</t>
  </si>
  <si>
    <t>23.03.2023</t>
  </si>
  <si>
    <t>DE39 4005 0150 0134 4492 14</t>
  </si>
  <si>
    <t>3.1.2-001</t>
  </si>
  <si>
    <t>DE82 4036 1906 8689 6978 00</t>
  </si>
  <si>
    <t>1.0.4-001</t>
  </si>
  <si>
    <t>DE23 4005 0150 0153 3837 08</t>
  </si>
  <si>
    <t>2.2.2-001</t>
  </si>
  <si>
    <t>DE11 4005 0150 0156 3850 07</t>
  </si>
  <si>
    <t>2.1.2-001</t>
  </si>
  <si>
    <t>01.06.2023</t>
  </si>
  <si>
    <t>DE57 5001 0517 5415 9252 99</t>
  </si>
  <si>
    <t>4.2.3-001</t>
  </si>
  <si>
    <t>DE24 4005 0150 0154 2999 52</t>
  </si>
  <si>
    <t>DE79 2019 0109 0094 8494 90</t>
  </si>
  <si>
    <t>3.1.3-001</t>
  </si>
  <si>
    <t>2.1.1-001</t>
  </si>
  <si>
    <t>30.06.2023</t>
  </si>
  <si>
    <t>1.0.2-002</t>
  </si>
  <si>
    <t>10.11.2023</t>
  </si>
  <si>
    <t>name</t>
  </si>
  <si>
    <t>WiGe eG</t>
  </si>
  <si>
    <t>WELADED1MST</t>
  </si>
  <si>
    <t>creditor_id</t>
  </si>
  <si>
    <t>batch</t>
  </si>
  <si>
    <t>True</t>
  </si>
  <si>
    <t>currency</t>
  </si>
  <si>
    <t>EUR</t>
  </si>
  <si>
    <t>DE41XXX00002226351</t>
  </si>
  <si>
    <t>3.2.2-001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</si>
</sst>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vertical="center"/>
    </xf>
    <xf numFmtId="2" fontId="1" fillId="0" borderId="0" xfId="0" applyNumberFormat="1" applyFont="1"/>
    <xf numFmtId="2" fontId="0" fillId="0" borderId="0" xfId="0" applyNumberFormat="1"/>
    <xf numFmtId="2" fontId="1" fillId="3" borderId="0" xfId="0" applyNumberFormat="1" applyFont="1" applyFill="1"/>
    <xf numFmtId="0" fontId="1" fillId="3" borderId="0" xfId="0" applyFont="1" applyFill="1"/>
    <xf numFmtId="49" fontId="1" fillId="3" borderId="0" xfId="0" applyNumberFormat="1" applyFont="1" applyFill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F5C8905-CB7F-0645-B5A7-7DB5F3067902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Vorname" tableColumnId="2"/>
      <queryTableField id="3" name="IBAN" tableColumnId="3"/>
      <queryTableField id="4" name="BIC" tableColumnId="4"/>
      <queryTableField id="5" name="SEPA_Mandats_ID" tableColumnId="5"/>
      <queryTableField id="6" name="SEPA_Mandats_Datum" tableColumnId="6"/>
      <queryTableField id="7" name="Wohnungsnumme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6539A-96C0-6F45-A891-FBEE964F5EE5}" name="Mitgliederliste" displayName="Mitgliederliste" ref="A1:G80" tableType="queryTable" totalsRowShown="0">
  <autoFilter ref="A1:G80" xr:uid="{F416539A-96C0-6F45-A891-FBEE964F5EE5}"/>
  <tableColumns count="7">
    <tableColumn id="1" xr3:uid="{ED0413B5-A0C1-BA42-9324-2E3EBB48DA1E}" uniqueName="1" name="Name" queryTableFieldId="1" dataDxfId="5"/>
    <tableColumn id="2" xr3:uid="{81E1A5C4-31F0-0344-958D-1401647E21CA}" uniqueName="2" name="Vorname" queryTableFieldId="2"/>
    <tableColumn id="3" xr3:uid="{200AE615-AC7F-8E40-A9F8-CD1355C1510C}" uniqueName="3" name="IBAN" queryTableFieldId="3" dataDxfId="4"/>
    <tableColumn id="4" xr3:uid="{5A3E1E8F-0789-024B-8BE5-899160926748}" uniqueName="4" name="BIC" queryTableFieldId="4" dataDxfId="3"/>
    <tableColumn id="5" xr3:uid="{F4EDE599-00F6-2B4C-99C3-49699150F992}" uniqueName="5" name="SEPA_Mandats_ID" queryTableFieldId="5" dataDxfId="2"/>
    <tableColumn id="6" xr3:uid="{C3DB6DC2-214C-A74D-BF45-F4E1D4D733E5}" uniqueName="6" name="SEPA_Mandats_Datum" queryTableFieldId="6" dataDxfId="1"/>
    <tableColumn id="7" xr3:uid="{63A36625-71F5-B14C-B3EC-53FC9E57317D}" uniqueName="7" name="Wohnungsnummer" queryTableFieldId="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E42E-C6BF-41EB-B532-5EE21F96E8BC}">
  <dimension ref="A1:P32"/>
  <sheetViews>
    <sheetView tabSelected="1" workbookViewId="0">
      <selection activeCell="G14" sqref="G14"/>
    </sheetView>
  </sheetViews>
  <sheetFormatPr baseColWidth="10" defaultRowHeight="15" x14ac:dyDescent="0.2"/>
  <cols>
    <col min="2" max="2" width="14" customWidth="1"/>
    <col min="4" max="7" width="10.83203125" style="7" customWidth="1"/>
    <col min="8" max="8" width="56.5" customWidth="1"/>
    <col min="9" max="9" width="31.5" customWidth="1"/>
    <col min="11" max="12" width="11.5" style="3"/>
    <col min="15" max="15" width="19.83203125" style="4" customWidth="1"/>
    <col min="16" max="16" width="10.83203125" style="4"/>
  </cols>
  <sheetData>
    <row r="1" spans="1:16" x14ac:dyDescent="0.2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8" t="s">
        <v>11</v>
      </c>
      <c r="H1" s="9" t="s">
        <v>10</v>
      </c>
      <c r="I1" s="9" t="s">
        <v>6</v>
      </c>
      <c r="J1" s="9" t="s">
        <v>7</v>
      </c>
      <c r="K1" s="10" t="s">
        <v>8</v>
      </c>
      <c r="L1" s="10" t="s">
        <v>9</v>
      </c>
      <c r="O1" s="4" t="s">
        <v>171</v>
      </c>
      <c r="P1" s="4" t="s">
        <v>170</v>
      </c>
    </row>
    <row r="2" spans="1:16" ht="16" x14ac:dyDescent="0.2">
      <c r="A2" s="11" t="s">
        <v>12</v>
      </c>
      <c r="B2" s="1" t="s">
        <v>54</v>
      </c>
      <c r="C2" s="12" t="s">
        <v>56</v>
      </c>
      <c r="D2" s="13">
        <v>620.75</v>
      </c>
      <c r="E2" s="6">
        <v>173.28</v>
      </c>
      <c r="F2" s="6">
        <v>40</v>
      </c>
      <c r="G2" s="6">
        <f>SUM(D2:F2)</f>
        <v>834.03</v>
      </c>
      <c r="H2" s="1" t="str">
        <f>"Nutzungsentgelt WE " &amp; A2 &amp; " KM " &amp; D2   &amp;" BK " &amp; E2  &amp;  " Umlage " &amp; F2</f>
        <v>Nutzungsentgelt WE 1.0.1 KM 620,75 BK 173,28 Umlage 40</v>
      </c>
      <c r="I2" s="2" t="str">
        <f>_xlfn.XLOOKUP($P:$P,customer_data!$J:$J,customer_data!$C:$C)</f>
        <v xml:space="preserve">DE40 4006 0265 0112 3213 00 </v>
      </c>
      <c r="J2" s="2">
        <f>_xlfn.XLOOKUP($P:$P,customer_data!$J:$J,customer_data!$D:$D)</f>
        <v>0</v>
      </c>
      <c r="K2" s="2" t="str">
        <f>_xlfn.XLOOKUP($P:$P,customer_data!$J:$J,customer_data!$E:$E)</f>
        <v>1.0.1-001</v>
      </c>
      <c r="L2" s="2" t="str">
        <f>_xlfn.XLOOKUP($P:$P,customer_data!$J:$J,customer_data!$F:$F)</f>
        <v>01.12.2022</v>
      </c>
      <c r="O2" s="5" t="str">
        <f>_xlfn.XLOOKUP($P:$P,customer_data!$J:$J,customer_data!$G:$G)</f>
        <v>1.0.1</v>
      </c>
      <c r="P2" s="4" t="str">
        <f>B2&amp;C2</f>
        <v>WandRita</v>
      </c>
    </row>
    <row r="3" spans="1:16" ht="16" x14ac:dyDescent="0.2">
      <c r="A3" s="11" t="s">
        <v>13</v>
      </c>
      <c r="B3" s="1" t="s">
        <v>164</v>
      </c>
      <c r="C3" s="12" t="s">
        <v>165</v>
      </c>
      <c r="D3" s="13">
        <v>761.02</v>
      </c>
      <c r="E3" s="6">
        <v>163.66</v>
      </c>
      <c r="F3" s="6">
        <v>40</v>
      </c>
      <c r="G3" s="6">
        <f t="shared" ref="G3:G32" si="0">SUM(D3:F3)</f>
        <v>964.68</v>
      </c>
      <c r="H3" s="1" t="str">
        <f t="shared" ref="H3:H32" si="1">"Nutzungsentgelt WE " &amp; A3 &amp; " KM " &amp; D3   &amp;" BK " &amp; E3  &amp;  " Umlage " &amp; F3</f>
        <v>Nutzungsentgelt WE 1.0.2 KM 761,02 BK 163,66 Umlage 40</v>
      </c>
      <c r="I3" s="2" t="str">
        <f>_xlfn.XLOOKUP($P:$P,customer_data!$J:$J,customer_data!$C:$C)</f>
        <v>DE57 2004 1133 0681 0816 00</v>
      </c>
      <c r="J3" s="2">
        <f>_xlfn.XLOOKUP($P:$P,customer_data!$J:$J,customer_data!$D:$D)</f>
        <v>0</v>
      </c>
      <c r="K3" s="2" t="str">
        <f>_xlfn.XLOOKUP($P:$P,customer_data!$J:$J,customer_data!$E:$E)</f>
        <v>1.0.2-002</v>
      </c>
      <c r="L3" s="2" t="str">
        <f>_xlfn.XLOOKUP($P:$P,customer_data!$J:$J,customer_data!$F:$F)</f>
        <v>10.11.2023</v>
      </c>
      <c r="O3" s="5" t="str">
        <f>_xlfn.XLOOKUP($P:$P,customer_data!$J:$J,customer_data!$G:$G)</f>
        <v>1.0.2</v>
      </c>
      <c r="P3" s="4" t="str">
        <f t="shared" ref="P3:P32" si="2">B3&amp;C3</f>
        <v>UllrichRainer</v>
      </c>
    </row>
    <row r="4" spans="1:16" ht="16" x14ac:dyDescent="0.2">
      <c r="A4" s="11" t="s">
        <v>14</v>
      </c>
      <c r="B4" s="1" t="s">
        <v>22</v>
      </c>
      <c r="C4" s="12" t="s">
        <v>24</v>
      </c>
      <c r="D4" s="13">
        <v>408.5</v>
      </c>
      <c r="E4" s="6">
        <v>121.94</v>
      </c>
      <c r="F4" s="6">
        <v>40</v>
      </c>
      <c r="G4" s="6">
        <f t="shared" si="0"/>
        <v>570.44000000000005</v>
      </c>
      <c r="H4" s="1" t="str">
        <f t="shared" si="1"/>
        <v>Nutzungsentgelt WE 1.0.3 KM 408,5 BK 121,94 Umlage 40</v>
      </c>
      <c r="I4" s="2" t="str">
        <f>_xlfn.XLOOKUP($P:$P,customer_data!$J:$J,customer_data!$C:$C)</f>
        <v>DE40 4005 0150 0134 6275 79</v>
      </c>
      <c r="J4" s="2">
        <f>_xlfn.XLOOKUP($P:$P,customer_data!$J:$J,customer_data!$D:$D)</f>
        <v>0</v>
      </c>
      <c r="K4" s="2" t="str">
        <f>_xlfn.XLOOKUP($P:$P,customer_data!$J:$J,customer_data!$E:$E)</f>
        <v>1.0.3-001</v>
      </c>
      <c r="L4" s="2" t="str">
        <f>_xlfn.XLOOKUP($P:$P,customer_data!$J:$J,customer_data!$F:$F)</f>
        <v>01.12.2022</v>
      </c>
      <c r="O4" s="5" t="str">
        <f>_xlfn.XLOOKUP($P:$P,customer_data!$J:$J,customer_data!$G:$G)</f>
        <v>1.0.3</v>
      </c>
      <c r="P4" s="4" t="str">
        <f t="shared" si="2"/>
        <v>BrinkemperGabriele</v>
      </c>
    </row>
    <row r="5" spans="1:16" ht="16" x14ac:dyDescent="0.2">
      <c r="A5" s="11" t="s">
        <v>15</v>
      </c>
      <c r="B5" s="1" t="s">
        <v>141</v>
      </c>
      <c r="C5" s="12" t="s">
        <v>142</v>
      </c>
      <c r="D5" s="13">
        <v>333.53</v>
      </c>
      <c r="E5" s="6">
        <v>99.56</v>
      </c>
      <c r="F5" s="6">
        <v>40</v>
      </c>
      <c r="G5" s="6">
        <f t="shared" si="0"/>
        <v>473.09</v>
      </c>
      <c r="H5" s="1" t="str">
        <f t="shared" si="1"/>
        <v>Nutzungsentgelt WE 1.0.4 KM 333,53 BK 99,56 Umlage 40</v>
      </c>
      <c r="I5" s="2" t="str">
        <f>_xlfn.XLOOKUP($P:$P,customer_data!$J:$J,customer_data!$C:$C)</f>
        <v>DE82 4036 1906 8689 6978 00</v>
      </c>
      <c r="J5" s="2">
        <f>_xlfn.XLOOKUP($P:$P,customer_data!$J:$J,customer_data!$D:$D)</f>
        <v>0</v>
      </c>
      <c r="K5" s="2" t="str">
        <f>_xlfn.XLOOKUP($P:$P,customer_data!$J:$J,customer_data!$E:$E)</f>
        <v>1.0.4-001</v>
      </c>
      <c r="L5" s="2" t="str">
        <f>_xlfn.XLOOKUP($P:$P,customer_data!$J:$J,customer_data!$F:$F)</f>
        <v>01.12.2022</v>
      </c>
      <c r="O5" s="5" t="str">
        <f>_xlfn.XLOOKUP($P:$P,customer_data!$J:$J,customer_data!$G:$G)</f>
        <v>1.0.4</v>
      </c>
      <c r="P5" s="4" t="str">
        <f t="shared" si="2"/>
        <v>ChodziakLeah</v>
      </c>
    </row>
    <row r="6" spans="1:16" ht="16" x14ac:dyDescent="0.2">
      <c r="A6" s="11" t="s">
        <v>116</v>
      </c>
      <c r="B6" s="1" t="s">
        <v>114</v>
      </c>
      <c r="C6" s="12" t="s">
        <v>115</v>
      </c>
      <c r="D6" s="13">
        <v>931.76</v>
      </c>
      <c r="E6" s="7">
        <v>188.12</v>
      </c>
      <c r="F6" s="6">
        <v>40</v>
      </c>
      <c r="G6" s="6">
        <f t="shared" si="0"/>
        <v>1159.8800000000001</v>
      </c>
      <c r="H6" s="1" t="str">
        <f t="shared" si="1"/>
        <v>Nutzungsentgelt WE 1.1.1 KM 931,76 BK 188,12 Umlage 40</v>
      </c>
      <c r="I6" s="2" t="str">
        <f>_xlfn.XLOOKUP($P:$P,customer_data!$J:$J,customer_data!$C:$C)</f>
        <v>DE12 5001 0517 5410 7367 06</v>
      </c>
      <c r="J6" s="2">
        <f>_xlfn.XLOOKUP($P:$P,customer_data!$J:$J,customer_data!$D:$D)</f>
        <v>0</v>
      </c>
      <c r="K6" s="2" t="str">
        <f>_xlfn.XLOOKUP($P:$P,customer_data!$J:$J,customer_data!$E:$E)</f>
        <v>1.1.1-001</v>
      </c>
      <c r="L6" s="2" t="str">
        <f>_xlfn.XLOOKUP($P:$P,customer_data!$J:$J,customer_data!$F:$F)</f>
        <v>01.12.2022</v>
      </c>
      <c r="O6" s="5" t="str">
        <f>_xlfn.XLOOKUP($P:$P,customer_data!$J:$J,customer_data!$G:$G)</f>
        <v>1.1.1</v>
      </c>
      <c r="P6" s="4" t="str">
        <f t="shared" si="2"/>
        <v>LobemeierDaniela</v>
      </c>
    </row>
    <row r="7" spans="1:16" ht="16" x14ac:dyDescent="0.2">
      <c r="A7" s="11" t="s">
        <v>89</v>
      </c>
      <c r="B7" s="1" t="s">
        <v>87</v>
      </c>
      <c r="C7" s="12" t="s">
        <v>88</v>
      </c>
      <c r="D7" s="13">
        <v>678.43</v>
      </c>
      <c r="E7" s="7">
        <v>163.63999999999999</v>
      </c>
      <c r="F7" s="6">
        <v>40</v>
      </c>
      <c r="G7" s="6">
        <f t="shared" si="0"/>
        <v>882.06999999999994</v>
      </c>
      <c r="H7" s="1" t="str">
        <f t="shared" si="1"/>
        <v>Nutzungsentgelt WE 1.1.2 KM 678,43 BK 163,64 Umlage 40</v>
      </c>
      <c r="I7" s="2" t="str">
        <f>_xlfn.XLOOKUP($P:$P,customer_data!$J:$J,customer_data!$C:$C)</f>
        <v>DE12 4126 2501 3419 9505 00</v>
      </c>
      <c r="J7" s="2">
        <f>_xlfn.XLOOKUP($P:$P,customer_data!$J:$J,customer_data!$D:$D)</f>
        <v>0</v>
      </c>
      <c r="K7" s="2" t="str">
        <f>_xlfn.XLOOKUP($P:$P,customer_data!$J:$J,customer_data!$E:$E)</f>
        <v>1.1.2-001</v>
      </c>
      <c r="L7" s="2" t="str">
        <f>_xlfn.XLOOKUP($P:$P,customer_data!$J:$J,customer_data!$F:$F)</f>
        <v>01.12.2022</v>
      </c>
      <c r="O7" s="5" t="str">
        <f>_xlfn.XLOOKUP($P:$P,customer_data!$J:$J,customer_data!$G:$G)</f>
        <v>1.1.2</v>
      </c>
      <c r="P7" s="4" t="str">
        <f t="shared" si="2"/>
        <v>GerdemannAnja</v>
      </c>
    </row>
    <row r="8" spans="1:16" ht="16" x14ac:dyDescent="0.2">
      <c r="A8" s="11" t="s">
        <v>124</v>
      </c>
      <c r="B8" s="1" t="s">
        <v>122</v>
      </c>
      <c r="C8" s="12" t="s">
        <v>123</v>
      </c>
      <c r="D8" s="13">
        <v>577.34</v>
      </c>
      <c r="E8" s="7">
        <v>124.16</v>
      </c>
      <c r="F8" s="6">
        <v>40</v>
      </c>
      <c r="G8" s="6">
        <f t="shared" si="0"/>
        <v>741.5</v>
      </c>
      <c r="H8" s="1" t="str">
        <f t="shared" si="1"/>
        <v>Nutzungsentgelt WE 1.1.3 KM 577,34 BK 124,16 Umlage 40</v>
      </c>
      <c r="I8" s="2" t="str">
        <f>_xlfn.XLOOKUP($P:$P,customer_data!$J:$J,customer_data!$C:$C)</f>
        <v>DE65 4005 0150 0000 2621 47</v>
      </c>
      <c r="J8" s="2">
        <f>_xlfn.XLOOKUP($P:$P,customer_data!$J:$J,customer_data!$D:$D)</f>
        <v>0</v>
      </c>
      <c r="K8" s="2" t="str">
        <f>_xlfn.XLOOKUP($P:$P,customer_data!$J:$J,customer_data!$E:$E)</f>
        <v>1.1.3-001</v>
      </c>
      <c r="L8" s="2" t="str">
        <f>_xlfn.XLOOKUP($P:$P,customer_data!$J:$J,customer_data!$F:$F)</f>
        <v>30.12.2022</v>
      </c>
      <c r="O8" s="5" t="str">
        <f>_xlfn.XLOOKUP($P:$P,customer_data!$J:$J,customer_data!$G:$G)</f>
        <v>1.1.3</v>
      </c>
      <c r="P8" s="4" t="str">
        <f t="shared" si="2"/>
        <v>MaiBrigitte</v>
      </c>
    </row>
    <row r="9" spans="1:16" ht="16" x14ac:dyDescent="0.2">
      <c r="A9" s="11" t="s">
        <v>101</v>
      </c>
      <c r="B9" s="1" t="s">
        <v>99</v>
      </c>
      <c r="C9" s="12" t="s">
        <v>100</v>
      </c>
      <c r="D9" s="13">
        <v>333.53</v>
      </c>
      <c r="E9" s="7">
        <v>99.56</v>
      </c>
      <c r="F9" s="6">
        <v>40</v>
      </c>
      <c r="G9" s="6">
        <f t="shared" si="0"/>
        <v>473.09</v>
      </c>
      <c r="H9" s="1" t="str">
        <f t="shared" si="1"/>
        <v>Nutzungsentgelt WE 1.1.4 KM 333,53 BK 99,56 Umlage 40</v>
      </c>
      <c r="I9" s="2" t="str">
        <f>_xlfn.XLOOKUP($P:$P,customer_data!$J:$J,customer_data!$C:$C)</f>
        <v>DE03 2509 0500 0003 8604 69</v>
      </c>
      <c r="J9" s="2">
        <f>_xlfn.XLOOKUP($P:$P,customer_data!$J:$J,customer_data!$D:$D)</f>
        <v>0</v>
      </c>
      <c r="K9" s="2" t="str">
        <f>_xlfn.XLOOKUP($P:$P,customer_data!$J:$J,customer_data!$E:$E)</f>
        <v>1.1.4-001</v>
      </c>
      <c r="L9" s="2" t="str">
        <f>_xlfn.XLOOKUP($P:$P,customer_data!$J:$J,customer_data!$F:$F)</f>
        <v>01.12.2022</v>
      </c>
      <c r="O9" s="5" t="str">
        <f>_xlfn.XLOOKUP($P:$P,customer_data!$J:$J,customer_data!$G:$G)</f>
        <v>1.1.4</v>
      </c>
      <c r="P9" s="4" t="str">
        <f t="shared" si="2"/>
        <v>HankeWilhelm</v>
      </c>
    </row>
    <row r="10" spans="1:16" ht="16" x14ac:dyDescent="0.2">
      <c r="A10" s="11" t="s">
        <v>39</v>
      </c>
      <c r="B10" s="1" t="s">
        <v>37</v>
      </c>
      <c r="C10" s="12" t="s">
        <v>38</v>
      </c>
      <c r="D10" s="13">
        <v>718.69</v>
      </c>
      <c r="E10" s="7">
        <v>173.32</v>
      </c>
      <c r="F10" s="6">
        <v>40</v>
      </c>
      <c r="G10" s="6">
        <f t="shared" si="0"/>
        <v>932.01</v>
      </c>
      <c r="H10" s="1" t="str">
        <f t="shared" si="1"/>
        <v>Nutzungsentgelt WE 1.2.1 KM 718,69 BK 173,32 Umlage 40</v>
      </c>
      <c r="I10" s="2" t="str">
        <f>_xlfn.XLOOKUP($P:$P,customer_data!$J:$J,customer_data!$C:$C)</f>
        <v>DE45 4126 2501 6508 4495 00</v>
      </c>
      <c r="J10" s="2">
        <f>_xlfn.XLOOKUP($P:$P,customer_data!$J:$J,customer_data!$D:$D)</f>
        <v>0</v>
      </c>
      <c r="K10" s="2" t="str">
        <f>_xlfn.XLOOKUP($P:$P,customer_data!$J:$J,customer_data!$E:$E)</f>
        <v>1.2.1-001</v>
      </c>
      <c r="L10" s="2" t="str">
        <f>_xlfn.XLOOKUP($P:$P,customer_data!$J:$J,customer_data!$F:$F)</f>
        <v>01.12.2022</v>
      </c>
      <c r="O10" s="5" t="str">
        <f>_xlfn.XLOOKUP($P:$P,customer_data!$J:$J,customer_data!$G:$G)</f>
        <v>1.2.1</v>
      </c>
      <c r="P10" s="4" t="str">
        <f t="shared" si="2"/>
        <v>KrinkePeter</v>
      </c>
    </row>
    <row r="11" spans="1:16" ht="16" x14ac:dyDescent="0.2">
      <c r="A11" s="11" t="s">
        <v>81</v>
      </c>
      <c r="B11" s="1" t="s">
        <v>80</v>
      </c>
      <c r="C11" s="12" t="s">
        <v>38</v>
      </c>
      <c r="D11" s="13">
        <v>857.69</v>
      </c>
      <c r="E11" s="7">
        <v>204.88</v>
      </c>
      <c r="F11" s="6">
        <v>40</v>
      </c>
      <c r="G11" s="6">
        <f t="shared" si="0"/>
        <v>1102.5700000000002</v>
      </c>
      <c r="H11" s="1" t="str">
        <f t="shared" si="1"/>
        <v>Nutzungsentgelt WE 1.2.2 KM 857,69 BK 204,88 Umlage 40</v>
      </c>
      <c r="I11" s="2" t="str">
        <f>_xlfn.XLOOKUP($P:$P,customer_data!$J:$J,customer_data!$C:$C)</f>
        <v>DE04 4005 0150 0153 6679 69</v>
      </c>
      <c r="J11" s="2">
        <f>_xlfn.XLOOKUP($P:$P,customer_data!$J:$J,customer_data!$D:$D)</f>
        <v>0</v>
      </c>
      <c r="K11" s="2" t="str">
        <f>_xlfn.XLOOKUP($P:$P,customer_data!$J:$J,customer_data!$E:$E)</f>
        <v>1.2.2-001</v>
      </c>
      <c r="L11" s="2" t="str">
        <f>_xlfn.XLOOKUP($P:$P,customer_data!$J:$J,customer_data!$F:$F)</f>
        <v>01.12.2022</v>
      </c>
      <c r="O11" s="5" t="str">
        <f>_xlfn.XLOOKUP($P:$P,customer_data!$J:$J,customer_data!$G:$G)</f>
        <v>1.2.2</v>
      </c>
      <c r="P11" s="4" t="str">
        <f t="shared" si="2"/>
        <v>PeschPeter</v>
      </c>
    </row>
    <row r="12" spans="1:16" ht="16" x14ac:dyDescent="0.2">
      <c r="A12" s="11" t="s">
        <v>110</v>
      </c>
      <c r="B12" s="1" t="s">
        <v>160</v>
      </c>
      <c r="C12" s="12" t="s">
        <v>161</v>
      </c>
      <c r="D12" s="13">
        <v>793.85</v>
      </c>
      <c r="E12" s="7">
        <v>170.72</v>
      </c>
      <c r="F12" s="6">
        <v>40</v>
      </c>
      <c r="G12" s="6">
        <f t="shared" si="0"/>
        <v>1004.57</v>
      </c>
      <c r="H12" s="1" t="str">
        <f t="shared" si="1"/>
        <v>Nutzungsentgelt WE 2.2.1 KM 793,85 BK 170,72 Umlage 40</v>
      </c>
      <c r="I12" s="2" t="str">
        <f>_xlfn.XLOOKUP($P:$P,customer_data!$J:$J,customer_data!$C:$C)</f>
        <v>DE38 4036 1906 2309 1515 00</v>
      </c>
      <c r="J12" s="2">
        <f>_xlfn.XLOOKUP($P:$P,customer_data!$J:$J,customer_data!$D:$D)</f>
        <v>0</v>
      </c>
      <c r="K12" s="2" t="str">
        <f>_xlfn.XLOOKUP($P:$P,customer_data!$J:$J,customer_data!$E:$E)</f>
        <v>2.1.1-001</v>
      </c>
      <c r="L12" s="2" t="str">
        <f>_xlfn.XLOOKUP($P:$P,customer_data!$J:$J,customer_data!$F:$F)</f>
        <v>30.06.2023</v>
      </c>
      <c r="O12" s="5" t="str">
        <f>_xlfn.XLOOKUP($P:$P,customer_data!$J:$J,customer_data!$G:$G)</f>
        <v>2.1.1</v>
      </c>
      <c r="P12" s="4" t="str">
        <f t="shared" si="2"/>
        <v>BorghoffAlfred</v>
      </c>
    </row>
    <row r="13" spans="1:16" ht="16" x14ac:dyDescent="0.2">
      <c r="A13" s="11" t="s">
        <v>151</v>
      </c>
      <c r="B13" s="1" t="s">
        <v>149</v>
      </c>
      <c r="C13" s="12" t="s">
        <v>150</v>
      </c>
      <c r="D13" s="13">
        <v>743.23</v>
      </c>
      <c r="E13" s="7">
        <v>221.86</v>
      </c>
      <c r="F13" s="6">
        <v>40</v>
      </c>
      <c r="G13" s="6">
        <f t="shared" si="0"/>
        <v>1005.09</v>
      </c>
      <c r="H13" s="1" t="str">
        <f t="shared" si="1"/>
        <v>Nutzungsentgelt WE 2.1.2 KM 743,23 BK 221,86 Umlage 40</v>
      </c>
      <c r="I13" s="2" t="str">
        <f>_xlfn.XLOOKUP($P:$P,customer_data!$J:$J,customer_data!$C:$C)</f>
        <v>DE11 4005 0150 0156 3850 07</v>
      </c>
      <c r="J13" s="2">
        <f>_xlfn.XLOOKUP($P:$P,customer_data!$J:$J,customer_data!$D:$D)</f>
        <v>0</v>
      </c>
      <c r="K13" s="2" t="str">
        <f>_xlfn.XLOOKUP($P:$P,customer_data!$J:$J,customer_data!$E:$E)</f>
        <v>2.1.2-001</v>
      </c>
      <c r="L13" s="2" t="str">
        <f>_xlfn.XLOOKUP($P:$P,customer_data!$J:$J,customer_data!$F:$F)</f>
        <v>01.06.2023</v>
      </c>
      <c r="O13" s="5" t="str">
        <f>_xlfn.XLOOKUP($P:$P,customer_data!$J:$J,customer_data!$G:$G)</f>
        <v>2.1.2</v>
      </c>
      <c r="P13" s="4" t="str">
        <f t="shared" si="2"/>
        <v>FersterraDarina</v>
      </c>
    </row>
    <row r="14" spans="1:16" ht="16" x14ac:dyDescent="0.2">
      <c r="A14" s="11" t="s">
        <v>110</v>
      </c>
      <c r="B14" s="1" t="s">
        <v>107</v>
      </c>
      <c r="C14" s="12" t="s">
        <v>108</v>
      </c>
      <c r="D14" s="13">
        <v>423.51</v>
      </c>
      <c r="E14" s="7">
        <v>108.82</v>
      </c>
      <c r="F14" s="6">
        <v>40</v>
      </c>
      <c r="G14" s="6">
        <f t="shared" si="0"/>
        <v>572.32999999999993</v>
      </c>
      <c r="H14" s="1" t="str">
        <f t="shared" si="1"/>
        <v>Nutzungsentgelt WE 2.2.1 KM 423,51 BK 108,82 Umlage 40</v>
      </c>
      <c r="I14" s="2" t="str">
        <f>_xlfn.XLOOKUP($P:$P,customer_data!$J:$J,customer_data!$C:$C)</f>
        <v>DE77 2802 0050 5273 0595 00</v>
      </c>
      <c r="J14" s="2">
        <f>_xlfn.XLOOKUP($P:$P,customer_data!$J:$J,customer_data!$D:$D)</f>
        <v>0</v>
      </c>
      <c r="K14" s="2" t="str">
        <f>_xlfn.XLOOKUP($P:$P,customer_data!$J:$J,customer_data!$E:$E)</f>
        <v>2.2.1-001</v>
      </c>
      <c r="L14" s="2" t="str">
        <f>_xlfn.XLOOKUP($P:$P,customer_data!$J:$J,customer_data!$F:$F)</f>
        <v>15.06.2023</v>
      </c>
      <c r="O14" s="5" t="str">
        <f>_xlfn.XLOOKUP($P:$P,customer_data!$J:$J,customer_data!$G:$G)</f>
        <v>2.2.1</v>
      </c>
      <c r="P14" s="4" t="str">
        <f t="shared" si="2"/>
        <v>NimmerfrohErika</v>
      </c>
    </row>
    <row r="15" spans="1:16" ht="16" x14ac:dyDescent="0.2">
      <c r="A15" s="11" t="s">
        <v>144</v>
      </c>
      <c r="B15" s="1" t="s">
        <v>22</v>
      </c>
      <c r="C15" s="12" t="s">
        <v>143</v>
      </c>
      <c r="D15" s="13">
        <v>761.3</v>
      </c>
      <c r="E15" s="7">
        <v>163.72</v>
      </c>
      <c r="F15" s="6">
        <v>40</v>
      </c>
      <c r="G15" s="6">
        <f t="shared" si="0"/>
        <v>965.02</v>
      </c>
      <c r="H15" s="1" t="str">
        <f t="shared" si="1"/>
        <v>Nutzungsentgelt WE 2.2.2 KM 761,3 BK 163,72 Umlage 40</v>
      </c>
      <c r="I15" s="2" t="str">
        <f>_xlfn.XLOOKUP($P:$P,customer_data!$J:$J,customer_data!$C:$C)</f>
        <v>DE23 4005 0150 0153 3837 08</v>
      </c>
      <c r="J15" s="2">
        <f>_xlfn.XLOOKUP($P:$P,customer_data!$J:$J,customer_data!$D:$D)</f>
        <v>0</v>
      </c>
      <c r="K15" s="2" t="str">
        <f>_xlfn.XLOOKUP($P:$P,customer_data!$J:$J,customer_data!$E:$E)</f>
        <v>2.2.2-001</v>
      </c>
      <c r="L15" s="2" t="str">
        <f>_xlfn.XLOOKUP($P:$P,customer_data!$J:$J,customer_data!$F:$F)</f>
        <v>15.06.2023</v>
      </c>
      <c r="O15" s="5" t="str">
        <f>_xlfn.XLOOKUP($P:$P,customer_data!$J:$J,customer_data!$G:$G)</f>
        <v>2.2.2</v>
      </c>
      <c r="P15" s="4" t="str">
        <f t="shared" si="2"/>
        <v>BrinkemperMaximilian</v>
      </c>
    </row>
    <row r="16" spans="1:16" ht="16" x14ac:dyDescent="0.2">
      <c r="A16" s="11" t="s">
        <v>127</v>
      </c>
      <c r="B16" s="1" t="s">
        <v>125</v>
      </c>
      <c r="C16" s="12" t="s">
        <v>126</v>
      </c>
      <c r="D16" s="13">
        <v>468.53</v>
      </c>
      <c r="E16" s="7">
        <v>100.76</v>
      </c>
      <c r="F16" s="6">
        <v>40</v>
      </c>
      <c r="G16" s="6">
        <f t="shared" si="0"/>
        <v>609.29</v>
      </c>
      <c r="H16" s="1" t="str">
        <f t="shared" si="1"/>
        <v>Nutzungsentgelt WE 3.1.1 KM 468,53 BK 100,76 Umlage 40</v>
      </c>
      <c r="I16" s="2" t="str">
        <f>_xlfn.XLOOKUP($P:$P,customer_data!$J:$J,customer_data!$C:$C)</f>
        <v>DE03 5001 0517 5400 1470 87</v>
      </c>
      <c r="J16" s="2">
        <f>_xlfn.XLOOKUP($P:$P,customer_data!$J:$J,customer_data!$D:$D)</f>
        <v>0</v>
      </c>
      <c r="K16" s="2" t="str">
        <f>_xlfn.XLOOKUP($P:$P,customer_data!$J:$J,customer_data!$E:$E)</f>
        <v>3.1.1-001</v>
      </c>
      <c r="L16" s="2" t="str">
        <f>_xlfn.XLOOKUP($P:$P,customer_data!$J:$J,customer_data!$F:$F)</f>
        <v>01.04.2023</v>
      </c>
      <c r="O16" s="5" t="str">
        <f>_xlfn.XLOOKUP($P:$P,customer_data!$J:$J,customer_data!$G:$G)</f>
        <v>3.1.1</v>
      </c>
      <c r="P16" s="4" t="str">
        <f t="shared" si="2"/>
        <v>WenkelMagdalena</v>
      </c>
    </row>
    <row r="17" spans="1:16" ht="16" x14ac:dyDescent="0.2">
      <c r="A17" s="11" t="s">
        <v>140</v>
      </c>
      <c r="B17" s="1" t="s">
        <v>138</v>
      </c>
      <c r="C17" s="12" t="s">
        <v>139</v>
      </c>
      <c r="D17" s="13">
        <v>336.94</v>
      </c>
      <c r="E17" s="7">
        <v>100.58</v>
      </c>
      <c r="F17" s="6">
        <v>40</v>
      </c>
      <c r="G17" s="6">
        <f t="shared" si="0"/>
        <v>477.52</v>
      </c>
      <c r="H17" s="1" t="str">
        <f t="shared" si="1"/>
        <v>Nutzungsentgelt WE 3.1.2 KM 336,94 BK 100,58 Umlage 40</v>
      </c>
      <c r="I17" s="2" t="str">
        <f>_xlfn.XLOOKUP($P:$P,customer_data!$J:$J,customer_data!$C:$C)</f>
        <v>DE39 4005 0150 0134 4492 14</v>
      </c>
      <c r="J17" s="2">
        <f>_xlfn.XLOOKUP($P:$P,customer_data!$J:$J,customer_data!$D:$D)</f>
        <v>0</v>
      </c>
      <c r="K17" s="2" t="str">
        <f>_xlfn.XLOOKUP($P:$P,customer_data!$J:$J,customer_data!$E:$E)</f>
        <v>3.1.2-001</v>
      </c>
      <c r="L17" s="2" t="str">
        <f>_xlfn.XLOOKUP($P:$P,customer_data!$J:$J,customer_data!$F:$F)</f>
        <v>01.04.2023</v>
      </c>
      <c r="O17" s="5" t="str">
        <f>_xlfn.XLOOKUP($P:$P,customer_data!$J:$J,customer_data!$G:$G)</f>
        <v>3.1.2</v>
      </c>
      <c r="P17" s="4" t="str">
        <f t="shared" si="2"/>
        <v>KleinelanghorstLea</v>
      </c>
    </row>
    <row r="18" spans="1:16" ht="16" x14ac:dyDescent="0.2">
      <c r="A18" s="11" t="s">
        <v>159</v>
      </c>
      <c r="B18" s="1" t="s">
        <v>157</v>
      </c>
      <c r="C18" t="s">
        <v>158</v>
      </c>
      <c r="D18" s="13">
        <v>326.42</v>
      </c>
      <c r="E18" s="7">
        <v>97.44</v>
      </c>
      <c r="F18" s="6">
        <v>40</v>
      </c>
      <c r="G18" s="6">
        <f t="shared" si="0"/>
        <v>463.86</v>
      </c>
      <c r="H18" s="1" t="str">
        <f t="shared" si="1"/>
        <v>Nutzungsentgelt WE 3.1.3 KM 326,42 BK 97,44 Umlage 40</v>
      </c>
      <c r="I18" s="2" t="str">
        <f>_xlfn.XLOOKUP($P:$P,customer_data!$J:$J,customer_data!$C:$C)</f>
        <v>DE79 2019 0109 0094 8494 90</v>
      </c>
      <c r="J18" s="2">
        <f>_xlfn.XLOOKUP($P:$P,customer_data!$J:$J,customer_data!$D:$D)</f>
        <v>0</v>
      </c>
      <c r="K18" s="2" t="str">
        <f>_xlfn.XLOOKUP($P:$P,customer_data!$J:$J,customer_data!$E:$E)</f>
        <v>3.1.3-001</v>
      </c>
      <c r="L18" s="2" t="str">
        <f>_xlfn.XLOOKUP($P:$P,customer_data!$J:$J,customer_data!$F:$F)</f>
        <v>01.06.2023</v>
      </c>
      <c r="O18" s="5" t="str">
        <f>_xlfn.XLOOKUP($P:$P,customer_data!$J:$J,customer_data!$G:$G)</f>
        <v>3.1.3</v>
      </c>
      <c r="P18" s="4" t="str">
        <f t="shared" si="2"/>
        <v>HenrichFinja</v>
      </c>
    </row>
    <row r="19" spans="1:16" ht="16" x14ac:dyDescent="0.2">
      <c r="A19" s="11" t="s">
        <v>131</v>
      </c>
      <c r="B19" s="1" t="s">
        <v>128</v>
      </c>
      <c r="C19" s="12" t="s">
        <v>129</v>
      </c>
      <c r="D19" s="13">
        <v>713.4</v>
      </c>
      <c r="E19" s="7">
        <v>153.41999999999999</v>
      </c>
      <c r="F19" s="6">
        <v>40</v>
      </c>
      <c r="G19" s="6">
        <f t="shared" si="0"/>
        <v>906.81999999999994</v>
      </c>
      <c r="H19" s="1" t="str">
        <f t="shared" si="1"/>
        <v>Nutzungsentgelt WE 3.2.1 KM 713,4 BK 153,42 Umlage 40</v>
      </c>
      <c r="I19" s="2" t="str">
        <f>_xlfn.XLOOKUP($P:$P,customer_data!$J:$J,customer_data!$C:$C)</f>
        <v>DE82 4005 0150 0156 9367 26</v>
      </c>
      <c r="J19" s="2">
        <f>_xlfn.XLOOKUP($P:$P,customer_data!$J:$J,customer_data!$D:$D)</f>
        <v>0</v>
      </c>
      <c r="K19" s="2" t="str">
        <f>_xlfn.XLOOKUP($P:$P,customer_data!$J:$J,customer_data!$E:$E)</f>
        <v>3.2.1-001</v>
      </c>
      <c r="L19" s="2" t="str">
        <f>_xlfn.XLOOKUP($P:$P,customer_data!$J:$J,customer_data!$F:$F)</f>
        <v>01.04.2023</v>
      </c>
      <c r="O19" s="5" t="str">
        <f>_xlfn.XLOOKUP($P:$P,customer_data!$J:$J,customer_data!$G:$G)</f>
        <v>3.2.1</v>
      </c>
      <c r="P19" s="4" t="str">
        <f t="shared" si="2"/>
        <v>KrügerClaudia</v>
      </c>
    </row>
    <row r="20" spans="1:16" ht="16" x14ac:dyDescent="0.2">
      <c r="A20" s="11" t="s">
        <v>156</v>
      </c>
      <c r="B20" s="1" t="s">
        <v>154</v>
      </c>
      <c r="C20" s="12" t="s">
        <v>155</v>
      </c>
      <c r="D20" s="13">
        <v>499.82</v>
      </c>
      <c r="E20" s="7">
        <v>149.19999999999999</v>
      </c>
      <c r="F20" s="6">
        <v>40</v>
      </c>
      <c r="G20" s="6">
        <f t="shared" si="0"/>
        <v>689.02</v>
      </c>
      <c r="H20" s="1" t="str">
        <f t="shared" si="1"/>
        <v>Nutzungsentgelt WE 3.2.2 KM 499,82 BK 149,2 Umlage 40</v>
      </c>
      <c r="I20" s="2" t="str">
        <f>_xlfn.XLOOKUP($P:$P,customer_data!$J:$J,customer_data!$C:$C)</f>
        <v>DE24 4005 0150 0154 2999 52</v>
      </c>
      <c r="J20" s="2">
        <f>_xlfn.XLOOKUP($P:$P,customer_data!$J:$J,customer_data!$D:$D)</f>
        <v>0</v>
      </c>
      <c r="K20" s="2" t="str">
        <f>_xlfn.XLOOKUP($P:$P,customer_data!$J:$J,customer_data!$E:$E)</f>
        <v>3.2.2-001</v>
      </c>
      <c r="L20" s="2" t="str">
        <f>_xlfn.XLOOKUP($P:$P,customer_data!$J:$J,customer_data!$F:$F)</f>
        <v>01.04.2023</v>
      </c>
      <c r="O20" s="5" t="str">
        <f>_xlfn.XLOOKUP($P:$P,customer_data!$J:$J,customer_data!$G:$G)</f>
        <v>3.2.2</v>
      </c>
      <c r="P20" s="4" t="str">
        <f t="shared" si="2"/>
        <v>MechelsPepe</v>
      </c>
    </row>
    <row r="21" spans="1:16" ht="16" x14ac:dyDescent="0.2">
      <c r="A21" s="11" t="s">
        <v>61</v>
      </c>
      <c r="B21" s="1" t="s">
        <v>59</v>
      </c>
      <c r="C21" s="12" t="s">
        <v>62</v>
      </c>
      <c r="D21" s="13">
        <v>743.23</v>
      </c>
      <c r="E21" s="7">
        <v>221.86</v>
      </c>
      <c r="F21" s="6">
        <v>40</v>
      </c>
      <c r="G21" s="6">
        <f t="shared" si="0"/>
        <v>1005.09</v>
      </c>
      <c r="H21" s="1" t="str">
        <f t="shared" si="1"/>
        <v>Nutzungsentgelt WE 3.3.1 KM 743,23 BK 221,86 Umlage 40</v>
      </c>
      <c r="I21" s="2" t="str">
        <f>_xlfn.XLOOKUP($P:$P,customer_data!$J:$J,customer_data!$C:$C)</f>
        <v>DE43 4401 0046 0251 5504 68</v>
      </c>
      <c r="J21" s="2">
        <f>_xlfn.XLOOKUP($P:$P,customer_data!$J:$J,customer_data!$D:$D)</f>
        <v>0</v>
      </c>
      <c r="K21" s="2" t="str">
        <f>_xlfn.XLOOKUP($P:$P,customer_data!$J:$J,customer_data!$E:$E)</f>
        <v>3.3.1-001</v>
      </c>
      <c r="L21" s="2" t="str">
        <f>_xlfn.XLOOKUP($P:$P,customer_data!$J:$J,customer_data!$F:$F)</f>
        <v>01.04.2023</v>
      </c>
      <c r="O21" s="5" t="str">
        <f>_xlfn.XLOOKUP($P:$P,customer_data!$J:$J,customer_data!$G:$G)</f>
        <v>3.3.1</v>
      </c>
      <c r="P21" s="4" t="str">
        <f t="shared" si="2"/>
        <v>DahlhoffThomas</v>
      </c>
    </row>
    <row r="22" spans="1:16" ht="16" x14ac:dyDescent="0.2">
      <c r="A22" s="11" t="s">
        <v>65</v>
      </c>
      <c r="B22" s="1" t="s">
        <v>63</v>
      </c>
      <c r="C22" s="12" t="s">
        <v>64</v>
      </c>
      <c r="D22" s="13">
        <v>366.76</v>
      </c>
      <c r="E22" s="7">
        <v>109.48</v>
      </c>
      <c r="F22" s="6">
        <v>40</v>
      </c>
      <c r="G22" s="6">
        <f t="shared" si="0"/>
        <v>516.24</v>
      </c>
      <c r="H22" s="1" t="str">
        <f t="shared" si="1"/>
        <v>Nutzungsentgelt WE 4.0.1 KM 366,76 BK 109,48 Umlage 40</v>
      </c>
      <c r="I22" s="2" t="str">
        <f>_xlfn.XLOOKUP($P:$P,customer_data!$J:$J,customer_data!$C:$C)</f>
        <v>DE02 4036 1906 8613 7269 00</v>
      </c>
      <c r="J22" s="2">
        <f>_xlfn.XLOOKUP($P:$P,customer_data!$J:$J,customer_data!$D:$D)</f>
        <v>0</v>
      </c>
      <c r="K22" s="2" t="str">
        <f>_xlfn.XLOOKUP($P:$P,customer_data!$J:$J,customer_data!$E:$E)</f>
        <v>4.0.1-001</v>
      </c>
      <c r="L22" s="2" t="str">
        <f>_xlfn.XLOOKUP($P:$P,customer_data!$J:$J,customer_data!$F:$F)</f>
        <v>01.03.2023</v>
      </c>
      <c r="O22" s="5" t="str">
        <f>_xlfn.XLOOKUP($P:$P,customer_data!$J:$J,customer_data!$G:$G)</f>
        <v>4.0.1</v>
      </c>
      <c r="P22" s="4" t="str">
        <f t="shared" si="2"/>
        <v>SeilerMargot</v>
      </c>
    </row>
    <row r="23" spans="1:16" ht="16" x14ac:dyDescent="0.2">
      <c r="A23" s="11" t="s">
        <v>113</v>
      </c>
      <c r="B23" s="1" t="s">
        <v>111</v>
      </c>
      <c r="C23" s="12" t="s">
        <v>112</v>
      </c>
      <c r="D23" s="13">
        <v>649.23</v>
      </c>
      <c r="E23" s="7">
        <v>193.8</v>
      </c>
      <c r="F23" s="6">
        <v>40</v>
      </c>
      <c r="G23" s="6">
        <f t="shared" si="0"/>
        <v>883.03</v>
      </c>
      <c r="H23" s="1" t="str">
        <f t="shared" si="1"/>
        <v>Nutzungsentgelt WE 4.0.2 KM 649,23 BK 193,8 Umlage 40</v>
      </c>
      <c r="I23" s="2" t="str">
        <f>_xlfn.XLOOKUP($P:$P,customer_data!$J:$J,customer_data!$C:$C)</f>
        <v>DE44 4004 0028 0133 3673 00</v>
      </c>
      <c r="J23" s="2">
        <f>_xlfn.XLOOKUP($P:$P,customer_data!$J:$J,customer_data!$D:$D)</f>
        <v>0</v>
      </c>
      <c r="K23" s="2" t="str">
        <f>_xlfn.XLOOKUP($P:$P,customer_data!$J:$J,customer_data!$E:$E)</f>
        <v>4.0.2-001</v>
      </c>
      <c r="L23" s="2" t="str">
        <f>_xlfn.XLOOKUP($P:$P,customer_data!$J:$J,customer_data!$F:$F)</f>
        <v>01.03.2023</v>
      </c>
      <c r="O23" s="5" t="str">
        <f>_xlfn.XLOOKUP($P:$P,customer_data!$J:$J,customer_data!$G:$G)</f>
        <v>4.0.2</v>
      </c>
      <c r="P23" s="4" t="str">
        <f t="shared" si="2"/>
        <v>WieschhörsterSarah</v>
      </c>
    </row>
    <row r="24" spans="1:16" ht="16" x14ac:dyDescent="0.2">
      <c r="A24" s="11" t="s">
        <v>96</v>
      </c>
      <c r="B24" s="1" t="s">
        <v>94</v>
      </c>
      <c r="C24" s="12" t="s">
        <v>95</v>
      </c>
      <c r="D24" s="13">
        <v>970.92</v>
      </c>
      <c r="E24" s="7">
        <v>208.8</v>
      </c>
      <c r="F24" s="6">
        <v>40</v>
      </c>
      <c r="G24" s="6">
        <f t="shared" si="0"/>
        <v>1219.72</v>
      </c>
      <c r="H24" s="1" t="str">
        <f t="shared" si="1"/>
        <v>Nutzungsentgelt WE 4.0.3 KM 970,92 BK 208,8 Umlage 40</v>
      </c>
      <c r="I24" s="2" t="str">
        <f>_xlfn.XLOOKUP($P:$P,customer_data!$J:$J,customer_data!$C:$C)</f>
        <v>DE17 8309 4495 0003 0917 67</v>
      </c>
      <c r="J24" s="2">
        <f>_xlfn.XLOOKUP($P:$P,customer_data!$J:$J,customer_data!$D:$D)</f>
        <v>0</v>
      </c>
      <c r="K24" s="2" t="str">
        <f>_xlfn.XLOOKUP($P:$P,customer_data!$J:$J,customer_data!$E:$E)</f>
        <v>4.0.3-001</v>
      </c>
      <c r="L24" s="2" t="str">
        <f>_xlfn.XLOOKUP($P:$P,customer_data!$J:$J,customer_data!$F:$F)</f>
        <v>01.03.2023</v>
      </c>
      <c r="O24" s="5" t="str">
        <f>_xlfn.XLOOKUP($P:$P,customer_data!$J:$J,customer_data!$G:$G)</f>
        <v>4.0.3</v>
      </c>
      <c r="P24" s="4" t="str">
        <f t="shared" si="2"/>
        <v>GanswindtKatrin</v>
      </c>
    </row>
    <row r="25" spans="1:16" ht="16" x14ac:dyDescent="0.2">
      <c r="A25" s="11" t="s">
        <v>33</v>
      </c>
      <c r="B25" s="1" t="s">
        <v>31</v>
      </c>
      <c r="C25" s="12" t="s">
        <v>32</v>
      </c>
      <c r="D25" s="13">
        <v>453.07</v>
      </c>
      <c r="E25" s="7">
        <v>109.8</v>
      </c>
      <c r="F25" s="6">
        <v>40</v>
      </c>
      <c r="G25" s="6">
        <f t="shared" si="0"/>
        <v>602.87</v>
      </c>
      <c r="H25" s="1" t="str">
        <f t="shared" si="1"/>
        <v>Nutzungsentgelt WE 4.1.1 KM 453,07 BK 109,8 Umlage 40</v>
      </c>
      <c r="I25" s="2" t="str">
        <f>_xlfn.XLOOKUP($P:$P,customer_data!$J:$J,customer_data!$C:$C)</f>
        <v>DE18 4036 1906 3619 5559 00</v>
      </c>
      <c r="J25" s="2">
        <f>_xlfn.XLOOKUP($P:$P,customer_data!$J:$J,customer_data!$D:$D)</f>
        <v>0</v>
      </c>
      <c r="K25" s="2" t="str">
        <f>_xlfn.XLOOKUP($P:$P,customer_data!$J:$J,customer_data!$E:$E)</f>
        <v>4.1.1-001</v>
      </c>
      <c r="L25" s="2" t="str">
        <f>_xlfn.XLOOKUP($P:$P,customer_data!$J:$J,customer_data!$F:$F)</f>
        <v>03.03.2023</v>
      </c>
      <c r="O25" s="5" t="str">
        <f>_xlfn.XLOOKUP($P:$P,customer_data!$J:$J,customer_data!$G:$G)</f>
        <v>4.1.1</v>
      </c>
      <c r="P25" s="4" t="str">
        <f t="shared" si="2"/>
        <v>Jung-WüllerTheodor</v>
      </c>
    </row>
    <row r="26" spans="1:16" ht="16" x14ac:dyDescent="0.2">
      <c r="A26" s="11" t="s">
        <v>93</v>
      </c>
      <c r="B26" s="1" t="s">
        <v>91</v>
      </c>
      <c r="C26" s="12" t="s">
        <v>92</v>
      </c>
      <c r="D26" s="13">
        <v>279.74</v>
      </c>
      <c r="E26" s="7">
        <v>110.16</v>
      </c>
      <c r="F26" s="6">
        <v>40</v>
      </c>
      <c r="G26" s="6">
        <f t="shared" si="0"/>
        <v>429.9</v>
      </c>
      <c r="H26" s="1" t="str">
        <f t="shared" si="1"/>
        <v>Nutzungsentgelt WE 4.2.1 KM 279,74 BK 110,16 Umlage 40</v>
      </c>
      <c r="I26" s="2" t="str">
        <f>_xlfn.XLOOKUP($P:$P,customer_data!$J:$J,customer_data!$C:$C)</f>
        <v>DE50 4126 2501 3430 3552 00</v>
      </c>
      <c r="J26" s="2">
        <f>_xlfn.XLOOKUP($P:$P,customer_data!$J:$J,customer_data!$D:$D)</f>
        <v>0</v>
      </c>
      <c r="K26" s="2" t="str">
        <f>_xlfn.XLOOKUP($P:$P,customer_data!$J:$J,customer_data!$E:$E)</f>
        <v>4.2.1-001</v>
      </c>
      <c r="L26" s="2" t="str">
        <f>_xlfn.XLOOKUP($P:$P,customer_data!$J:$J,customer_data!$F:$F)</f>
        <v>01.03.2023</v>
      </c>
      <c r="O26" s="5" t="str">
        <f>_xlfn.XLOOKUP($P:$P,customer_data!$J:$J,customer_data!$G:$G)</f>
        <v>4.2.1</v>
      </c>
      <c r="P26" s="4" t="str">
        <f t="shared" si="2"/>
        <v>TarnerHedwig</v>
      </c>
    </row>
    <row r="27" spans="1:16" ht="16" x14ac:dyDescent="0.2">
      <c r="A27" s="11" t="s">
        <v>137</v>
      </c>
      <c r="B27" s="1" t="s">
        <v>134</v>
      </c>
      <c r="C27" s="12" t="s">
        <v>135</v>
      </c>
      <c r="D27" s="13">
        <v>363.88</v>
      </c>
      <c r="E27" s="7">
        <v>108.62</v>
      </c>
      <c r="F27" s="6">
        <v>40</v>
      </c>
      <c r="G27" s="6">
        <f t="shared" si="0"/>
        <v>512.5</v>
      </c>
      <c r="H27" s="1" t="str">
        <f t="shared" si="1"/>
        <v>Nutzungsentgelt WE 4.2.2 KM 363,88 BK 108,62 Umlage 40</v>
      </c>
      <c r="I27" s="2" t="str">
        <f>_xlfn.XLOOKUP($P:$P,customer_data!$J:$J,customer_data!$C:$C)</f>
        <v>DE56 4126 2501 6510 5575 00</v>
      </c>
      <c r="J27" s="2">
        <f>_xlfn.XLOOKUP($P:$P,customer_data!$J:$J,customer_data!$D:$D)</f>
        <v>0</v>
      </c>
      <c r="K27" s="2" t="str">
        <f>_xlfn.XLOOKUP($P:$P,customer_data!$J:$J,customer_data!$E:$E)</f>
        <v>4.2.2-001</v>
      </c>
      <c r="L27" s="2" t="str">
        <f>_xlfn.XLOOKUP($P:$P,customer_data!$J:$J,customer_data!$F:$F)</f>
        <v>23.03.2023</v>
      </c>
      <c r="O27" s="5" t="str">
        <f>_xlfn.XLOOKUP($P:$P,customer_data!$J:$J,customer_data!$G:$G)</f>
        <v>4.2.2</v>
      </c>
      <c r="P27" s="4" t="str">
        <f t="shared" si="2"/>
        <v>StorpChristian</v>
      </c>
    </row>
    <row r="28" spans="1:16" ht="16" x14ac:dyDescent="0.2">
      <c r="A28" s="11" t="s">
        <v>153</v>
      </c>
      <c r="B28" s="1" t="s">
        <v>34</v>
      </c>
      <c r="C28" s="12" t="s">
        <v>152</v>
      </c>
      <c r="D28" s="13">
        <v>792.27</v>
      </c>
      <c r="E28" s="7">
        <v>170.38</v>
      </c>
      <c r="F28" s="6">
        <v>40</v>
      </c>
      <c r="G28" s="6">
        <f t="shared" si="0"/>
        <v>1002.65</v>
      </c>
      <c r="H28" s="1" t="str">
        <f t="shared" si="1"/>
        <v>Nutzungsentgelt WE 4.2.3 KM 792,27 BK 170,38 Umlage 40</v>
      </c>
      <c r="I28" s="2" t="str">
        <f>_xlfn.XLOOKUP($P:$P,customer_data!$J:$J,customer_data!$C:$C)</f>
        <v>DE57 5001 0517 5415 9252 99</v>
      </c>
      <c r="J28" s="2">
        <f>_xlfn.XLOOKUP($P:$P,customer_data!$J:$J,customer_data!$D:$D)</f>
        <v>0</v>
      </c>
      <c r="K28" s="2" t="str">
        <f>_xlfn.XLOOKUP($P:$P,customer_data!$J:$J,customer_data!$E:$E)</f>
        <v>4.2.3-001</v>
      </c>
      <c r="L28" s="2" t="str">
        <f>_xlfn.XLOOKUP($P:$P,customer_data!$J:$J,customer_data!$F:$F)</f>
        <v>01.03.2023</v>
      </c>
      <c r="O28" s="5" t="str">
        <f>_xlfn.XLOOKUP($P:$P,customer_data!$J:$J,customer_data!$G:$G)</f>
        <v>4.2.3</v>
      </c>
      <c r="P28" s="4" t="str">
        <f t="shared" si="2"/>
        <v>KreidnerNils</v>
      </c>
    </row>
    <row r="29" spans="1:16" ht="16" x14ac:dyDescent="0.2">
      <c r="A29" s="11" t="s">
        <v>119</v>
      </c>
      <c r="B29" s="1" t="s">
        <v>120</v>
      </c>
      <c r="C29" s="12" t="s">
        <v>121</v>
      </c>
      <c r="D29" s="13">
        <v>766.79</v>
      </c>
      <c r="E29" s="7">
        <v>164.9</v>
      </c>
      <c r="F29" s="6">
        <v>40</v>
      </c>
      <c r="G29" s="6">
        <f t="shared" si="0"/>
        <v>971.68999999999994</v>
      </c>
      <c r="H29" s="1" t="str">
        <f t="shared" si="1"/>
        <v>Nutzungsentgelt WE 4.3.1 KM 766,79 BK 164,9 Umlage 40</v>
      </c>
      <c r="I29" s="2" t="str">
        <f>_xlfn.XLOOKUP($P:$P,customer_data!$J:$J,customer_data!$C:$C)</f>
        <v>DE84 4005 0150 0154 3785 09</v>
      </c>
      <c r="J29" s="2">
        <f>_xlfn.XLOOKUP($P:$P,customer_data!$J:$J,customer_data!$D:$D)</f>
        <v>0</v>
      </c>
      <c r="K29" s="2" t="str">
        <f>_xlfn.XLOOKUP($P:$P,customer_data!$J:$J,customer_data!$E:$E)</f>
        <v>4.3.1-001</v>
      </c>
      <c r="L29" s="2" t="str">
        <f>_xlfn.XLOOKUP($P:$P,customer_data!$J:$J,customer_data!$F:$F)</f>
        <v>02.03.2023</v>
      </c>
      <c r="O29" s="5" t="str">
        <f>_xlfn.XLOOKUP($P:$P,customer_data!$J:$J,customer_data!$G:$G)</f>
        <v>4.2.1</v>
      </c>
      <c r="P29" s="4" t="str">
        <f t="shared" si="2"/>
        <v>WatermannElke</v>
      </c>
    </row>
    <row r="30" spans="1:16" ht="16" x14ac:dyDescent="0.2">
      <c r="A30" s="11" t="s">
        <v>104</v>
      </c>
      <c r="B30" s="1" t="s">
        <v>102</v>
      </c>
      <c r="C30" s="12" t="s">
        <v>103</v>
      </c>
      <c r="D30" s="13">
        <v>975.44</v>
      </c>
      <c r="E30" s="7">
        <v>228.32</v>
      </c>
      <c r="F30" s="6">
        <v>40</v>
      </c>
      <c r="G30" s="6">
        <f t="shared" si="0"/>
        <v>1243.76</v>
      </c>
      <c r="H30" s="1" t="str">
        <f t="shared" si="1"/>
        <v>Nutzungsentgelt WE 5.1.1 KM 975,44 BK 228,32 Umlage 40</v>
      </c>
      <c r="I30" s="2" t="str">
        <f>_xlfn.XLOOKUP($P:$P,customer_data!$J:$J,customer_data!$C:$C)</f>
        <v>DE26 4036 1906 3506 8662 00</v>
      </c>
      <c r="J30" s="2">
        <f>_xlfn.XLOOKUP($P:$P,customer_data!$J:$J,customer_data!$D:$D)</f>
        <v>0</v>
      </c>
      <c r="K30" s="2" t="str">
        <f>_xlfn.XLOOKUP($P:$P,customer_data!$J:$J,customer_data!$E:$E)</f>
        <v>5.1.1-001</v>
      </c>
      <c r="L30" s="2" t="str">
        <f>_xlfn.XLOOKUP($P:$P,customer_data!$J:$J,customer_data!$F:$F)</f>
        <v>01.12.2022</v>
      </c>
      <c r="O30" s="5" t="str">
        <f>_xlfn.XLOOKUP($P:$P,customer_data!$J:$J,customer_data!$G:$G)</f>
        <v>5.1.1</v>
      </c>
      <c r="P30" s="4" t="str">
        <f t="shared" si="2"/>
        <v>FreyseCora</v>
      </c>
    </row>
    <row r="31" spans="1:16" ht="16" x14ac:dyDescent="0.2">
      <c r="A31" s="11" t="s">
        <v>21</v>
      </c>
      <c r="B31" s="1" t="s">
        <v>44</v>
      </c>
      <c r="C31" s="12" t="s">
        <v>45</v>
      </c>
      <c r="D31" s="13">
        <v>758.66</v>
      </c>
      <c r="E31" s="7">
        <v>179.82</v>
      </c>
      <c r="F31" s="6">
        <v>40</v>
      </c>
      <c r="G31" s="6">
        <f t="shared" si="0"/>
        <v>978.48</v>
      </c>
      <c r="H31" s="1" t="str">
        <f t="shared" si="1"/>
        <v>Nutzungsentgelt WE 5.1.2 KM 758,66 BK 179,82 Umlage 40</v>
      </c>
      <c r="I31" s="2" t="str">
        <f>_xlfn.XLOOKUP($P:$P,customer_data!$J:$J,customer_data!$C:$C)</f>
        <v>DE07 4005 0150 0007 1259 41</v>
      </c>
      <c r="J31" s="2">
        <f>_xlfn.XLOOKUP($P:$P,customer_data!$J:$J,customer_data!$D:$D)</f>
        <v>0</v>
      </c>
      <c r="K31" s="2" t="str">
        <f>_xlfn.XLOOKUP($P:$P,customer_data!$J:$J,customer_data!$E:$E)</f>
        <v>5.1.2-001</v>
      </c>
      <c r="L31" s="2" t="str">
        <f>_xlfn.XLOOKUP($P:$P,customer_data!$J:$J,customer_data!$F:$F)</f>
        <v>30.12.2022</v>
      </c>
      <c r="O31" s="5" t="str">
        <f>_xlfn.XLOOKUP($P:$P,customer_data!$J:$J,customer_data!$G:$G)</f>
        <v>5.1.2</v>
      </c>
      <c r="P31" s="4" t="str">
        <f t="shared" si="2"/>
        <v>PombergWolfgang</v>
      </c>
    </row>
    <row r="32" spans="1:16" ht="16" x14ac:dyDescent="0.2">
      <c r="A32" s="11" t="s">
        <v>36</v>
      </c>
      <c r="B32" s="1" t="s">
        <v>47</v>
      </c>
      <c r="C32" s="12" t="s">
        <v>48</v>
      </c>
      <c r="D32" s="13">
        <v>1034.9000000000001</v>
      </c>
      <c r="E32" s="7">
        <v>222.56</v>
      </c>
      <c r="F32" s="6">
        <v>40</v>
      </c>
      <c r="G32" s="6">
        <f t="shared" si="0"/>
        <v>1297.46</v>
      </c>
      <c r="H32" s="1" t="str">
        <f t="shared" si="1"/>
        <v>Nutzungsentgelt WE 5.2.1 KM 1034,9 BK 222,56 Umlage 40</v>
      </c>
      <c r="I32" s="2" t="str">
        <f>_xlfn.XLOOKUP($P:$P,customer_data!$J:$J,customer_data!$C:$C)</f>
        <v>DE49 1203 0000 1034 4542 96</v>
      </c>
      <c r="J32" s="2">
        <f>_xlfn.XLOOKUP($P:$P,customer_data!$J:$J,customer_data!$D:$D)</f>
        <v>0</v>
      </c>
      <c r="K32" s="2" t="str">
        <f>_xlfn.XLOOKUP($P:$P,customer_data!$J:$J,customer_data!$E:$E)</f>
        <v>5.2.1-001</v>
      </c>
      <c r="L32" s="2" t="str">
        <f>_xlfn.XLOOKUP($P:$P,customer_data!$J:$J,customer_data!$F:$F)</f>
        <v>01.12.2022</v>
      </c>
      <c r="O32" s="5" t="str">
        <f>_xlfn.XLOOKUP($P:$P,customer_data!$J:$J,customer_data!$G:$G)</f>
        <v>5.2.1</v>
      </c>
      <c r="P32" s="4" t="str">
        <f t="shared" si="2"/>
        <v>RöslerGregor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C89B-7266-9448-BF86-19A6187BC91A}">
  <dimension ref="A1:F2"/>
  <sheetViews>
    <sheetView workbookViewId="0">
      <selection activeCell="E3" sqref="E3"/>
    </sheetView>
  </sheetViews>
  <sheetFormatPr baseColWidth="10" defaultRowHeight="15" x14ac:dyDescent="0.2"/>
  <cols>
    <col min="2" max="2" width="23.6640625" bestFit="1" customWidth="1"/>
    <col min="3" max="3" width="13" bestFit="1" customWidth="1"/>
    <col min="4" max="4" width="5.33203125" bestFit="1" customWidth="1"/>
    <col min="5" max="5" width="19.83203125" bestFit="1" customWidth="1"/>
    <col min="6" max="6" width="7.5" bestFit="1" customWidth="1"/>
  </cols>
  <sheetData>
    <row r="1" spans="1:6" x14ac:dyDescent="0.2">
      <c r="A1" t="s">
        <v>238</v>
      </c>
      <c r="B1" t="s">
        <v>6</v>
      </c>
      <c r="C1" t="s">
        <v>7</v>
      </c>
      <c r="D1" t="s">
        <v>242</v>
      </c>
      <c r="E1" t="s">
        <v>241</v>
      </c>
      <c r="F1" t="s">
        <v>244</v>
      </c>
    </row>
    <row r="2" spans="1:6" x14ac:dyDescent="0.2">
      <c r="A2" t="s">
        <v>239</v>
      </c>
      <c r="B2" t="s">
        <v>16</v>
      </c>
      <c r="C2" t="s">
        <v>240</v>
      </c>
      <c r="D2" t="s">
        <v>243</v>
      </c>
      <c r="E2" t="s">
        <v>246</v>
      </c>
      <c r="F2" t="s">
        <v>245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E3DC1-6468-5146-8292-F40D619B3B5C}">
  <dimension ref="A1:J80"/>
  <sheetViews>
    <sheetView workbookViewId="0">
      <selection activeCell="E65" sqref="E65"/>
    </sheetView>
  </sheetViews>
  <sheetFormatPr baseColWidth="10" defaultRowHeight="15" x14ac:dyDescent="0.2"/>
  <cols>
    <col min="1" max="1" width="14.6640625" bestFit="1" customWidth="1"/>
    <col min="2" max="2" width="10.6640625" bestFit="1" customWidth="1"/>
    <col min="3" max="3" width="25.6640625" bestFit="1" customWidth="1"/>
    <col min="4" max="4" width="6.33203125" bestFit="1" customWidth="1"/>
    <col min="5" max="5" width="17.1640625" bestFit="1" customWidth="1"/>
    <col min="6" max="6" width="20.83203125" bestFit="1" customWidth="1"/>
    <col min="7" max="7" width="18.5" bestFit="1" customWidth="1"/>
  </cols>
  <sheetData>
    <row r="1" spans="1:10" x14ac:dyDescent="0.2">
      <c r="A1" t="s">
        <v>1</v>
      </c>
      <c r="B1" t="s">
        <v>2</v>
      </c>
      <c r="C1" t="s">
        <v>6</v>
      </c>
      <c r="D1" t="s">
        <v>7</v>
      </c>
      <c r="E1" t="s">
        <v>168</v>
      </c>
      <c r="F1" t="s">
        <v>169</v>
      </c>
      <c r="G1" t="s">
        <v>17</v>
      </c>
      <c r="J1" t="s">
        <v>170</v>
      </c>
    </row>
    <row r="2" spans="1:10" x14ac:dyDescent="0.2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J2" t="str">
        <f>Mitgliederliste[[#This Row],[Name]]&amp;Mitgliederliste[[#This Row],[Vorname]]</f>
        <v>EE</v>
      </c>
    </row>
    <row r="3" spans="1:10" x14ac:dyDescent="0.2">
      <c r="A3" t="s">
        <v>19</v>
      </c>
      <c r="B3" t="s">
        <v>20</v>
      </c>
      <c r="C3" t="s">
        <v>46</v>
      </c>
      <c r="E3" t="s">
        <v>172</v>
      </c>
      <c r="F3" t="s">
        <v>173</v>
      </c>
      <c r="G3" t="s">
        <v>21</v>
      </c>
      <c r="J3" t="str">
        <f>Mitgliederliste[[#This Row],[Name]]&amp;Mitgliederliste[[#This Row],[Vorname]]</f>
        <v>Berresen-PombergPetra</v>
      </c>
    </row>
    <row r="4" spans="1:10" x14ac:dyDescent="0.2">
      <c r="A4" t="s">
        <v>22</v>
      </c>
      <c r="B4" t="s">
        <v>23</v>
      </c>
      <c r="C4" t="s">
        <v>174</v>
      </c>
      <c r="E4" t="s">
        <v>175</v>
      </c>
      <c r="F4" t="s">
        <v>176</v>
      </c>
      <c r="G4" t="s">
        <v>14</v>
      </c>
      <c r="J4" t="str">
        <f>Mitgliederliste[[#This Row],[Name]]&amp;Mitgliederliste[[#This Row],[Vorname]]</f>
        <v>BrinkemperFriedrich</v>
      </c>
    </row>
    <row r="5" spans="1:10" x14ac:dyDescent="0.2">
      <c r="A5" t="s">
        <v>22</v>
      </c>
      <c r="B5" t="s">
        <v>24</v>
      </c>
      <c r="C5" t="s">
        <v>174</v>
      </c>
      <c r="E5" t="s">
        <v>175</v>
      </c>
      <c r="F5" t="s">
        <v>176</v>
      </c>
      <c r="G5" t="s">
        <v>14</v>
      </c>
      <c r="J5" t="str">
        <f>Mitgliederliste[[#This Row],[Name]]&amp;Mitgliederliste[[#This Row],[Vorname]]</f>
        <v>BrinkemperGabriele</v>
      </c>
    </row>
    <row r="6" spans="1:10" x14ac:dyDescent="0.2">
      <c r="A6" t="s">
        <v>23</v>
      </c>
      <c r="B6" t="s">
        <v>25</v>
      </c>
      <c r="J6" t="str">
        <f>Mitgliederliste[[#This Row],[Name]]&amp;Mitgliederliste[[#This Row],[Vorname]]</f>
        <v>FriedrichJochen</v>
      </c>
    </row>
    <row r="7" spans="1:10" x14ac:dyDescent="0.2">
      <c r="A7" t="s">
        <v>23</v>
      </c>
      <c r="B7" t="s">
        <v>26</v>
      </c>
      <c r="J7" t="str">
        <f>Mitgliederliste[[#This Row],[Name]]&amp;Mitgliederliste[[#This Row],[Vorname]]</f>
        <v>FriedrichMaria</v>
      </c>
    </row>
    <row r="8" spans="1:10" x14ac:dyDescent="0.2">
      <c r="A8" t="s">
        <v>27</v>
      </c>
      <c r="B8" t="s">
        <v>28</v>
      </c>
      <c r="J8" t="str">
        <f>Mitgliederliste[[#This Row],[Name]]&amp;Mitgliederliste[[#This Row],[Vorname]]</f>
        <v>FolkerGudrun</v>
      </c>
    </row>
    <row r="9" spans="1:10" x14ac:dyDescent="0.2">
      <c r="A9" t="s">
        <v>29</v>
      </c>
      <c r="B9" t="s">
        <v>30</v>
      </c>
      <c r="J9" t="str">
        <f>Mitgliederliste[[#This Row],[Name]]&amp;Mitgliederliste[[#This Row],[Vorname]]</f>
        <v>GöbelDetlef</v>
      </c>
    </row>
    <row r="10" spans="1:10" x14ac:dyDescent="0.2">
      <c r="A10" t="s">
        <v>31</v>
      </c>
      <c r="B10" t="s">
        <v>32</v>
      </c>
      <c r="C10" t="s">
        <v>177</v>
      </c>
      <c r="E10" t="s">
        <v>178</v>
      </c>
      <c r="F10" t="s">
        <v>179</v>
      </c>
      <c r="G10" t="s">
        <v>33</v>
      </c>
      <c r="J10" t="str">
        <f>Mitgliederliste[[#This Row],[Name]]&amp;Mitgliederliste[[#This Row],[Vorname]]</f>
        <v>Jung-WüllerTheodor</v>
      </c>
    </row>
    <row r="11" spans="1:10" x14ac:dyDescent="0.2">
      <c r="A11" t="s">
        <v>34</v>
      </c>
      <c r="B11" t="s">
        <v>35</v>
      </c>
      <c r="G11" t="s">
        <v>36</v>
      </c>
      <c r="J11" t="str">
        <f>Mitgliederliste[[#This Row],[Name]]&amp;Mitgliederliste[[#This Row],[Vorname]]</f>
        <v>KreidnerLisa</v>
      </c>
    </row>
    <row r="12" spans="1:10" x14ac:dyDescent="0.2">
      <c r="A12" t="s">
        <v>37</v>
      </c>
      <c r="B12" t="s">
        <v>38</v>
      </c>
      <c r="C12" t="s">
        <v>180</v>
      </c>
      <c r="E12" t="s">
        <v>181</v>
      </c>
      <c r="F12" t="s">
        <v>176</v>
      </c>
      <c r="G12" t="s">
        <v>39</v>
      </c>
      <c r="J12" t="str">
        <f>Mitgliederliste[[#This Row],[Name]]&amp;Mitgliederliste[[#This Row],[Vorname]]</f>
        <v>KrinkePeter</v>
      </c>
    </row>
    <row r="13" spans="1:10" x14ac:dyDescent="0.2">
      <c r="A13" t="s">
        <v>37</v>
      </c>
      <c r="B13" t="s">
        <v>40</v>
      </c>
      <c r="G13" t="s">
        <v>39</v>
      </c>
      <c r="J13" t="str">
        <f>Mitgliederliste[[#This Row],[Name]]&amp;Mitgliederliste[[#This Row],[Vorname]]</f>
        <v>KrinkeTheresia</v>
      </c>
    </row>
    <row r="14" spans="1:10" x14ac:dyDescent="0.2">
      <c r="A14" t="s">
        <v>41</v>
      </c>
      <c r="B14" t="s">
        <v>42</v>
      </c>
      <c r="C14" t="s">
        <v>43</v>
      </c>
      <c r="J14" t="str">
        <f>Mitgliederliste[[#This Row],[Name]]&amp;Mitgliederliste[[#This Row],[Vorname]]</f>
        <v>MöllerSteffen</v>
      </c>
    </row>
    <row r="15" spans="1:10" x14ac:dyDescent="0.2">
      <c r="A15" t="s">
        <v>44</v>
      </c>
      <c r="B15" t="s">
        <v>45</v>
      </c>
      <c r="C15" t="s">
        <v>46</v>
      </c>
      <c r="E15" t="s">
        <v>172</v>
      </c>
      <c r="F15" t="s">
        <v>173</v>
      </c>
      <c r="G15" t="s">
        <v>21</v>
      </c>
      <c r="J15" t="str">
        <f>Mitgliederliste[[#This Row],[Name]]&amp;Mitgliederliste[[#This Row],[Vorname]]</f>
        <v>PombergWolfgang</v>
      </c>
    </row>
    <row r="16" spans="1:10" x14ac:dyDescent="0.2">
      <c r="A16" t="s">
        <v>47</v>
      </c>
      <c r="B16" t="s">
        <v>48</v>
      </c>
      <c r="C16" t="s">
        <v>182</v>
      </c>
      <c r="E16" t="s">
        <v>183</v>
      </c>
      <c r="F16" t="s">
        <v>176</v>
      </c>
      <c r="G16" t="s">
        <v>36</v>
      </c>
      <c r="J16" t="str">
        <f>Mitgliederliste[[#This Row],[Name]]&amp;Mitgliederliste[[#This Row],[Vorname]]</f>
        <v>RöslerGregor</v>
      </c>
    </row>
    <row r="17" spans="1:10" x14ac:dyDescent="0.2">
      <c r="A17" t="s">
        <v>49</v>
      </c>
      <c r="B17" t="s">
        <v>45</v>
      </c>
      <c r="J17" t="str">
        <f>Mitgliederliste[[#This Row],[Name]]&amp;Mitgliederliste[[#This Row],[Vorname]]</f>
        <v>SchallmeyWolfgang</v>
      </c>
    </row>
    <row r="18" spans="1:10" x14ac:dyDescent="0.2">
      <c r="A18" t="s">
        <v>50</v>
      </c>
      <c r="B18" t="s">
        <v>51</v>
      </c>
      <c r="J18" t="str">
        <f>Mitgliederliste[[#This Row],[Name]]&amp;Mitgliederliste[[#This Row],[Vorname]]</f>
        <v>ThiesBarbara</v>
      </c>
    </row>
    <row r="19" spans="1:10" x14ac:dyDescent="0.2">
      <c r="A19" t="s">
        <v>52</v>
      </c>
      <c r="B19" t="s">
        <v>53</v>
      </c>
      <c r="J19" t="str">
        <f>Mitgliederliste[[#This Row],[Name]]&amp;Mitgliederliste[[#This Row],[Vorname]]</f>
        <v>Spiegl-MöllerSilvia</v>
      </c>
    </row>
    <row r="20" spans="1:10" x14ac:dyDescent="0.2">
      <c r="A20" t="s">
        <v>54</v>
      </c>
      <c r="B20" t="s">
        <v>55</v>
      </c>
      <c r="C20" t="s">
        <v>184</v>
      </c>
      <c r="E20" t="s">
        <v>185</v>
      </c>
      <c r="F20" t="s">
        <v>176</v>
      </c>
      <c r="G20" t="s">
        <v>12</v>
      </c>
      <c r="J20" t="str">
        <f>Mitgliederliste[[#This Row],[Name]]&amp;Mitgliederliste[[#This Row],[Vorname]]</f>
        <v>WandArthur</v>
      </c>
    </row>
    <row r="21" spans="1:10" x14ac:dyDescent="0.2">
      <c r="A21" t="s">
        <v>54</v>
      </c>
      <c r="B21" t="s">
        <v>56</v>
      </c>
      <c r="C21" t="s">
        <v>184</v>
      </c>
      <c r="E21" t="s">
        <v>185</v>
      </c>
      <c r="F21" t="s">
        <v>176</v>
      </c>
      <c r="G21" t="s">
        <v>12</v>
      </c>
      <c r="J21" t="str">
        <f>Mitgliederliste[[#This Row],[Name]]&amp;Mitgliederliste[[#This Row],[Vorname]]</f>
        <v>WandRita</v>
      </c>
    </row>
    <row r="22" spans="1:10" x14ac:dyDescent="0.2">
      <c r="A22" t="s">
        <v>57</v>
      </c>
      <c r="B22" t="s">
        <v>58</v>
      </c>
      <c r="J22" t="str">
        <f>Mitgliederliste[[#This Row],[Name]]&amp;Mitgliederliste[[#This Row],[Vorname]]</f>
        <v>WöstmannHermann</v>
      </c>
    </row>
    <row r="23" spans="1:10" x14ac:dyDescent="0.2">
      <c r="A23" t="s">
        <v>57</v>
      </c>
      <c r="B23" t="s">
        <v>26</v>
      </c>
      <c r="J23" t="str">
        <f>Mitgliederliste[[#This Row],[Name]]&amp;Mitgliederliste[[#This Row],[Vorname]]</f>
        <v>WöstmannMaria</v>
      </c>
    </row>
    <row r="24" spans="1:10" x14ac:dyDescent="0.2">
      <c r="A24" t="s">
        <v>59</v>
      </c>
      <c r="B24" t="s">
        <v>60</v>
      </c>
      <c r="C24" t="s">
        <v>186</v>
      </c>
      <c r="E24" t="s">
        <v>187</v>
      </c>
      <c r="F24" t="s">
        <v>188</v>
      </c>
      <c r="G24" t="s">
        <v>61</v>
      </c>
      <c r="J24" t="str">
        <f>Mitgliederliste[[#This Row],[Name]]&amp;Mitgliederliste[[#This Row],[Vorname]]</f>
        <v>DahlhoffHeike</v>
      </c>
    </row>
    <row r="25" spans="1:10" x14ac:dyDescent="0.2">
      <c r="A25" t="s">
        <v>59</v>
      </c>
      <c r="B25" t="s">
        <v>62</v>
      </c>
      <c r="C25" t="s">
        <v>186</v>
      </c>
      <c r="E25" t="s">
        <v>187</v>
      </c>
      <c r="F25" t="s">
        <v>188</v>
      </c>
      <c r="G25" t="s">
        <v>61</v>
      </c>
      <c r="J25" t="str">
        <f>Mitgliederliste[[#This Row],[Name]]&amp;Mitgliederliste[[#This Row],[Vorname]]</f>
        <v>DahlhoffThomas</v>
      </c>
    </row>
    <row r="26" spans="1:10" x14ac:dyDescent="0.2">
      <c r="A26" t="s">
        <v>63</v>
      </c>
      <c r="B26" t="s">
        <v>64</v>
      </c>
      <c r="C26" t="s">
        <v>189</v>
      </c>
      <c r="E26" t="s">
        <v>190</v>
      </c>
      <c r="F26" t="s">
        <v>191</v>
      </c>
      <c r="G26" t="s">
        <v>65</v>
      </c>
      <c r="J26" t="str">
        <f>Mitgliederliste[[#This Row],[Name]]&amp;Mitgliederliste[[#This Row],[Vorname]]</f>
        <v>SeilerMargot</v>
      </c>
    </row>
    <row r="27" spans="1:10" x14ac:dyDescent="0.2">
      <c r="A27" t="s">
        <v>66</v>
      </c>
      <c r="B27" t="s">
        <v>67</v>
      </c>
      <c r="C27" t="s">
        <v>68</v>
      </c>
      <c r="J27" t="str">
        <f>Mitgliederliste[[#This Row],[Name]]&amp;Mitgliederliste[[#This Row],[Vorname]]</f>
        <v>HübnerKatharina</v>
      </c>
    </row>
    <row r="28" spans="1:10" x14ac:dyDescent="0.2">
      <c r="A28" t="s">
        <v>66</v>
      </c>
      <c r="B28" t="s">
        <v>69</v>
      </c>
      <c r="J28" t="str">
        <f>Mitgliederliste[[#This Row],[Name]]&amp;Mitgliederliste[[#This Row],[Vorname]]</f>
        <v>HübnerSven</v>
      </c>
    </row>
    <row r="29" spans="1:10" x14ac:dyDescent="0.2">
      <c r="A29" t="s">
        <v>70</v>
      </c>
      <c r="B29" t="s">
        <v>71</v>
      </c>
      <c r="J29" t="str">
        <f>Mitgliederliste[[#This Row],[Name]]&amp;Mitgliederliste[[#This Row],[Vorname]]</f>
        <v>Wacker-LohmannKarin</v>
      </c>
    </row>
    <row r="30" spans="1:10" x14ac:dyDescent="0.2">
      <c r="A30" t="s">
        <v>72</v>
      </c>
      <c r="B30" t="s">
        <v>73</v>
      </c>
      <c r="J30" t="str">
        <f>Mitgliederliste[[#This Row],[Name]]&amp;Mitgliederliste[[#This Row],[Vorname]]</f>
        <v>HöingJohannes</v>
      </c>
    </row>
    <row r="31" spans="1:10" x14ac:dyDescent="0.2">
      <c r="A31" t="s">
        <v>74</v>
      </c>
      <c r="B31" t="s">
        <v>75</v>
      </c>
      <c r="J31" t="str">
        <f>Mitgliederliste[[#This Row],[Name]]&amp;Mitgliederliste[[#This Row],[Vorname]]</f>
        <v>RuheStephanie</v>
      </c>
    </row>
    <row r="32" spans="1:10" x14ac:dyDescent="0.2">
      <c r="A32" t="s">
        <v>76</v>
      </c>
      <c r="B32" t="s">
        <v>77</v>
      </c>
      <c r="J32" t="str">
        <f>Mitgliederliste[[#This Row],[Name]]&amp;Mitgliederliste[[#This Row],[Vorname]]</f>
        <v>RavishankarVera</v>
      </c>
    </row>
    <row r="33" spans="1:10" x14ac:dyDescent="0.2">
      <c r="A33" t="s">
        <v>78</v>
      </c>
      <c r="B33" t="s">
        <v>79</v>
      </c>
      <c r="J33" t="str">
        <f>Mitgliederliste[[#This Row],[Name]]&amp;Mitgliederliste[[#This Row],[Vorname]]</f>
        <v>KehlerAnna</v>
      </c>
    </row>
    <row r="34" spans="1:10" x14ac:dyDescent="0.2">
      <c r="A34" t="s">
        <v>80</v>
      </c>
      <c r="B34" t="s">
        <v>38</v>
      </c>
      <c r="C34" t="s">
        <v>192</v>
      </c>
      <c r="E34" t="s">
        <v>193</v>
      </c>
      <c r="F34" t="s">
        <v>176</v>
      </c>
      <c r="G34" t="s">
        <v>81</v>
      </c>
      <c r="J34" t="str">
        <f>Mitgliederliste[[#This Row],[Name]]&amp;Mitgliederliste[[#This Row],[Vorname]]</f>
        <v>PeschPeter</v>
      </c>
    </row>
    <row r="35" spans="1:10" x14ac:dyDescent="0.2">
      <c r="A35" t="s">
        <v>82</v>
      </c>
      <c r="B35" t="s">
        <v>83</v>
      </c>
      <c r="J35" t="str">
        <f>Mitgliederliste[[#This Row],[Name]]&amp;Mitgliederliste[[#This Row],[Vorname]]</f>
        <v>PfandtMonika</v>
      </c>
    </row>
    <row r="36" spans="1:10" x14ac:dyDescent="0.2">
      <c r="A36" t="s">
        <v>84</v>
      </c>
      <c r="B36" t="s">
        <v>85</v>
      </c>
      <c r="J36" t="str">
        <f>Mitgliederliste[[#This Row],[Name]]&amp;Mitgliederliste[[#This Row],[Vorname]]</f>
        <v>BückerEva</v>
      </c>
    </row>
    <row r="37" spans="1:10" x14ac:dyDescent="0.2">
      <c r="A37" t="s">
        <v>84</v>
      </c>
      <c r="B37" t="s">
        <v>86</v>
      </c>
      <c r="J37" t="str">
        <f>Mitgliederliste[[#This Row],[Name]]&amp;Mitgliederliste[[#This Row],[Vorname]]</f>
        <v>BückerCarl</v>
      </c>
    </row>
    <row r="38" spans="1:10" x14ac:dyDescent="0.2">
      <c r="A38" t="s">
        <v>87</v>
      </c>
      <c r="B38" t="s">
        <v>88</v>
      </c>
      <c r="C38" t="s">
        <v>194</v>
      </c>
      <c r="E38" t="s">
        <v>195</v>
      </c>
      <c r="F38" t="s">
        <v>176</v>
      </c>
      <c r="G38" t="s">
        <v>89</v>
      </c>
      <c r="J38" t="str">
        <f>Mitgliederliste[[#This Row],[Name]]&amp;Mitgliederliste[[#This Row],[Vorname]]</f>
        <v>GerdemannAnja</v>
      </c>
    </row>
    <row r="39" spans="1:10" x14ac:dyDescent="0.2">
      <c r="A39" t="s">
        <v>87</v>
      </c>
      <c r="B39" t="s">
        <v>90</v>
      </c>
      <c r="C39" t="s">
        <v>194</v>
      </c>
      <c r="E39" t="s">
        <v>195</v>
      </c>
      <c r="F39" t="s">
        <v>176</v>
      </c>
      <c r="G39" t="s">
        <v>89</v>
      </c>
      <c r="J39" t="str">
        <f>Mitgliederliste[[#This Row],[Name]]&amp;Mitgliederliste[[#This Row],[Vorname]]</f>
        <v>GerdemannAndreas</v>
      </c>
    </row>
    <row r="40" spans="1:10" x14ac:dyDescent="0.2">
      <c r="A40" t="s">
        <v>91</v>
      </c>
      <c r="B40" t="s">
        <v>92</v>
      </c>
      <c r="C40" t="s">
        <v>196</v>
      </c>
      <c r="E40" t="s">
        <v>197</v>
      </c>
      <c r="F40" t="s">
        <v>191</v>
      </c>
      <c r="G40" t="s">
        <v>93</v>
      </c>
      <c r="J40" t="str">
        <f>Mitgliederliste[[#This Row],[Name]]&amp;Mitgliederliste[[#This Row],[Vorname]]</f>
        <v>TarnerHedwig</v>
      </c>
    </row>
    <row r="41" spans="1:10" x14ac:dyDescent="0.2">
      <c r="A41" t="s">
        <v>94</v>
      </c>
      <c r="B41" t="s">
        <v>95</v>
      </c>
      <c r="C41" t="s">
        <v>198</v>
      </c>
      <c r="E41" t="s">
        <v>199</v>
      </c>
      <c r="F41" t="s">
        <v>191</v>
      </c>
      <c r="G41" t="s">
        <v>96</v>
      </c>
      <c r="J41" t="str">
        <f>Mitgliederliste[[#This Row],[Name]]&amp;Mitgliederliste[[#This Row],[Vorname]]</f>
        <v>GanswindtKatrin</v>
      </c>
    </row>
    <row r="42" spans="1:10" x14ac:dyDescent="0.2">
      <c r="A42" t="s">
        <v>97</v>
      </c>
      <c r="B42" t="s">
        <v>98</v>
      </c>
      <c r="G42" t="s">
        <v>96</v>
      </c>
      <c r="J42" t="str">
        <f>Mitgliederliste[[#This Row],[Name]]&amp;Mitgliederliste[[#This Row],[Vorname]]</f>
        <v>AyyashMohammed</v>
      </c>
    </row>
    <row r="43" spans="1:10" x14ac:dyDescent="0.2">
      <c r="A43" t="s">
        <v>99</v>
      </c>
      <c r="B43" t="s">
        <v>100</v>
      </c>
      <c r="C43" t="s">
        <v>200</v>
      </c>
      <c r="E43" t="s">
        <v>201</v>
      </c>
      <c r="F43" t="s">
        <v>176</v>
      </c>
      <c r="G43" t="s">
        <v>101</v>
      </c>
      <c r="J43" t="str">
        <f>Mitgliederliste[[#This Row],[Name]]&amp;Mitgliederliste[[#This Row],[Vorname]]</f>
        <v>HankeWilhelm</v>
      </c>
    </row>
    <row r="44" spans="1:10" x14ac:dyDescent="0.2">
      <c r="A44" t="s">
        <v>102</v>
      </c>
      <c r="B44" t="s">
        <v>103</v>
      </c>
      <c r="C44" t="s">
        <v>202</v>
      </c>
      <c r="E44" t="s">
        <v>203</v>
      </c>
      <c r="F44" t="s">
        <v>176</v>
      </c>
      <c r="G44" t="s">
        <v>104</v>
      </c>
      <c r="J44" t="str">
        <f>Mitgliederliste[[#This Row],[Name]]&amp;Mitgliederliste[[#This Row],[Vorname]]</f>
        <v>FreyseCora</v>
      </c>
    </row>
    <row r="45" spans="1:10" x14ac:dyDescent="0.2">
      <c r="A45" t="s">
        <v>105</v>
      </c>
      <c r="B45" t="s">
        <v>106</v>
      </c>
      <c r="C45" t="s">
        <v>202</v>
      </c>
      <c r="E45" t="s">
        <v>203</v>
      </c>
      <c r="F45" t="s">
        <v>176</v>
      </c>
      <c r="G45" t="s">
        <v>104</v>
      </c>
      <c r="J45" t="str">
        <f>Mitgliederliste[[#This Row],[Name]]&amp;Mitgliederliste[[#This Row],[Vorname]]</f>
        <v>HeggemannRobert</v>
      </c>
    </row>
    <row r="46" spans="1:10" x14ac:dyDescent="0.2">
      <c r="A46" t="s">
        <v>107</v>
      </c>
      <c r="B46" t="s">
        <v>108</v>
      </c>
      <c r="C46" t="s">
        <v>109</v>
      </c>
      <c r="E46" t="s">
        <v>204</v>
      </c>
      <c r="F46" t="s">
        <v>205</v>
      </c>
      <c r="G46" t="s">
        <v>110</v>
      </c>
      <c r="J46" t="str">
        <f>Mitgliederliste[[#This Row],[Name]]&amp;Mitgliederliste[[#This Row],[Vorname]]</f>
        <v>NimmerfrohErika</v>
      </c>
    </row>
    <row r="47" spans="1:10" x14ac:dyDescent="0.2">
      <c r="A47" t="s">
        <v>111</v>
      </c>
      <c r="B47" t="s">
        <v>112</v>
      </c>
      <c r="C47" t="s">
        <v>206</v>
      </c>
      <c r="E47" t="s">
        <v>207</v>
      </c>
      <c r="F47" t="s">
        <v>191</v>
      </c>
      <c r="G47" t="s">
        <v>113</v>
      </c>
      <c r="J47" t="str">
        <f>Mitgliederliste[[#This Row],[Name]]&amp;Mitgliederliste[[#This Row],[Vorname]]</f>
        <v>WieschhörsterSarah</v>
      </c>
    </row>
    <row r="48" spans="1:10" x14ac:dyDescent="0.2">
      <c r="A48" t="s">
        <v>114</v>
      </c>
      <c r="B48" t="s">
        <v>115</v>
      </c>
      <c r="C48" t="s">
        <v>208</v>
      </c>
      <c r="E48" t="s">
        <v>209</v>
      </c>
      <c r="F48" t="s">
        <v>176</v>
      </c>
      <c r="G48" t="s">
        <v>116</v>
      </c>
      <c r="J48" t="str">
        <f>Mitgliederliste[[#This Row],[Name]]&amp;Mitgliederliste[[#This Row],[Vorname]]</f>
        <v>LobemeierDaniela</v>
      </c>
    </row>
    <row r="49" spans="1:10" x14ac:dyDescent="0.2">
      <c r="A49" t="s">
        <v>117</v>
      </c>
      <c r="B49" t="s">
        <v>118</v>
      </c>
      <c r="G49" t="s">
        <v>119</v>
      </c>
      <c r="J49" t="str">
        <f>Mitgliederliste[[#This Row],[Name]]&amp;Mitgliederliste[[#This Row],[Vorname]]</f>
        <v>BrunsBennet</v>
      </c>
    </row>
    <row r="50" spans="1:10" x14ac:dyDescent="0.2">
      <c r="A50" t="s">
        <v>120</v>
      </c>
      <c r="B50" t="s">
        <v>121</v>
      </c>
      <c r="C50" t="s">
        <v>210</v>
      </c>
      <c r="E50" t="s">
        <v>211</v>
      </c>
      <c r="F50" t="s">
        <v>212</v>
      </c>
      <c r="G50" t="s">
        <v>93</v>
      </c>
      <c r="J50" t="str">
        <f>Mitgliederliste[[#This Row],[Name]]&amp;Mitgliederliste[[#This Row],[Vorname]]</f>
        <v>WatermannElke</v>
      </c>
    </row>
    <row r="51" spans="1:10" x14ac:dyDescent="0.2">
      <c r="A51" t="s">
        <v>122</v>
      </c>
      <c r="B51" t="s">
        <v>123</v>
      </c>
      <c r="C51" t="s">
        <v>213</v>
      </c>
      <c r="E51" t="s">
        <v>214</v>
      </c>
      <c r="F51" t="s">
        <v>173</v>
      </c>
      <c r="G51" t="s">
        <v>124</v>
      </c>
      <c r="J51" t="str">
        <f>Mitgliederliste[[#This Row],[Name]]&amp;Mitgliederliste[[#This Row],[Vorname]]</f>
        <v>MaiBrigitte</v>
      </c>
    </row>
    <row r="52" spans="1:10" x14ac:dyDescent="0.2">
      <c r="A52" t="s">
        <v>125</v>
      </c>
      <c r="B52" t="s">
        <v>126</v>
      </c>
      <c r="C52" t="s">
        <v>215</v>
      </c>
      <c r="E52" t="s">
        <v>216</v>
      </c>
      <c r="F52" t="s">
        <v>188</v>
      </c>
      <c r="G52" t="s">
        <v>127</v>
      </c>
      <c r="J52" t="str">
        <f>Mitgliederliste[[#This Row],[Name]]&amp;Mitgliederliste[[#This Row],[Vorname]]</f>
        <v>WenkelMagdalena</v>
      </c>
    </row>
    <row r="53" spans="1:10" x14ac:dyDescent="0.2">
      <c r="A53" t="s">
        <v>128</v>
      </c>
      <c r="B53" t="s">
        <v>129</v>
      </c>
      <c r="C53" t="s">
        <v>130</v>
      </c>
      <c r="E53" t="s">
        <v>217</v>
      </c>
      <c r="F53" t="s">
        <v>188</v>
      </c>
      <c r="G53" t="s">
        <v>131</v>
      </c>
      <c r="J53" t="str">
        <f>Mitgliederliste[[#This Row],[Name]]&amp;Mitgliederliste[[#This Row],[Vorname]]</f>
        <v>KrügerClaudia</v>
      </c>
    </row>
    <row r="54" spans="1:10" x14ac:dyDescent="0.2">
      <c r="A54" t="s">
        <v>132</v>
      </c>
      <c r="B54" t="s">
        <v>133</v>
      </c>
      <c r="G54" t="s">
        <v>131</v>
      </c>
      <c r="J54" t="str">
        <f>Mitgliederliste[[#This Row],[Name]]&amp;Mitgliederliste[[#This Row],[Vorname]]</f>
        <v>NasemannRalf</v>
      </c>
    </row>
    <row r="55" spans="1:10" x14ac:dyDescent="0.2">
      <c r="A55" t="s">
        <v>134</v>
      </c>
      <c r="B55" t="s">
        <v>135</v>
      </c>
      <c r="C55" t="s">
        <v>136</v>
      </c>
      <c r="E55" t="s">
        <v>218</v>
      </c>
      <c r="F55" t="s">
        <v>219</v>
      </c>
      <c r="G55" t="s">
        <v>137</v>
      </c>
      <c r="J55" t="str">
        <f>Mitgliederliste[[#This Row],[Name]]&amp;Mitgliederliste[[#This Row],[Vorname]]</f>
        <v>StorpChristian</v>
      </c>
    </row>
    <row r="56" spans="1:10" x14ac:dyDescent="0.2">
      <c r="A56" t="s">
        <v>138</v>
      </c>
      <c r="B56" t="s">
        <v>139</v>
      </c>
      <c r="C56" t="s">
        <v>220</v>
      </c>
      <c r="E56" t="s">
        <v>221</v>
      </c>
      <c r="F56" t="s">
        <v>188</v>
      </c>
      <c r="G56" t="s">
        <v>140</v>
      </c>
      <c r="J56" t="str">
        <f>Mitgliederliste[[#This Row],[Name]]&amp;Mitgliederliste[[#This Row],[Vorname]]</f>
        <v>KleinelanghorstLea</v>
      </c>
    </row>
    <row r="57" spans="1:10" x14ac:dyDescent="0.2">
      <c r="A57" t="s">
        <v>141</v>
      </c>
      <c r="B57" t="s">
        <v>142</v>
      </c>
      <c r="C57" t="s">
        <v>222</v>
      </c>
      <c r="E57" t="s">
        <v>223</v>
      </c>
      <c r="F57" t="s">
        <v>176</v>
      </c>
      <c r="G57" t="s">
        <v>15</v>
      </c>
      <c r="J57" t="str">
        <f>Mitgliederliste[[#This Row],[Name]]&amp;Mitgliederliste[[#This Row],[Vorname]]</f>
        <v>ChodziakLeah</v>
      </c>
    </row>
    <row r="58" spans="1:10" x14ac:dyDescent="0.2">
      <c r="A58" t="s">
        <v>80</v>
      </c>
      <c r="B58" t="s">
        <v>115</v>
      </c>
      <c r="G58" t="s">
        <v>81</v>
      </c>
      <c r="J58" t="str">
        <f>Mitgliederliste[[#This Row],[Name]]&amp;Mitgliederliste[[#This Row],[Vorname]]</f>
        <v>PeschDaniela</v>
      </c>
    </row>
    <row r="59" spans="1:10" x14ac:dyDescent="0.2">
      <c r="A59" t="s">
        <v>22</v>
      </c>
      <c r="B59" t="s">
        <v>143</v>
      </c>
      <c r="C59" t="s">
        <v>224</v>
      </c>
      <c r="E59" t="s">
        <v>225</v>
      </c>
      <c r="F59" t="s">
        <v>205</v>
      </c>
      <c r="G59" t="s">
        <v>144</v>
      </c>
      <c r="J59" t="str">
        <f>Mitgliederliste[[#This Row],[Name]]&amp;Mitgliederliste[[#This Row],[Vorname]]</f>
        <v>BrinkemperMaximilian</v>
      </c>
    </row>
    <row r="60" spans="1:10" x14ac:dyDescent="0.2">
      <c r="A60" t="s">
        <v>145</v>
      </c>
      <c r="B60" t="s">
        <v>146</v>
      </c>
      <c r="G60" t="s">
        <v>144</v>
      </c>
      <c r="J60" t="str">
        <f>Mitgliederliste[[#This Row],[Name]]&amp;Mitgliederliste[[#This Row],[Vorname]]</f>
        <v>StolpmannSandra</v>
      </c>
    </row>
    <row r="61" spans="1:10" x14ac:dyDescent="0.2">
      <c r="A61" t="s">
        <v>147</v>
      </c>
      <c r="B61" t="s">
        <v>148</v>
      </c>
      <c r="G61" t="s">
        <v>13</v>
      </c>
      <c r="J61" t="str">
        <f>Mitgliederliste[[#This Row],[Name]]&amp;Mitgliederliste[[#This Row],[Vorname]]</f>
        <v>WiesmannInna</v>
      </c>
    </row>
    <row r="62" spans="1:10" x14ac:dyDescent="0.2">
      <c r="A62" t="s">
        <v>149</v>
      </c>
      <c r="B62" t="s">
        <v>150</v>
      </c>
      <c r="C62" t="s">
        <v>226</v>
      </c>
      <c r="E62" t="s">
        <v>227</v>
      </c>
      <c r="F62" t="s">
        <v>228</v>
      </c>
      <c r="G62" t="s">
        <v>151</v>
      </c>
      <c r="J62" t="str">
        <f>Mitgliederliste[[#This Row],[Name]]&amp;Mitgliederliste[[#This Row],[Vorname]]</f>
        <v>FersterraDarina</v>
      </c>
    </row>
    <row r="63" spans="1:10" x14ac:dyDescent="0.2">
      <c r="A63" t="s">
        <v>34</v>
      </c>
      <c r="B63" t="s">
        <v>152</v>
      </c>
      <c r="C63" t="s">
        <v>229</v>
      </c>
      <c r="E63" t="s">
        <v>230</v>
      </c>
      <c r="F63" t="s">
        <v>191</v>
      </c>
      <c r="G63" t="s">
        <v>153</v>
      </c>
      <c r="J63" t="str">
        <f>Mitgliederliste[[#This Row],[Name]]&amp;Mitgliederliste[[#This Row],[Vorname]]</f>
        <v>KreidnerNils</v>
      </c>
    </row>
    <row r="64" spans="1:10" x14ac:dyDescent="0.2">
      <c r="A64" t="s">
        <v>154</v>
      </c>
      <c r="B64" t="s">
        <v>155</v>
      </c>
      <c r="C64" t="s">
        <v>231</v>
      </c>
      <c r="E64" t="s">
        <v>247</v>
      </c>
      <c r="F64" t="s">
        <v>188</v>
      </c>
      <c r="G64" t="s">
        <v>156</v>
      </c>
      <c r="J64" t="str">
        <f>Mitgliederliste[[#This Row],[Name]]&amp;Mitgliederliste[[#This Row],[Vorname]]</f>
        <v>MechelsPepe</v>
      </c>
    </row>
    <row r="65" spans="1:10" x14ac:dyDescent="0.2">
      <c r="A65" t="s">
        <v>157</v>
      </c>
      <c r="B65" t="s">
        <v>158</v>
      </c>
      <c r="C65" t="s">
        <v>232</v>
      </c>
      <c r="E65" t="s">
        <v>233</v>
      </c>
      <c r="F65" t="s">
        <v>228</v>
      </c>
      <c r="G65" t="s">
        <v>159</v>
      </c>
      <c r="J65" t="str">
        <f>Mitgliederliste[[#This Row],[Name]]&amp;Mitgliederliste[[#This Row],[Vorname]]</f>
        <v>HenrichFinja</v>
      </c>
    </row>
    <row r="66" spans="1:10" x14ac:dyDescent="0.2">
      <c r="A66" t="s">
        <v>160</v>
      </c>
      <c r="B66" t="s">
        <v>161</v>
      </c>
      <c r="C66" t="s">
        <v>162</v>
      </c>
      <c r="E66" t="s">
        <v>234</v>
      </c>
      <c r="F66" t="s">
        <v>235</v>
      </c>
      <c r="G66" t="s">
        <v>163</v>
      </c>
      <c r="J66" t="str">
        <f>Mitgliederliste[[#This Row],[Name]]&amp;Mitgliederliste[[#This Row],[Vorname]]</f>
        <v>BorghoffAlfred</v>
      </c>
    </row>
    <row r="67" spans="1:10" x14ac:dyDescent="0.2">
      <c r="A67" t="s">
        <v>160</v>
      </c>
      <c r="B67" t="s">
        <v>20</v>
      </c>
      <c r="C67" t="s">
        <v>162</v>
      </c>
      <c r="E67" t="s">
        <v>234</v>
      </c>
      <c r="F67" t="s">
        <v>235</v>
      </c>
      <c r="G67" t="s">
        <v>163</v>
      </c>
      <c r="J67" t="str">
        <f>Mitgliederliste[[#This Row],[Name]]&amp;Mitgliederliste[[#This Row],[Vorname]]</f>
        <v>BorghoffPetra</v>
      </c>
    </row>
    <row r="68" spans="1:10" x14ac:dyDescent="0.2">
      <c r="A68" t="s">
        <v>164</v>
      </c>
      <c r="B68" t="s">
        <v>165</v>
      </c>
      <c r="C68" t="s">
        <v>166</v>
      </c>
      <c r="E68" t="s">
        <v>236</v>
      </c>
      <c r="F68" t="s">
        <v>237</v>
      </c>
      <c r="G68" t="s">
        <v>13</v>
      </c>
      <c r="J68" t="str">
        <f>Mitgliederliste[[#This Row],[Name]]&amp;Mitgliederliste[[#This Row],[Vorname]]</f>
        <v>UllrichRainer</v>
      </c>
    </row>
    <row r="69" spans="1:10" x14ac:dyDescent="0.2">
      <c r="A69" t="s">
        <v>164</v>
      </c>
      <c r="B69" t="s">
        <v>167</v>
      </c>
      <c r="C69" t="s">
        <v>166</v>
      </c>
      <c r="E69" t="s">
        <v>236</v>
      </c>
      <c r="F69" t="s">
        <v>237</v>
      </c>
      <c r="G69" t="s">
        <v>13</v>
      </c>
      <c r="J69" t="str">
        <f>Mitgliederliste[[#This Row],[Name]]&amp;Mitgliederliste[[#This Row],[Vorname]]</f>
        <v>UllrichChristiane</v>
      </c>
    </row>
    <row r="70" spans="1:10" x14ac:dyDescent="0.2">
      <c r="J70" t="str">
        <f>Mitgliederliste[[#This Row],[Name]]&amp;Mitgliederliste[[#This Row],[Vorname]]</f>
        <v/>
      </c>
    </row>
    <row r="71" spans="1:10" x14ac:dyDescent="0.2">
      <c r="J71" t="str">
        <f>Mitgliederliste[[#This Row],[Name]]&amp;Mitgliederliste[[#This Row],[Vorname]]</f>
        <v/>
      </c>
    </row>
    <row r="72" spans="1:10" x14ac:dyDescent="0.2">
      <c r="J72" t="str">
        <f>Mitgliederliste[[#This Row],[Name]]&amp;Mitgliederliste[[#This Row],[Vorname]]</f>
        <v/>
      </c>
    </row>
    <row r="73" spans="1:10" x14ac:dyDescent="0.2">
      <c r="J73" t="str">
        <f>Mitgliederliste[[#This Row],[Name]]&amp;Mitgliederliste[[#This Row],[Vorname]]</f>
        <v/>
      </c>
    </row>
    <row r="74" spans="1:10" x14ac:dyDescent="0.2">
      <c r="J74" t="str">
        <f>Mitgliederliste[[#This Row],[Name]]&amp;Mitgliederliste[[#This Row],[Vorname]]</f>
        <v/>
      </c>
    </row>
    <row r="75" spans="1:10" x14ac:dyDescent="0.2">
      <c r="J75" t="str">
        <f>Mitgliederliste[[#This Row],[Name]]&amp;Mitgliederliste[[#This Row],[Vorname]]</f>
        <v/>
      </c>
    </row>
    <row r="76" spans="1:10" x14ac:dyDescent="0.2">
      <c r="J76" t="str">
        <f>Mitgliederliste[[#This Row],[Name]]&amp;Mitgliederliste[[#This Row],[Vorname]]</f>
        <v/>
      </c>
    </row>
    <row r="77" spans="1:10" x14ac:dyDescent="0.2">
      <c r="J77" t="str">
        <f>Mitgliederliste[[#This Row],[Name]]&amp;Mitgliederliste[[#This Row],[Vorname]]</f>
        <v/>
      </c>
    </row>
    <row r="78" spans="1:10" x14ac:dyDescent="0.2">
      <c r="J78" t="str">
        <f>Mitgliederliste[[#This Row],[Name]]&amp;Mitgliederliste[[#This Row],[Vorname]]</f>
        <v/>
      </c>
    </row>
    <row r="79" spans="1:10" x14ac:dyDescent="0.2">
      <c r="B79">
        <v>500</v>
      </c>
      <c r="J79" t="str">
        <f>Mitgliederliste[[#This Row],[Name]]&amp;Mitgliederliste[[#This Row],[Vorname]]</f>
        <v>500</v>
      </c>
    </row>
    <row r="80" spans="1:10" x14ac:dyDescent="0.2">
      <c r="B80">
        <v>45446</v>
      </c>
      <c r="J80" t="str">
        <f>Mitgliederliste[[#This Row],[Name]]&amp;Mitgliederliste[[#This Row],[Vorname]]</f>
        <v>45446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f 6 7 9 2 4 - 4 e 4 7 - 4 f c a - b 3 f 2 - 3 5 4 b 0 3 1 7 e 4 7 8 "   x m l n s = " h t t p : / / s c h e m a s . m i c r o s o f t . c o m / D a t a M a s h u p " > A A A A A A U F A A B Q S w M E F A A A C A g A l m k 0 W V E n S N a l A A A A 9 g A A A B I A A A B D b 2 5 m a W c v U G F j a 2 F n Z S 5 4 b W y F j 7 E O g j A Y h F + F d K c t Z Z C Q n z K o m y Q m J s a 1 K R U a o R h a L O / m 4 C P 5 C m I U d X O 8 u + + S u / v 1 B v n Y N s F F 9 V Z 3 J k M R p i h Q R n a l N l W G B n c M E 5 R z 2 A p 5 E p U K J t j Y d L Q 6 Q 7 V z 5 5 Q Q 7 z 3 2 M e 7 6 i j B K I 3 I o N j t Z q 1 a E 2 l g n j F T o 0 y r / t x C H / W s M Z z i K Y 8 w W C a Z A Z h M K b b 4 A m / Y + 0 x 8 T l k P j h l 7 x U o W r N Z B Z A n l / 4 A 9 Q S w M E F A A A C A g A l m k 0 W e 2 p c d t S A g A A Z g Y A A B M A A A B G b 3 J t d W x h c y 9 T Z W N 0 a W 9 u M S 5 t l V T N b t p A E L 4 j 5 R 1 W 7 g U k g y G l l a q o B 5 J Q Q i v S V N B y Q M h a Y L B X W e 9 G u + O U N O J N e s w z 9 A V 4 s Y 4 x L S l r U + V k e b 6 Z b 3 7 2 m 7 E w R 6 E V G + b f 1 t l J 5 a R i Y 2 5 g w Q Y C I y l g A U Y K i 8 D e M w l Y Y e x L C l J m v 9 3 V H G R j r M 3 t T O v b 6 g c h o X G h F Y J C W / W C r x a M D S I D k T b B p Z 6 n S Q Y E Y 9 E D B r 2 g 2 Q p 7 o L S 1 o O w 8 5 k s M m s 1 2 u E + a O R y U U G B q r K R d e T W f q V R K n 6 F J o e Z T k a + 8 a 3 4 v I r 7 t r u V R t X n Z j 5 M + Q k K / 3 g G R 5 7 N P Q i 0 y Z B g D o D d d T y 4 5 8 m n O d r X 5 F Y N h E V h M l z S M K + A U m f G O + I z 6 v j E 6 0 Q i 5 2 V Y P 0 v t s s n P o S D m c c 8 m N p d C s 2 u m u 3 B 5 s n h T F I m U Z 3 n G Z T f H h b p 9 g Z L i y S 2 2 S C y 3 T R I 0 e 7 i B L U 1 K X z x 4 f n 3 V Y V 2 m S b M 3 E C Q x h h W t y o S I T c I y d 7 D 2 M W K K D f D a u 7 R y I + D Z V U S G 5 z 7 5 p o 4 q z k M b K z O z U A b r 1 A R f S M Y 9 A w l I r x z 7 Q s w L v / n n n 2 u 2 g f + H Y h t 2 b T j j g a s H R h v 3 L 4 z j J J E 0 c l 7 G O F Y 3 F l o x + G x S 2 2 g U T Q K B N Y t V O a u s 1 1 h X q B 4 8 l M Y W t N 2 U s 7 x x g 8 3 N G W j I 8 o k D W A 3 r R z d M S L c / J w 9 N m C d V p 6 8 V U 7 l v t q F 6 / m M q d B r W P R i C G A 6 1 4 p r 6 + w r f t R i b / f / G P P D Y u T D M 8 G v 4 X d 8 M J 9 0 i g u / X c r S T j q f 2 + e Y o l q P 1 q D k m D c 8 z 3 M t v J k l V + t n D e f i v + a H I n w w L l F Y v t U F / r o 3 c k P 4 F H L 0 l B h 9 s r 8 h + p r 2 s V o Y 5 n P v s N U E s D B B Q A A A g I A J Z p N F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m k 0 W V E n S N a l A A A A 9 g A A A B I A A A A A A A A A A A A A A K S B A A A A A E N v b m Z p Z y 9 Q Y W N r Y W d l L n h t b F B L A Q I U A x Q A A A g I A J Z p N F n t q X H b U g I A A G Y G A A A T A A A A A A A A A A A A A A C k g d U A A A B G b 3 J t d W x h c y 9 T Z W N 0 a W 9 u M S 5 t U E s B A h Q D F A A A C A g A l m k 0 W Q / K 6 a u k A A A A 6 Q A A A B M A A A A A A A A A A A A A A K S B W A M A A F t D b 2 5 0 Z W 5 0 X 1 R 5 c G V z X S 5 4 b W x Q S w U G A A A A A A M A A w D C A A A A L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8 A A A A A A A A e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a X R n b G l l Z G V y b G l z d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W I 0 M D F m Z C 0 3 Z G Q 2 L T R i Y T M t O D M z Y y 1 i O D Q 0 Z G M 2 N z k 1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0 Z 2 x p Z W R l c m x p c 3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w V D E x O j E y O j Q 1 L j I z O D M 4 M j B a I i A v P j x F b n R y e S B U e X B l P S J G a W x s Q 2 9 s d W 1 u V H l w Z X M i I F Z h b H V l P S J z Q m d B R 0 J n W U d C Z z 0 9 I i A v P j x F b n R y e S B U e X B l P S J G a W x s Q 2 9 s d W 1 u T m F t Z X M i I F Z h b H V l P S J z W y Z x d W 9 0 O 0 5 h b W U m c X V v d D s s J n F 1 b 3 Q 7 V m 9 y b m F t Z S Z x d W 9 0 O y w m c X V v d D t J Q k F O J n F 1 b 3 Q 7 L C Z x d W 9 0 O 0 J J Q y Z x d W 9 0 O y w m c X V v d D t T R V B B X 0 1 h b m R h d H N f S U Q m c X V v d D s s J n F 1 b 3 Q 7 U 0 V Q Q V 9 N Y W 5 k Y X R z X 0 R h d H V t J n F 1 b 3 Q 7 L C Z x d W 9 0 O 1 d v a G 5 1 b m d z b n V t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0 Z 2 x p Z W R l c m x p c 3 R l L 0 F 1 d G 9 S Z W 1 v d m V k Q 2 9 s d W 1 u c z E u e 0 5 h b W U s M H 0 m c X V v d D s s J n F 1 b 3 Q 7 U 2 V j d G l v b j E v T W l 0 Z 2 x p Z W R l c m x p c 3 R l L 0 F 1 d G 9 S Z W 1 v d m V k Q 2 9 s d W 1 u c z E u e 1 Z v c m 5 h b W U s M X 0 m c X V v d D s s J n F 1 b 3 Q 7 U 2 V j d G l v b j E v T W l 0 Z 2 x p Z W R l c m x p c 3 R l L 0 F 1 d G 9 S Z W 1 v d m V k Q 2 9 s d W 1 u c z E u e 0 l C Q U 4 s M n 0 m c X V v d D s s J n F 1 b 3 Q 7 U 2 V j d G l v b j E v T W l 0 Z 2 x p Z W R l c m x p c 3 R l L 0 F 1 d G 9 S Z W 1 v d m V k Q 2 9 s d W 1 u c z E u e 0 J J Q y w z f S Z x d W 9 0 O y w m c X V v d D t T Z W N 0 a W 9 u M S 9 N a X R n b G l l Z G V y b G l z d G U v Q X V 0 b 1 J l b W 9 2 Z W R D b 2 x 1 b W 5 z M S 5 7 U 0 V Q Q V 9 N Y W 5 k Y X R z X 0 l E L D R 9 J n F 1 b 3 Q 7 L C Z x d W 9 0 O 1 N l Y 3 R p b 2 4 x L 0 1 p d G d s a W V k Z X J s a X N 0 Z S 9 B d X R v U m V t b 3 Z l Z E N v b H V t b n M x L n t T R V B B X 0 1 h b m R h d H N f R G F 0 d W 0 s N X 0 m c X V v d D s s J n F 1 b 3 Q 7 U 2 V j d G l v b j E v T W l 0 Z 2 x p Z W R l c m x p c 3 R l L 0 F 1 d G 9 S Z W 1 v d m V k Q 2 9 s d W 1 u c z E u e 1 d v a G 5 1 b m d z b n V t b W V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p d G d s a W V k Z X J s a X N 0 Z S 9 B d X R v U m V t b 3 Z l Z E N v b H V t b n M x L n t O Y W 1 l L D B 9 J n F 1 b 3 Q 7 L C Z x d W 9 0 O 1 N l Y 3 R p b 2 4 x L 0 1 p d G d s a W V k Z X J s a X N 0 Z S 9 B d X R v U m V t b 3 Z l Z E N v b H V t b n M x L n t W b 3 J u Y W 1 l L D F 9 J n F 1 b 3 Q 7 L C Z x d W 9 0 O 1 N l Y 3 R p b 2 4 x L 0 1 p d G d s a W V k Z X J s a X N 0 Z S 9 B d X R v U m V t b 3 Z l Z E N v b H V t b n M x L n t J Q k F O L D J 9 J n F 1 b 3 Q 7 L C Z x d W 9 0 O 1 N l Y 3 R p b 2 4 x L 0 1 p d G d s a W V k Z X J s a X N 0 Z S 9 B d X R v U m V t b 3 Z l Z E N v b H V t b n M x L n t C S U M s M 3 0 m c X V v d D s s J n F 1 b 3 Q 7 U 2 V j d G l v b j E v T W l 0 Z 2 x p Z W R l c m x p c 3 R l L 0 F 1 d G 9 S Z W 1 v d m V k Q 2 9 s d W 1 u c z E u e 1 N F U E F f T W F u Z G F 0 c 1 9 J R C w 0 f S Z x d W 9 0 O y w m c X V v d D t T Z W N 0 a W 9 u M S 9 N a X R n b G l l Z G V y b G l z d G U v Q X V 0 b 1 J l b W 9 2 Z W R D b 2 x 1 b W 5 z M S 5 7 U 0 V Q Q V 9 N Y W 5 k Y X R z X 0 R h d H V t L D V 9 J n F 1 b 3 Q 7 L C Z x d W 9 0 O 1 N l Y 3 R p b 2 4 x L 0 1 p d G d s a W V k Z X J s a X N 0 Z S 9 B d X R v U m V t b 3 Z l Z E N v b H V t b n M x L n t X b 2 h u d W 5 n c 2 5 1 b W 1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l 0 Z 2 x p Z W R l c m x p c 3 R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d G d s a W V k Z X J s a X N 0 Z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d G d s a W V k Z X J s a X N 0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n b G l l Z G V y b G l z d G U v R 2 U l Q z M l Q T R u Z G V y d G V y J T I w U 3 B h b H R l b n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d G d s a W V k Z X J s a X N 0 Z S 9 T c G F s d G V u J T I w Y X V z d y V D M y V B N G h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n b G l l Z G V y b G l z d G U v R 2 U l Q z M l Q T R u Z G V y d G V y J T I w U 3 B h b H R l b n R 5 c C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d x q i N U v E L A G y F Z 5 A K W f 7 1 c c M 3 d r 9 7 7 x P x 1 z a / K 0 j B 4 f N E 2 u x 6 9 F c 5 h + 2 W 1 R g C w j O R 1 w C h 3 + Z 0 / r 4 D N x V 9 Y M F U 6 v w H 3 o J F s f h t + M w h p E d D k B u K B g r K e N C E / D z N 4 H / + t G E j 2 s e o A = = < / D a t a M a s h u p > 
</file>

<file path=customXml/itemProps1.xml><?xml version="1.0" encoding="utf-8"?>
<ds:datastoreItem xmlns:ds="http://schemas.openxmlformats.org/officeDocument/2006/customXml" ds:itemID="{79EF8D73-6AAD-6E48-AAF4-A90DE7E17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payments</vt:lpstr>
      <vt:lpstr>config</vt:lpstr>
      <vt:lpstr>customer_data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Rösler</dc:creator>
  <cp:lastModifiedBy>claudia krüger</cp:lastModifiedBy>
  <dcterms:created xsi:type="dcterms:W3CDTF">2024-09-19T12:20:01Z</dcterms:created>
  <dcterms:modified xsi:type="dcterms:W3CDTF">2024-09-24T15:32:09Z</dcterms:modified>
</cp:coreProperties>
</file>