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ajo91p\OneDrive - University of Otago\uoc\jpearson\Teaching\2021\Stats_course\"/>
    </mc:Choice>
  </mc:AlternateContent>
  <bookViews>
    <workbookView xWindow="0" yWindow="0" windowWidth="25200" windowHeight="12285" tabRatio="802"/>
  </bookViews>
  <sheets>
    <sheet name="Experiments" sheetId="1" r:id="rId1"/>
    <sheet name="Technical Reps" sheetId="5" r:id="rId2"/>
    <sheet name="Technical Reps 2" sheetId="11" r:id="rId3"/>
    <sheet name="Technical Reps 3" sheetId="6" r:id="rId4"/>
    <sheet name="Multiplicative errors" sheetId="8" r:id="rId5"/>
    <sheet name="Estimation" sheetId="10" r:id="rId6"/>
    <sheet name="Inference" sheetId="9" r:id="rId7"/>
    <sheet name="t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2" l="1"/>
  <c r="H3" i="12"/>
  <c r="F4" i="12"/>
  <c r="F3" i="12"/>
  <c r="X5" i="6" l="1"/>
  <c r="X14" i="6"/>
  <c r="T13" i="6"/>
  <c r="U13" i="6"/>
  <c r="V13" i="6"/>
  <c r="W13" i="6"/>
  <c r="X13" i="6"/>
  <c r="T14" i="6"/>
  <c r="U14" i="6"/>
  <c r="V14" i="6"/>
  <c r="W14" i="6"/>
  <c r="T15" i="6"/>
  <c r="U15" i="6"/>
  <c r="V15" i="6"/>
  <c r="W15" i="6"/>
  <c r="X15" i="6"/>
  <c r="T16" i="6"/>
  <c r="U16" i="6"/>
  <c r="V16" i="6"/>
  <c r="W16" i="6"/>
  <c r="X16" i="6"/>
  <c r="T17" i="6"/>
  <c r="U17" i="6"/>
  <c r="V17" i="6"/>
  <c r="W17" i="6"/>
  <c r="X17" i="6"/>
  <c r="T18" i="6"/>
  <c r="U18" i="6"/>
  <c r="V18" i="6"/>
  <c r="W18" i="6"/>
  <c r="X18" i="6"/>
  <c r="S14" i="6"/>
  <c r="S15" i="6"/>
  <c r="S16" i="6"/>
  <c r="S17" i="6"/>
  <c r="S18" i="6"/>
  <c r="S13" i="6"/>
  <c r="S8" i="11"/>
  <c r="T8" i="11"/>
  <c r="U8" i="11"/>
  <c r="V8" i="11"/>
  <c r="W8" i="11"/>
  <c r="X8" i="11"/>
  <c r="S9" i="11"/>
  <c r="T9" i="11"/>
  <c r="U9" i="11"/>
  <c r="V9" i="11"/>
  <c r="W9" i="11"/>
  <c r="X9" i="11"/>
  <c r="S17" i="11"/>
  <c r="T17" i="11"/>
  <c r="U17" i="11"/>
  <c r="V17" i="11"/>
  <c r="W17" i="11"/>
  <c r="X17" i="11"/>
  <c r="S18" i="11"/>
  <c r="T18" i="11"/>
  <c r="U18" i="11"/>
  <c r="V18" i="11"/>
  <c r="W18" i="11"/>
  <c r="X18" i="11"/>
  <c r="S26" i="11"/>
  <c r="T26" i="11"/>
  <c r="U26" i="11"/>
  <c r="V26" i="11"/>
  <c r="W26" i="11"/>
  <c r="X26" i="11"/>
  <c r="S27" i="11"/>
  <c r="T27" i="11"/>
  <c r="U27" i="11"/>
  <c r="V27" i="11"/>
  <c r="W27" i="11"/>
  <c r="X27" i="11"/>
  <c r="Y23" i="11"/>
  <c r="X23" i="11"/>
  <c r="W23" i="11"/>
  <c r="V23" i="11"/>
  <c r="U23" i="11"/>
  <c r="T23" i="11"/>
  <c r="S23" i="11"/>
  <c r="R23" i="11"/>
  <c r="P23" i="11"/>
  <c r="O23" i="11"/>
  <c r="N23" i="11"/>
  <c r="M23" i="11"/>
  <c r="L23" i="11"/>
  <c r="K23" i="11"/>
  <c r="J23" i="11"/>
  <c r="I23" i="11"/>
  <c r="X22" i="11"/>
  <c r="W22" i="11"/>
  <c r="V22" i="11"/>
  <c r="U22" i="11"/>
  <c r="T22" i="11"/>
  <c r="S22" i="11"/>
  <c r="R22" i="11"/>
  <c r="P22" i="11"/>
  <c r="Y22" i="11" s="1"/>
  <c r="O22" i="11"/>
  <c r="N22" i="11"/>
  <c r="M22" i="11"/>
  <c r="L22" i="11"/>
  <c r="K22" i="11"/>
  <c r="J22" i="11"/>
  <c r="I22" i="11"/>
  <c r="Y14" i="11"/>
  <c r="X14" i="11"/>
  <c r="W14" i="11"/>
  <c r="V14" i="11"/>
  <c r="U14" i="11"/>
  <c r="T14" i="11"/>
  <c r="S14" i="11"/>
  <c r="R14" i="11"/>
  <c r="P14" i="11"/>
  <c r="O14" i="11"/>
  <c r="N14" i="11"/>
  <c r="M14" i="11"/>
  <c r="L14" i="11"/>
  <c r="K14" i="11"/>
  <c r="J14" i="11"/>
  <c r="I14" i="11"/>
  <c r="X13" i="11"/>
  <c r="W13" i="11"/>
  <c r="V13" i="11"/>
  <c r="U13" i="11"/>
  <c r="T13" i="11"/>
  <c r="S13" i="11"/>
  <c r="R13" i="11"/>
  <c r="P13" i="11"/>
  <c r="Y13" i="11" s="1"/>
  <c r="O13" i="11"/>
  <c r="N13" i="11"/>
  <c r="M13" i="11"/>
  <c r="L13" i="11"/>
  <c r="K13" i="11"/>
  <c r="J13" i="11"/>
  <c r="I13" i="11"/>
  <c r="Y5" i="11"/>
  <c r="X5" i="11"/>
  <c r="W5" i="11"/>
  <c r="V5" i="11"/>
  <c r="U5" i="11"/>
  <c r="T5" i="11"/>
  <c r="S5" i="11"/>
  <c r="R5" i="11"/>
  <c r="P5" i="11"/>
  <c r="O5" i="11"/>
  <c r="N5" i="11"/>
  <c r="M5" i="11"/>
  <c r="L5" i="11"/>
  <c r="K5" i="11"/>
  <c r="J5" i="11"/>
  <c r="I5" i="11"/>
  <c r="X4" i="11"/>
  <c r="W4" i="11"/>
  <c r="V4" i="11"/>
  <c r="U4" i="11"/>
  <c r="T4" i="11"/>
  <c r="S4" i="11"/>
  <c r="R4" i="11"/>
  <c r="P4" i="11"/>
  <c r="Y4" i="11" s="1"/>
  <c r="O4" i="11"/>
  <c r="N4" i="11"/>
  <c r="M4" i="11"/>
  <c r="L4" i="11"/>
  <c r="K4" i="11"/>
  <c r="J4" i="11"/>
  <c r="I4" i="11"/>
  <c r="T5" i="5"/>
  <c r="U5" i="5"/>
  <c r="V5" i="5"/>
  <c r="W5" i="5"/>
  <c r="X5" i="5"/>
  <c r="S5" i="5"/>
  <c r="P14" i="10" l="1"/>
  <c r="O13" i="10"/>
  <c r="H13" i="10"/>
  <c r="R13" i="10"/>
  <c r="I14" i="10"/>
  <c r="N14" i="10"/>
  <c r="M14" i="10"/>
  <c r="H14" i="10"/>
  <c r="O14" i="10"/>
  <c r="P13" i="10"/>
  <c r="Q13" i="10"/>
  <c r="G13" i="10"/>
  <c r="F13" i="10"/>
  <c r="E13" i="10"/>
  <c r="E13" i="9"/>
  <c r="F13" i="9"/>
  <c r="G13" i="9"/>
  <c r="H13" i="9"/>
  <c r="I13" i="9"/>
  <c r="E14" i="9"/>
  <c r="F14" i="9"/>
  <c r="G14" i="9"/>
  <c r="H14" i="9"/>
  <c r="I14" i="9"/>
  <c r="R13" i="9"/>
  <c r="N14" i="9"/>
  <c r="M14" i="9"/>
  <c r="O13" i="9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K9" i="8"/>
  <c r="K8" i="8"/>
  <c r="K7" i="8"/>
  <c r="L4" i="8"/>
  <c r="M4" i="8"/>
  <c r="N4" i="8"/>
  <c r="O4" i="8"/>
  <c r="P4" i="8"/>
  <c r="L5" i="8"/>
  <c r="M5" i="8"/>
  <c r="N5" i="8"/>
  <c r="O5" i="8"/>
  <c r="P5" i="8"/>
  <c r="L6" i="8"/>
  <c r="M6" i="8"/>
  <c r="N6" i="8"/>
  <c r="O6" i="8"/>
  <c r="P6" i="8"/>
  <c r="K6" i="8"/>
  <c r="K5" i="8"/>
  <c r="K4" i="8"/>
  <c r="I4" i="8"/>
  <c r="J4" i="8"/>
  <c r="E14" i="10" l="1"/>
  <c r="I13" i="10"/>
  <c r="F14" i="10"/>
  <c r="Q14" i="10"/>
  <c r="M13" i="10"/>
  <c r="G14" i="10"/>
  <c r="N13" i="10"/>
  <c r="O14" i="9"/>
  <c r="Q13" i="9"/>
  <c r="P13" i="9"/>
  <c r="P14" i="9"/>
  <c r="Q14" i="9"/>
  <c r="M13" i="9"/>
  <c r="N13" i="9"/>
  <c r="Y4" i="6" l="1"/>
  <c r="T4" i="6"/>
  <c r="U4" i="6"/>
  <c r="V4" i="6"/>
  <c r="W4" i="6"/>
  <c r="X4" i="6"/>
  <c r="T5" i="6"/>
  <c r="U5" i="6"/>
  <c r="V5" i="6"/>
  <c r="W5" i="6"/>
  <c r="T6" i="6"/>
  <c r="U6" i="6"/>
  <c r="V6" i="6"/>
  <c r="W6" i="6"/>
  <c r="X6" i="6"/>
  <c r="T7" i="6"/>
  <c r="U7" i="6"/>
  <c r="V7" i="6"/>
  <c r="W7" i="6"/>
  <c r="X7" i="6"/>
  <c r="T8" i="6"/>
  <c r="U8" i="6"/>
  <c r="V8" i="6"/>
  <c r="W8" i="6"/>
  <c r="X8" i="6"/>
  <c r="T9" i="6"/>
  <c r="U9" i="6"/>
  <c r="V9" i="6"/>
  <c r="W9" i="6"/>
  <c r="X9" i="6"/>
  <c r="S9" i="6"/>
  <c r="S8" i="6"/>
  <c r="S7" i="6"/>
  <c r="S6" i="6"/>
  <c r="S5" i="6"/>
  <c r="S4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J9" i="6"/>
  <c r="J8" i="6"/>
  <c r="J7" i="6"/>
  <c r="J6" i="6"/>
  <c r="J5" i="6"/>
  <c r="J4" i="6"/>
  <c r="Y23" i="5" l="1"/>
  <c r="X23" i="5"/>
  <c r="W23" i="5"/>
  <c r="V23" i="5"/>
  <c r="U23" i="5"/>
  <c r="T23" i="5"/>
  <c r="S23" i="5"/>
  <c r="R23" i="5"/>
  <c r="Y22" i="5"/>
  <c r="X22" i="5"/>
  <c r="W22" i="5"/>
  <c r="V22" i="5"/>
  <c r="U22" i="5"/>
  <c r="T22" i="5"/>
  <c r="S22" i="5"/>
  <c r="R22" i="5"/>
  <c r="S13" i="5"/>
  <c r="Y14" i="5"/>
  <c r="X14" i="5"/>
  <c r="W14" i="5"/>
  <c r="V14" i="5"/>
  <c r="U14" i="5"/>
  <c r="T14" i="5"/>
  <c r="S14" i="5"/>
  <c r="R14" i="5"/>
  <c r="Y13" i="5"/>
  <c r="X13" i="5"/>
  <c r="W13" i="5"/>
  <c r="V13" i="5"/>
  <c r="U13" i="5"/>
  <c r="T13" i="5"/>
  <c r="R13" i="5"/>
  <c r="Y5" i="5"/>
  <c r="T4" i="5"/>
  <c r="U4" i="5"/>
  <c r="V4" i="5"/>
  <c r="W4" i="5"/>
  <c r="X4" i="5"/>
  <c r="S4" i="5"/>
  <c r="R5" i="5"/>
  <c r="I5" i="5"/>
  <c r="I4" i="5"/>
  <c r="R4" i="5"/>
  <c r="K4" i="5"/>
  <c r="L4" i="5"/>
  <c r="M4" i="5"/>
  <c r="N4" i="5"/>
  <c r="O4" i="5"/>
  <c r="J4" i="5"/>
  <c r="Y4" i="5"/>
  <c r="P4" i="6"/>
  <c r="I4" i="6"/>
  <c r="P23" i="5"/>
  <c r="O23" i="5"/>
  <c r="N23" i="5"/>
  <c r="M23" i="5"/>
  <c r="L23" i="5"/>
  <c r="K23" i="5"/>
  <c r="J23" i="5"/>
  <c r="I23" i="5"/>
  <c r="P22" i="5"/>
  <c r="O22" i="5"/>
  <c r="N22" i="5"/>
  <c r="M22" i="5"/>
  <c r="L22" i="5"/>
  <c r="K22" i="5"/>
  <c r="J22" i="5"/>
  <c r="I22" i="5"/>
  <c r="J13" i="5"/>
  <c r="I13" i="5"/>
  <c r="P14" i="5"/>
  <c r="O14" i="5"/>
  <c r="N14" i="5"/>
  <c r="M14" i="5"/>
  <c r="L14" i="5"/>
  <c r="K14" i="5"/>
  <c r="J14" i="5"/>
  <c r="I14" i="5"/>
  <c r="P13" i="5"/>
  <c r="O13" i="5"/>
  <c r="N13" i="5"/>
  <c r="M13" i="5"/>
  <c r="L13" i="5"/>
  <c r="K13" i="5"/>
  <c r="K5" i="5"/>
  <c r="L5" i="5"/>
  <c r="M5" i="5"/>
  <c r="N5" i="5"/>
  <c r="O5" i="5"/>
  <c r="P5" i="5"/>
  <c r="P4" i="5"/>
  <c r="J5" i="5"/>
</calcChain>
</file>

<file path=xl/comments1.xml><?xml version="1.0" encoding="utf-8"?>
<comments xmlns="http://schemas.openxmlformats.org/spreadsheetml/2006/main">
  <authors>
    <author>John Pearson</author>
  </authors>
  <commentList>
    <comment ref="R25" authorId="0" shapeId="0">
      <text>
        <r>
          <rPr>
            <b/>
            <sz val="9"/>
            <color indexed="81"/>
            <rFont val="Tahoma"/>
            <family val="2"/>
          </rPr>
          <t>John Pearson:</t>
        </r>
        <r>
          <rPr>
            <sz val="9"/>
            <color indexed="81"/>
            <rFont val="Tahoma"/>
            <family val="2"/>
          </rPr>
          <t xml:space="preserve">
Coefficient of Variation
Check repeatability using CV or more appropriate tool </t>
        </r>
      </text>
    </comment>
  </commentList>
</comments>
</file>

<file path=xl/sharedStrings.xml><?xml version="1.0" encoding="utf-8"?>
<sst xmlns="http://schemas.openxmlformats.org/spreadsheetml/2006/main" count="577" uniqueCount="50">
  <si>
    <t>CellsOnly</t>
  </si>
  <si>
    <t>Reagents</t>
  </si>
  <si>
    <t>Scramble</t>
  </si>
  <si>
    <t>siRNA1</t>
  </si>
  <si>
    <t>siRNA2</t>
  </si>
  <si>
    <t>siRNA3</t>
  </si>
  <si>
    <t>cellLine</t>
  </si>
  <si>
    <t>AN3CA</t>
  </si>
  <si>
    <t>EM_E6/E7</t>
  </si>
  <si>
    <t>Expteriment</t>
  </si>
  <si>
    <t>Experiment</t>
  </si>
  <si>
    <t xml:space="preserve">Mean </t>
  </si>
  <si>
    <t>SD</t>
  </si>
  <si>
    <t>Mean</t>
  </si>
  <si>
    <t>N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</si>
  <si>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</si>
  <si>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</si>
  <si>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</si>
  <si>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</si>
  <si>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</si>
  <si>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</si>
  <si>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</si>
  <si>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</si>
  <si>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</si>
  <si>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</si>
  <si>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Average experiments</t>
  </si>
  <si>
    <t>SE</t>
  </si>
  <si>
    <t>Are the knockdowns different from the scramble control?</t>
  </si>
  <si>
    <t>Are the knockdowns different from eachother?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</si>
  <si>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</si>
  <si>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</si>
  <si>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</si>
  <si>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</si>
  <si>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</si>
  <si>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</si>
  <si>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</si>
  <si>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</si>
  <si>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</si>
  <si>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</si>
  <si>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</si>
  <si>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</si>
  <si>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</si>
  <si>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</si>
  <si>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</si>
  <si>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</si>
  <si>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CV</t>
  </si>
  <si>
    <t>Column 1</t>
  </si>
  <si>
    <t>Column 2</t>
  </si>
  <si>
    <t>Column 3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</si>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</sst>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AN3CA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'Technical Reps 3'!$S$4:$X$4</c:f>
                <c:numCache>
                  <c:formatCode>General</c:formatCode>
                  <c:ptCount val="6"/>
                  <c:pt idx="0">
                    <c:v>7.6707040094113665E-2</c:v>
                  </c:pt>
                  <c:pt idx="1">
                    <c:v>1.24108823215757E-2</c:v>
                  </c:pt>
                  <c:pt idx="2">
                    <c:v>2.0237671144015871E-2</c:v>
                  </c:pt>
                  <c:pt idx="3">
                    <c:v>1.1914836689327029E-2</c:v>
                  </c:pt>
                  <c:pt idx="4">
                    <c:v>2.8911992897988528E-2</c:v>
                  </c:pt>
                  <c:pt idx="5">
                    <c:v>4.7384948383778283E-3</c:v>
                  </c:pt>
                </c:numCache>
              </c:numRef>
            </c:plus>
            <c:minus>
              <c:numRef>
                <c:f>'Technical Reps 3'!$S$4:$X$4</c:f>
                <c:numCache>
                  <c:formatCode>General</c:formatCode>
                  <c:ptCount val="6"/>
                  <c:pt idx="0">
                    <c:v>7.6707040094113665E-2</c:v>
                  </c:pt>
                  <c:pt idx="1">
                    <c:v>1.24108823215757E-2</c:v>
                  </c:pt>
                  <c:pt idx="2">
                    <c:v>2.0237671144015871E-2</c:v>
                  </c:pt>
                  <c:pt idx="3">
                    <c:v>1.1914836689327029E-2</c:v>
                  </c:pt>
                  <c:pt idx="4">
                    <c:v>2.8911992897988528E-2</c:v>
                  </c:pt>
                  <c:pt idx="5">
                    <c:v>4.7384948383778283E-3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'Technical Reps 3'!$J$3:$O$3</c:f>
              <c:strCache>
                <c:ptCount val="6"/>
                <c:pt idx="0">
                  <c:v>CellsOnly</c:v>
                </c:pt>
                <c:pt idx="1">
                  <c:v>Reagents</c:v>
                </c:pt>
                <c:pt idx="2">
                  <c:v>Scramble</c:v>
                </c:pt>
                <c:pt idx="3">
                  <c:v>siRNA1</c:v>
                </c:pt>
                <c:pt idx="4">
                  <c:v>siRNA2</c:v>
                </c:pt>
                <c:pt idx="5">
                  <c:v>siRNA3</c:v>
                </c:pt>
              </c:strCache>
            </c:strRef>
          </c:cat>
          <c:val>
            <c:numRef>
              <c:f>'Technical Reps 3'!$J$4:$O$4</c:f>
              <c:numCache>
                <c:formatCode>General</c:formatCode>
                <c:ptCount val="6"/>
                <c:pt idx="0">
                  <c:v>0.58379999999999999</c:v>
                </c:pt>
                <c:pt idx="1">
                  <c:v>0.32800000000000001</c:v>
                </c:pt>
                <c:pt idx="2">
                  <c:v>0.23926666666666666</c:v>
                </c:pt>
                <c:pt idx="3">
                  <c:v>0.13416666666666668</c:v>
                </c:pt>
                <c:pt idx="4">
                  <c:v>0.15896666666666667</c:v>
                </c:pt>
                <c:pt idx="5">
                  <c:v>0.15153333333333333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A-41E2-98A5-1B4B49BCAE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'Technical Reps 3'!$S$5:$X$5</c:f>
                <c:numCache>
                  <c:formatCode>General</c:formatCode>
                  <c:ptCount val="6"/>
                  <c:pt idx="0">
                    <c:v>7.2619355621142773E-2</c:v>
                  </c:pt>
                  <c:pt idx="1">
                    <c:v>4.4714552630211998E-2</c:v>
                  </c:pt>
                  <c:pt idx="2">
                    <c:v>8.8524675443253514E-2</c:v>
                  </c:pt>
                  <c:pt idx="3">
                    <c:v>7.2367408607074912E-2</c:v>
                  </c:pt>
                  <c:pt idx="4">
                    <c:v>4.3957893762705695E-2</c:v>
                  </c:pt>
                  <c:pt idx="5">
                    <c:v>0.10192676771774638</c:v>
                  </c:pt>
                </c:numCache>
              </c:numRef>
            </c:plus>
            <c:minus>
              <c:numRef>
                <c:f>'Technical Reps 3'!$S$5:$X$5</c:f>
                <c:numCache>
                  <c:formatCode>General</c:formatCode>
                  <c:ptCount val="6"/>
                  <c:pt idx="0">
                    <c:v>7.2619355621142773E-2</c:v>
                  </c:pt>
                  <c:pt idx="1">
                    <c:v>4.4714552630211998E-2</c:v>
                  </c:pt>
                  <c:pt idx="2">
                    <c:v>8.8524675443253514E-2</c:v>
                  </c:pt>
                  <c:pt idx="3">
                    <c:v>7.2367408607074912E-2</c:v>
                  </c:pt>
                  <c:pt idx="4">
                    <c:v>4.3957893762705695E-2</c:v>
                  </c:pt>
                  <c:pt idx="5">
                    <c:v>0.10192676771774638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'Technical Reps 3'!$J$3:$O$3</c:f>
              <c:strCache>
                <c:ptCount val="6"/>
                <c:pt idx="0">
                  <c:v>CellsOnly</c:v>
                </c:pt>
                <c:pt idx="1">
                  <c:v>Reagents</c:v>
                </c:pt>
                <c:pt idx="2">
                  <c:v>Scramble</c:v>
                </c:pt>
                <c:pt idx="3">
                  <c:v>siRNA1</c:v>
                </c:pt>
                <c:pt idx="4">
                  <c:v>siRNA2</c:v>
                </c:pt>
                <c:pt idx="5">
                  <c:v>siRNA3</c:v>
                </c:pt>
              </c:strCache>
            </c:strRef>
          </c:cat>
          <c:val>
            <c:numRef>
              <c:f>'Technical Reps 3'!$J$5:$O$5</c:f>
              <c:numCache>
                <c:formatCode>General</c:formatCode>
                <c:ptCount val="6"/>
                <c:pt idx="0">
                  <c:v>0.59652190000000005</c:v>
                </c:pt>
                <c:pt idx="1">
                  <c:v>0.29919619999999997</c:v>
                </c:pt>
                <c:pt idx="2">
                  <c:v>0.24666536666666664</c:v>
                </c:pt>
                <c:pt idx="3">
                  <c:v>0.16330296666666666</c:v>
                </c:pt>
                <c:pt idx="4">
                  <c:v>0.20766113333333336</c:v>
                </c:pt>
                <c:pt idx="5">
                  <c:v>0.15350869333333333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A-41E2-98A5-1B4B49BCAE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'Technical Reps 3'!$S$6:$X$6</c:f>
                <c:numCache>
                  <c:formatCode>General</c:formatCode>
                  <c:ptCount val="6"/>
                  <c:pt idx="0">
                    <c:v>0.17011609844200473</c:v>
                  </c:pt>
                  <c:pt idx="1">
                    <c:v>0.11312989879856394</c:v>
                  </c:pt>
                  <c:pt idx="2">
                    <c:v>7.2906183436957678E-2</c:v>
                  </c:pt>
                  <c:pt idx="3">
                    <c:v>4.8566482384180674E-2</c:v>
                  </c:pt>
                  <c:pt idx="4">
                    <c:v>3.3928534148032888E-2</c:v>
                  </c:pt>
                  <c:pt idx="5">
                    <c:v>7.9208672977290354E-2</c:v>
                  </c:pt>
                </c:numCache>
              </c:numRef>
            </c:plus>
            <c:minus>
              <c:numRef>
                <c:f>'Technical Reps 3'!$S$6:$X$6</c:f>
                <c:numCache>
                  <c:formatCode>General</c:formatCode>
                  <c:ptCount val="6"/>
                  <c:pt idx="0">
                    <c:v>0.17011609844200473</c:v>
                  </c:pt>
                  <c:pt idx="1">
                    <c:v>0.11312989879856394</c:v>
                  </c:pt>
                  <c:pt idx="2">
                    <c:v>7.2906183436957678E-2</c:v>
                  </c:pt>
                  <c:pt idx="3">
                    <c:v>4.8566482384180674E-2</c:v>
                  </c:pt>
                  <c:pt idx="4">
                    <c:v>3.3928534148032888E-2</c:v>
                  </c:pt>
                  <c:pt idx="5">
                    <c:v>7.9208672977290354E-2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'Technical Reps 3'!$J$3:$O$3</c:f>
              <c:strCache>
                <c:ptCount val="6"/>
                <c:pt idx="0">
                  <c:v>CellsOnly</c:v>
                </c:pt>
                <c:pt idx="1">
                  <c:v>Reagents</c:v>
                </c:pt>
                <c:pt idx="2">
                  <c:v>Scramble</c:v>
                </c:pt>
                <c:pt idx="3">
                  <c:v>siRNA1</c:v>
                </c:pt>
                <c:pt idx="4">
                  <c:v>siRNA2</c:v>
                </c:pt>
                <c:pt idx="5">
                  <c:v>siRNA3</c:v>
                </c:pt>
              </c:strCache>
            </c:strRef>
          </c:cat>
          <c:val>
            <c:numRef>
              <c:f>'Technical Reps 3'!$J$6:$O$6</c:f>
              <c:numCache>
                <c:formatCode>General</c:formatCode>
                <c:ptCount val="6"/>
                <c:pt idx="0">
                  <c:v>0.58726330000000004</c:v>
                </c:pt>
                <c:pt idx="1">
                  <c:v>0.38696373333333334</c:v>
                </c:pt>
                <c:pt idx="2">
                  <c:v>0.27594326666666669</c:v>
                </c:pt>
                <c:pt idx="3">
                  <c:v>8.9778496666666666E-2</c:v>
                </c:pt>
                <c:pt idx="4">
                  <c:v>0.11946409666666667</c:v>
                </c:pt>
                <c:pt idx="5">
                  <c:v>0.16998026666666666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A-41E2-98A5-1B4B49BC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793664"/>
        <c:axId val="623791696"/>
      </c:barChart>
      <c:catAx>
        <c:axId val="6237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1696"/>
        <c:crosses val="autoZero"/>
        <c:auto val="1"/>
        <c:lblAlgn val="ctr"/>
        <c:lblOffset val="100"/>
        <c:noMultiLvlLbl val="0"/>
      </c:catAx>
      <c:valAx>
        <c:axId val="6237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AN3CA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Estimation!$M$13:$Q$13</c:f>
                <c:numCache>
                  <c:formatCode>General</c:formatCode>
                  <c:ptCount val="5"/>
                  <c:pt idx="0">
                    <c:v>4.5838410757284016E-2</c:v>
                  </c:pt>
                  <c:pt idx="1">
                    <c:v>1.9430523555160523E-2</c:v>
                  </c:pt>
                  <c:pt idx="2">
                    <c:v>3.5326483618106724E-2</c:v>
                  </c:pt>
                  <c:pt idx="3">
                    <c:v>4.1785852698891839E-2</c:v>
                  </c:pt>
                  <c:pt idx="4">
                    <c:v>1.0350950334760902E-2</c:v>
                  </c:pt>
                </c:numCache>
              </c:numRef>
            </c:plus>
            <c:minus>
              <c:numRef>
                <c:f>Estimation!$M$13:$Q$13</c:f>
                <c:numCache>
                  <c:formatCode>General</c:formatCode>
                  <c:ptCount val="5"/>
                  <c:pt idx="0">
                    <c:v>4.5838410757284016E-2</c:v>
                  </c:pt>
                  <c:pt idx="1">
                    <c:v>1.9430523555160523E-2</c:v>
                  </c:pt>
                  <c:pt idx="2">
                    <c:v>3.5326483618106724E-2</c:v>
                  </c:pt>
                  <c:pt idx="3">
                    <c:v>4.1785852698891839E-2</c:v>
                  </c:pt>
                  <c:pt idx="4">
                    <c:v>1.0350950334760902E-2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Estimation!$E$12:$I$12</c:f>
              <c:strCache>
                <c:ptCount val="5"/>
                <c:pt idx="0">
                  <c:v>Reagents</c:v>
                </c:pt>
                <c:pt idx="1">
                  <c:v>Scramble</c:v>
                </c:pt>
                <c:pt idx="2">
                  <c:v>siRNA1</c:v>
                </c:pt>
                <c:pt idx="3">
                  <c:v>siRNA2</c:v>
                </c:pt>
                <c:pt idx="4">
                  <c:v>siRNA3</c:v>
                </c:pt>
              </c:strCache>
            </c:strRef>
          </c:cat>
          <c:val>
            <c:numRef>
              <c:f>Estimation!$E$13:$I$13</c:f>
              <c:numCache>
                <c:formatCode>General</c:formatCode>
                <c:ptCount val="5"/>
                <c:pt idx="0">
                  <c:v>0.57411041169671961</c:v>
                </c:pt>
                <c:pt idx="1">
                  <c:v>0.43107650055729457</c:v>
                </c:pt>
                <c:pt idx="2">
                  <c:v>0.21881691534779901</c:v>
                </c:pt>
                <c:pt idx="3">
                  <c:v>0.27461381077226887</c:v>
                </c:pt>
                <c:pt idx="4">
                  <c:v>0.26878269443922348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8-472F-B3CE-8B740B64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47480"/>
        <c:axId val="624849776"/>
      </c:barChart>
      <c:catAx>
        <c:axId val="6248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49776"/>
        <c:crosses val="autoZero"/>
        <c:auto val="1"/>
        <c:lblAlgn val="ctr"/>
        <c:lblOffset val="100"/>
        <c:noMultiLvlLbl val="0"/>
      </c:catAx>
      <c:valAx>
        <c:axId val="6248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4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AN3CA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Inference!$M$13:$Q$13</c:f>
                <c:numCache>
                  <c:formatCode>General</c:formatCode>
                  <c:ptCount val="5"/>
                  <c:pt idx="0">
                    <c:v>4.5838410757284016E-2</c:v>
                  </c:pt>
                  <c:pt idx="1">
                    <c:v>1.9430523555160523E-2</c:v>
                  </c:pt>
                  <c:pt idx="2">
                    <c:v>3.5326483618106724E-2</c:v>
                  </c:pt>
                  <c:pt idx="3">
                    <c:v>4.1785852698891839E-2</c:v>
                  </c:pt>
                  <c:pt idx="4">
                    <c:v>1.0350950334760902E-2</c:v>
                  </c:pt>
                </c:numCache>
              </c:numRef>
            </c:plus>
            <c:minus>
              <c:numRef>
                <c:f>Inference!$M$13:$Q$13</c:f>
                <c:numCache>
                  <c:formatCode>General</c:formatCode>
                  <c:ptCount val="5"/>
                  <c:pt idx="0">
                    <c:v>4.5838410757284016E-2</c:v>
                  </c:pt>
                  <c:pt idx="1">
                    <c:v>1.9430523555160523E-2</c:v>
                  </c:pt>
                  <c:pt idx="2">
                    <c:v>3.5326483618106724E-2</c:v>
                  </c:pt>
                  <c:pt idx="3">
                    <c:v>4.1785852698891839E-2</c:v>
                  </c:pt>
                  <c:pt idx="4">
                    <c:v>1.0350950334760902E-2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Inference!$E$12:$I$12</c:f>
              <c:strCache>
                <c:ptCount val="5"/>
                <c:pt idx="0">
                  <c:v>Reagents</c:v>
                </c:pt>
                <c:pt idx="1">
                  <c:v>Scramble</c:v>
                </c:pt>
                <c:pt idx="2">
                  <c:v>siRNA1</c:v>
                </c:pt>
                <c:pt idx="3">
                  <c:v>siRNA2</c:v>
                </c:pt>
                <c:pt idx="4">
                  <c:v>siRNA3</c:v>
                </c:pt>
              </c:strCache>
            </c:strRef>
          </c:cat>
          <c:val>
            <c:numRef>
              <c:f>Inference!$E$13:$I$13</c:f>
              <c:numCache>
                <c:formatCode>General</c:formatCode>
                <c:ptCount val="5"/>
                <c:pt idx="0">
                  <c:v>0.57411041169671961</c:v>
                </c:pt>
                <c:pt idx="1">
                  <c:v>0.43107650055729457</c:v>
                </c:pt>
                <c:pt idx="2">
                  <c:v>0.21881691534779901</c:v>
                </c:pt>
                <c:pt idx="3">
                  <c:v>0.27461381077226887</c:v>
                </c:pt>
                <c:pt idx="4">
                  <c:v>0.26878269443922348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6-4ED6-BFBE-0092565A5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47480"/>
        <c:axId val="624849776"/>
      </c:barChart>
      <c:catAx>
        <c:axId val="6248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49776"/>
        <c:crosses val="autoZero"/>
        <c:auto val="1"/>
        <c:lblAlgn val="ctr"/>
        <c:lblOffset val="100"/>
        <c:noMultiLvlLbl val="0"/>
      </c:catAx>
      <c:valAx>
        <c:axId val="6248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4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EM_E6/E7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Inference!$M$14:$Q$14</c:f>
                <c:numCache>
                  <c:formatCode>General</c:formatCode>
                  <c:ptCount val="5"/>
                  <c:pt idx="0">
                    <c:v>4.2910322267465204E-2</c:v>
                  </c:pt>
                  <c:pt idx="1">
                    <c:v>3.1683636825931887E-2</c:v>
                  </c:pt>
                  <c:pt idx="2">
                    <c:v>1.5236388814697523E-2</c:v>
                  </c:pt>
                  <c:pt idx="3">
                    <c:v>4.2275980832444521E-2</c:v>
                  </c:pt>
                  <c:pt idx="4">
                    <c:v>5.6205384946904052E-2</c:v>
                  </c:pt>
                </c:numCache>
              </c:numRef>
            </c:plus>
            <c:minus>
              <c:numRef>
                <c:f>Inference!$M$14:$Q$14</c:f>
                <c:numCache>
                  <c:formatCode>General</c:formatCode>
                  <c:ptCount val="5"/>
                  <c:pt idx="0">
                    <c:v>4.2910322267465204E-2</c:v>
                  </c:pt>
                  <c:pt idx="1">
                    <c:v>3.1683636825931887E-2</c:v>
                  </c:pt>
                  <c:pt idx="2">
                    <c:v>1.5236388814697523E-2</c:v>
                  </c:pt>
                  <c:pt idx="3">
                    <c:v>4.2275980832444521E-2</c:v>
                  </c:pt>
                  <c:pt idx="4">
                    <c:v>5.6205384946904052E-2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Inference!$E$12:$I$12</c:f>
              <c:strCache>
                <c:ptCount val="5"/>
                <c:pt idx="0">
                  <c:v>Reagents</c:v>
                </c:pt>
                <c:pt idx="1">
                  <c:v>Scramble</c:v>
                </c:pt>
                <c:pt idx="2">
                  <c:v>siRNA1</c:v>
                </c:pt>
                <c:pt idx="3">
                  <c:v>siRNA2</c:v>
                </c:pt>
                <c:pt idx="4">
                  <c:v>siRNA3</c:v>
                </c:pt>
              </c:strCache>
            </c:strRef>
          </c:cat>
          <c:val>
            <c:numRef>
              <c:f>Inference!$E$14:$I$14</c:f>
              <c:numCache>
                <c:formatCode>General</c:formatCode>
                <c:ptCount val="5"/>
                <c:pt idx="0">
                  <c:v>0.86504013709755068</c:v>
                </c:pt>
                <c:pt idx="1">
                  <c:v>1.020635299777908</c:v>
                </c:pt>
                <c:pt idx="2">
                  <c:v>0.8241731880616805</c:v>
                </c:pt>
                <c:pt idx="3">
                  <c:v>0.63780481899580899</c:v>
                </c:pt>
                <c:pt idx="4">
                  <c:v>0.6772972309800499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7-4C1A-ACE3-4CEC477F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929240"/>
        <c:axId val="585929568"/>
      </c:barChart>
      <c:catAx>
        <c:axId val="5859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9568"/>
        <c:crosses val="autoZero"/>
        <c:auto val="1"/>
        <c:lblAlgn val="ctr"/>
        <c:lblOffset val="100"/>
        <c:noMultiLvlLbl val="0"/>
      </c:catAx>
      <c:valAx>
        <c:axId val="585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119062</xdr:rowOff>
    </xdr:from>
    <xdr:to>
      <xdr:col>16</xdr:col>
      <xdr:colOff>180975</xdr:colOff>
      <xdr:row>26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16</xdr:row>
      <xdr:rowOff>23812</xdr:rowOff>
    </xdr:from>
    <xdr:to>
      <xdr:col>8</xdr:col>
      <xdr:colOff>385762</xdr:colOff>
      <xdr:row>30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16</xdr:row>
      <xdr:rowOff>23812</xdr:rowOff>
    </xdr:from>
    <xdr:to>
      <xdr:col>8</xdr:col>
      <xdr:colOff>385762</xdr:colOff>
      <xdr:row>30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16</xdr:row>
      <xdr:rowOff>23812</xdr:rowOff>
    </xdr:from>
    <xdr:to>
      <xdr:col>20</xdr:col>
      <xdr:colOff>247650</xdr:colOff>
      <xdr:row>30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F29" sqref="F29"/>
    </sheetView>
  </sheetViews>
  <sheetFormatPr defaultRowHeight="15" x14ac:dyDescent="0.25"/>
  <cols>
    <col min="1" max="1" width="12.28515625" customWidth="1"/>
    <col min="3" max="3" width="10.7109375" bestFit="1" customWidth="1"/>
    <col min="6" max="6" width="11.28515625" customWidth="1"/>
    <col min="7" max="7" width="11.5703125" customWidth="1"/>
  </cols>
  <sheetData>
    <row r="2" spans="1:7" x14ac:dyDescent="0.25">
      <c r="A2" t="s">
        <v>10</v>
      </c>
      <c r="B2" s="3">
        <v>1</v>
      </c>
      <c r="C2" s="2">
        <v>44287</v>
      </c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A4">
        <v>0.66110000000000002</v>
      </c>
      <c r="B4">
        <v>0.33029999999999998</v>
      </c>
      <c r="C4">
        <v>0.25119999999999998</v>
      </c>
      <c r="D4">
        <v>0.1356</v>
      </c>
      <c r="E4">
        <v>0.17660000000000001</v>
      </c>
      <c r="F4">
        <v>0.14899999999999999</v>
      </c>
      <c r="G4" t="s">
        <v>7</v>
      </c>
    </row>
    <row r="5" spans="1:7" x14ac:dyDescent="0.25">
      <c r="A5">
        <v>0.50770000000000004</v>
      </c>
      <c r="B5">
        <v>0.31459999999999999</v>
      </c>
      <c r="C5">
        <v>0.21590000000000001</v>
      </c>
      <c r="D5">
        <v>0.14530000000000001</v>
      </c>
      <c r="E5">
        <v>0.12559999999999999</v>
      </c>
      <c r="F5">
        <v>0.14860000000000001</v>
      </c>
      <c r="G5" t="s">
        <v>7</v>
      </c>
    </row>
    <row r="6" spans="1:7" x14ac:dyDescent="0.25">
      <c r="A6">
        <v>0.58260000000000001</v>
      </c>
      <c r="B6">
        <v>0.33910000000000001</v>
      </c>
      <c r="C6">
        <v>0.25069999999999998</v>
      </c>
      <c r="D6">
        <v>0.1216</v>
      </c>
      <c r="E6">
        <v>0.17469999999999999</v>
      </c>
      <c r="F6">
        <v>0.157</v>
      </c>
      <c r="G6" t="s">
        <v>7</v>
      </c>
    </row>
    <row r="7" spans="1:7" x14ac:dyDescent="0.25">
      <c r="A7">
        <v>0.50290000000000001</v>
      </c>
      <c r="B7">
        <v>0.47820000000000001</v>
      </c>
      <c r="C7">
        <v>0.54100000000000004</v>
      </c>
      <c r="D7">
        <v>0.42299999999999999</v>
      </c>
      <c r="E7">
        <v>0.4511</v>
      </c>
      <c r="F7">
        <v>0.34520000000000001</v>
      </c>
      <c r="G7" t="s">
        <v>8</v>
      </c>
    </row>
    <row r="8" spans="1:7" x14ac:dyDescent="0.25">
      <c r="A8">
        <v>0.54749999999999999</v>
      </c>
      <c r="B8">
        <v>0.4667</v>
      </c>
      <c r="C8">
        <v>0.57940000000000003</v>
      </c>
      <c r="D8">
        <v>0.43159999999999998</v>
      </c>
      <c r="E8">
        <v>0.3553</v>
      </c>
      <c r="F8">
        <v>0.38379999999999997</v>
      </c>
      <c r="G8" t="s">
        <v>8</v>
      </c>
    </row>
    <row r="9" spans="1:7" x14ac:dyDescent="0.25">
      <c r="A9">
        <v>0.55449999999999999</v>
      </c>
      <c r="B9">
        <v>0.4929</v>
      </c>
      <c r="C9">
        <v>0.56599999999999995</v>
      </c>
      <c r="D9">
        <v>0.43680000000000002</v>
      </c>
      <c r="E9">
        <v>0.34870000000000001</v>
      </c>
      <c r="F9">
        <v>0.41039999999999999</v>
      </c>
      <c r="G9" t="s">
        <v>8</v>
      </c>
    </row>
    <row r="11" spans="1:7" x14ac:dyDescent="0.25">
      <c r="A11" t="s">
        <v>10</v>
      </c>
      <c r="B11" s="3">
        <v>2</v>
      </c>
      <c r="C11" s="2">
        <v>44294</v>
      </c>
    </row>
    <row r="12" spans="1:7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</row>
    <row r="13" spans="1:7" x14ac:dyDescent="0.25">
      <c r="A13">
        <v>0.51278380000000001</v>
      </c>
      <c r="B13">
        <v>0.31363439999999998</v>
      </c>
      <c r="C13">
        <v>0.34874670000000002</v>
      </c>
      <c r="D13">
        <v>0.13853219999999999</v>
      </c>
      <c r="E13">
        <v>0.16916900000000001</v>
      </c>
      <c r="F13">
        <v>0.24541341</v>
      </c>
      <c r="G13" t="s">
        <v>7</v>
      </c>
    </row>
    <row r="14" spans="1:7" x14ac:dyDescent="0.25">
      <c r="A14">
        <v>0.64220129999999997</v>
      </c>
      <c r="B14">
        <v>0.2490464</v>
      </c>
      <c r="C14">
        <v>0.19102369999999999</v>
      </c>
      <c r="D14">
        <v>0.1065736</v>
      </c>
      <c r="E14">
        <v>0.25556139999999999</v>
      </c>
      <c r="F14">
        <v>0.17122899999999999</v>
      </c>
      <c r="G14" t="s">
        <v>7</v>
      </c>
    </row>
    <row r="15" spans="1:7" x14ac:dyDescent="0.25">
      <c r="A15">
        <v>0.63458060000000005</v>
      </c>
      <c r="B15">
        <v>0.33490779999999998</v>
      </c>
      <c r="C15">
        <v>0.20022570000000001</v>
      </c>
      <c r="D15">
        <v>0.2448031</v>
      </c>
      <c r="E15">
        <v>0.19825300000000001</v>
      </c>
      <c r="F15">
        <v>4.388367E-2</v>
      </c>
      <c r="G15" t="s">
        <v>7</v>
      </c>
    </row>
    <row r="16" spans="1:7" x14ac:dyDescent="0.25">
      <c r="A16">
        <v>0.58966560000000001</v>
      </c>
      <c r="B16">
        <v>0.44941809999999999</v>
      </c>
      <c r="C16">
        <v>0.48793039999999999</v>
      </c>
      <c r="D16">
        <v>0.4180488</v>
      </c>
      <c r="E16">
        <v>0.27493230000000002</v>
      </c>
      <c r="F16">
        <v>0.31945981000000001</v>
      </c>
      <c r="G16" t="s">
        <v>8</v>
      </c>
    </row>
    <row r="17" spans="1:7" x14ac:dyDescent="0.25">
      <c r="A17">
        <v>0.48621969999999998</v>
      </c>
      <c r="B17">
        <v>0.37278149999999999</v>
      </c>
      <c r="C17">
        <v>0.62035099999999999</v>
      </c>
      <c r="D17">
        <v>0.43920419999999999</v>
      </c>
      <c r="E17">
        <v>0.2628993</v>
      </c>
      <c r="F17">
        <v>0.48359522999999999</v>
      </c>
      <c r="G17" t="s">
        <v>8</v>
      </c>
    </row>
    <row r="18" spans="1:7" x14ac:dyDescent="0.25">
      <c r="A18">
        <v>0.56822669999999997</v>
      </c>
      <c r="B18">
        <v>0.46063809999999999</v>
      </c>
      <c r="C18">
        <v>0.62433550000000004</v>
      </c>
      <c r="D18">
        <v>0.48049350000000002</v>
      </c>
      <c r="E18">
        <v>0.4731976</v>
      </c>
      <c r="F18">
        <v>0.43680806999999999</v>
      </c>
      <c r="G18" t="s">
        <v>8</v>
      </c>
    </row>
    <row r="20" spans="1:7" x14ac:dyDescent="0.25">
      <c r="A20" t="s">
        <v>10</v>
      </c>
      <c r="B20" s="3">
        <v>3</v>
      </c>
      <c r="C20" s="2">
        <v>44301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</row>
    <row r="22" spans="1:7" x14ac:dyDescent="0.25">
      <c r="A22">
        <v>0.66783320000000002</v>
      </c>
      <c r="B22">
        <v>0.32258819999999999</v>
      </c>
      <c r="C22">
        <v>0.21012749999999999</v>
      </c>
      <c r="D22">
        <v>0.10109809</v>
      </c>
      <c r="E22">
        <v>8.6778279999999999E-2</v>
      </c>
      <c r="F22">
        <v>0.1349543</v>
      </c>
      <c r="G22" t="s">
        <v>7</v>
      </c>
    </row>
    <row r="23" spans="1:7" x14ac:dyDescent="0.25">
      <c r="A23">
        <v>0.39183050000000003</v>
      </c>
      <c r="B23">
        <v>0.51759040000000001</v>
      </c>
      <c r="C23">
        <v>0.35431020000000002</v>
      </c>
      <c r="D23">
        <v>3.655187E-2</v>
      </c>
      <c r="E23">
        <v>0.1171021</v>
      </c>
      <c r="F23">
        <v>0.11432290000000001</v>
      </c>
      <c r="G23" t="s">
        <v>7</v>
      </c>
    </row>
    <row r="24" spans="1:7" x14ac:dyDescent="0.25">
      <c r="A24">
        <v>0.70212620000000003</v>
      </c>
      <c r="B24">
        <v>0.32071260000000001</v>
      </c>
      <c r="C24">
        <v>0.26339210000000002</v>
      </c>
      <c r="D24">
        <v>0.13168553</v>
      </c>
      <c r="E24">
        <v>0.15451191</v>
      </c>
      <c r="F24">
        <v>0.2606636</v>
      </c>
      <c r="G24" t="s">
        <v>7</v>
      </c>
    </row>
    <row r="25" spans="1:7" x14ac:dyDescent="0.25">
      <c r="A25">
        <v>0.51171449999999996</v>
      </c>
      <c r="B25">
        <v>0.61291709999999999</v>
      </c>
      <c r="C25">
        <v>0.41579189999999999</v>
      </c>
      <c r="D25">
        <v>0.47838713999999999</v>
      </c>
      <c r="E25">
        <v>0.40142054999999999</v>
      </c>
      <c r="F25">
        <v>0.40307490000000001</v>
      </c>
      <c r="G25" t="s">
        <v>8</v>
      </c>
    </row>
    <row r="26" spans="1:7" x14ac:dyDescent="0.25">
      <c r="A26">
        <v>0.57406579999999996</v>
      </c>
      <c r="B26">
        <v>0.43499559999999998</v>
      </c>
      <c r="C26">
        <v>0.53064860000000003</v>
      </c>
      <c r="D26">
        <v>0.34697460000000002</v>
      </c>
      <c r="E26">
        <v>0.2432241</v>
      </c>
      <c r="F26">
        <v>0.41251539999999998</v>
      </c>
      <c r="G26" t="s">
        <v>8</v>
      </c>
    </row>
    <row r="27" spans="1:7" x14ac:dyDescent="0.25">
      <c r="A27">
        <v>0.58112790000000003</v>
      </c>
      <c r="B27">
        <v>0.48393809999999998</v>
      </c>
      <c r="C27">
        <v>0.64927820000000003</v>
      </c>
      <c r="D27">
        <v>0.59851100000000002</v>
      </c>
      <c r="E27">
        <v>0.32006475000000001</v>
      </c>
      <c r="F27">
        <v>0.13090959999999999</v>
      </c>
      <c r="G27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7"/>
  <sheetViews>
    <sheetView workbookViewId="0">
      <selection activeCell="A6" sqref="A6"/>
    </sheetView>
  </sheetViews>
  <sheetFormatPr defaultRowHeight="15" x14ac:dyDescent="0.25"/>
  <cols>
    <col min="1" max="1" width="12.28515625" customWidth="1"/>
    <col min="3" max="3" width="10.7109375" bestFit="1" customWidth="1"/>
    <col min="6" max="6" width="11.28515625" customWidth="1"/>
    <col min="7" max="7" width="11.5703125" customWidth="1"/>
    <col min="9" max="9" width="12" bestFit="1" customWidth="1"/>
    <col min="10" max="10" width="9.42578125" bestFit="1" customWidth="1"/>
    <col min="18" max="18" width="12" bestFit="1" customWidth="1"/>
  </cols>
  <sheetData>
    <row r="2" spans="1:25" x14ac:dyDescent="0.25">
      <c r="A2" t="s">
        <v>10</v>
      </c>
      <c r="B2" s="3">
        <v>1</v>
      </c>
      <c r="C2" s="2">
        <v>44287</v>
      </c>
      <c r="I2" s="1" t="s">
        <v>11</v>
      </c>
      <c r="R2" s="1" t="s">
        <v>12</v>
      </c>
    </row>
    <row r="3" spans="1: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1" t="s">
        <v>10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R3" s="1" t="s">
        <v>9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</row>
    <row r="4" spans="1:25" x14ac:dyDescent="0.25">
      <c r="A4">
        <v>0.66110000000000002</v>
      </c>
      <c r="B4">
        <v>0.33029999999999998</v>
      </c>
      <c r="C4">
        <v>0.25119999999999998</v>
      </c>
      <c r="D4">
        <v>0.1356</v>
      </c>
      <c r="E4">
        <v>0.17660000000000001</v>
      </c>
      <c r="F4">
        <v>0.14899999999999999</v>
      </c>
      <c r="G4" t="s">
        <v>7</v>
      </c>
      <c r="I4">
        <f>B2</f>
        <v>1</v>
      </c>
      <c r="J4">
        <f>AVERAGE(A4:A6)</f>
        <v>0.58379999999999999</v>
      </c>
      <c r="K4">
        <f t="shared" ref="K4:O4" si="0">AVERAGE(B4:B6)</f>
        <v>0.32800000000000001</v>
      </c>
      <c r="L4">
        <f t="shared" si="0"/>
        <v>0.23926666666666666</v>
      </c>
      <c r="M4">
        <f t="shared" si="0"/>
        <v>0.13416666666666668</v>
      </c>
      <c r="N4">
        <f t="shared" si="0"/>
        <v>0.15896666666666667</v>
      </c>
      <c r="O4">
        <f t="shared" si="0"/>
        <v>0.15153333333333333</v>
      </c>
      <c r="P4" t="str">
        <f>G4</f>
        <v>AN3CA</v>
      </c>
      <c r="R4">
        <f>B2</f>
        <v>1</v>
      </c>
      <c r="S4">
        <f>_xlfn.STDEV.S(A4:A6)</f>
        <v>7.6707040094113665E-2</v>
      </c>
      <c r="T4">
        <f t="shared" ref="T4:X4" si="1">_xlfn.STDEV.S(B4:B6)</f>
        <v>1.24108823215757E-2</v>
      </c>
      <c r="U4">
        <f t="shared" si="1"/>
        <v>2.0237671144015871E-2</v>
      </c>
      <c r="V4">
        <f t="shared" si="1"/>
        <v>1.1914836689327029E-2</v>
      </c>
      <c r="W4">
        <f t="shared" si="1"/>
        <v>2.8911992897988528E-2</v>
      </c>
      <c r="X4">
        <f t="shared" si="1"/>
        <v>4.7384948383778283E-3</v>
      </c>
      <c r="Y4" t="str">
        <f>P4</f>
        <v>AN3CA</v>
      </c>
    </row>
    <row r="5" spans="1:25" x14ac:dyDescent="0.25">
      <c r="A5">
        <v>0.50770000000000004</v>
      </c>
      <c r="B5">
        <v>0.31459999999999999</v>
      </c>
      <c r="C5">
        <v>0.21590000000000001</v>
      </c>
      <c r="D5">
        <v>0.14530000000000001</v>
      </c>
      <c r="E5">
        <v>0.12559999999999999</v>
      </c>
      <c r="F5">
        <v>0.14860000000000001</v>
      </c>
      <c r="G5" t="s">
        <v>7</v>
      </c>
      <c r="I5">
        <f>B2</f>
        <v>1</v>
      </c>
      <c r="J5">
        <f>AVERAGE(A7:A9)</f>
        <v>0.5349666666666667</v>
      </c>
      <c r="K5">
        <f t="shared" ref="K5:O5" si="2">AVERAGE(B7:B9)</f>
        <v>0.47926666666666673</v>
      </c>
      <c r="L5">
        <f t="shared" si="2"/>
        <v>0.56213333333333326</v>
      </c>
      <c r="M5">
        <f t="shared" si="2"/>
        <v>0.43046666666666672</v>
      </c>
      <c r="N5">
        <f t="shared" si="2"/>
        <v>0.38503333333333334</v>
      </c>
      <c r="O5">
        <f t="shared" si="2"/>
        <v>0.37979999999999997</v>
      </c>
      <c r="P5" t="str">
        <f>G7</f>
        <v>EM_E6/E7</v>
      </c>
      <c r="R5">
        <f>B2</f>
        <v>1</v>
      </c>
      <c r="S5">
        <f>_xlfn.STDEV.S(A7:A9)</f>
        <v>2.7990236392951964E-2</v>
      </c>
      <c r="T5">
        <f t="shared" ref="T5:X5" si="3">_xlfn.STDEV.S(B7:B9)</f>
        <v>1.3132529586234837E-2</v>
      </c>
      <c r="U5">
        <f t="shared" si="3"/>
        <v>1.9489826405931193E-2</v>
      </c>
      <c r="V5">
        <f t="shared" si="3"/>
        <v>6.9694571763756138E-3</v>
      </c>
      <c r="W5">
        <f t="shared" si="3"/>
        <v>5.7310499328947856E-2</v>
      </c>
      <c r="X5">
        <f t="shared" si="3"/>
        <v>3.2783532451522046E-2</v>
      </c>
      <c r="Y5" t="str">
        <f>G7</f>
        <v>EM_E6/E7</v>
      </c>
    </row>
    <row r="6" spans="1:25" x14ac:dyDescent="0.25">
      <c r="A6">
        <v>0.58260000000000001</v>
      </c>
      <c r="B6">
        <v>0.33910000000000001</v>
      </c>
      <c r="C6">
        <v>0.25069999999999998</v>
      </c>
      <c r="D6">
        <v>0.1216</v>
      </c>
      <c r="E6">
        <v>0.17469999999999999</v>
      </c>
      <c r="F6">
        <v>0.157</v>
      </c>
      <c r="G6" t="s">
        <v>7</v>
      </c>
    </row>
    <row r="7" spans="1:25" x14ac:dyDescent="0.25">
      <c r="A7">
        <v>0.50290000000000001</v>
      </c>
      <c r="B7">
        <v>0.47820000000000001</v>
      </c>
      <c r="C7">
        <v>0.54100000000000004</v>
      </c>
      <c r="D7">
        <v>0.42299999999999999</v>
      </c>
      <c r="E7">
        <v>0.4511</v>
      </c>
      <c r="F7">
        <v>0.34520000000000001</v>
      </c>
      <c r="G7" t="s">
        <v>8</v>
      </c>
    </row>
    <row r="8" spans="1:25" x14ac:dyDescent="0.25">
      <c r="A8">
        <v>0.54749999999999999</v>
      </c>
      <c r="B8">
        <v>0.4667</v>
      </c>
      <c r="C8">
        <v>0.57940000000000003</v>
      </c>
      <c r="D8">
        <v>0.43159999999999998</v>
      </c>
      <c r="E8">
        <v>0.3553</v>
      </c>
      <c r="F8">
        <v>0.38379999999999997</v>
      </c>
      <c r="G8" t="s">
        <v>8</v>
      </c>
    </row>
    <row r="9" spans="1:25" x14ac:dyDescent="0.25">
      <c r="A9">
        <v>0.55449999999999999</v>
      </c>
      <c r="B9">
        <v>0.4929</v>
      </c>
      <c r="C9">
        <v>0.56599999999999995</v>
      </c>
      <c r="D9">
        <v>0.43680000000000002</v>
      </c>
      <c r="E9">
        <v>0.34870000000000001</v>
      </c>
      <c r="F9">
        <v>0.41039999999999999</v>
      </c>
      <c r="G9" t="s">
        <v>8</v>
      </c>
    </row>
    <row r="11" spans="1:25" x14ac:dyDescent="0.25">
      <c r="A11" t="s">
        <v>10</v>
      </c>
      <c r="B11" s="3">
        <v>2</v>
      </c>
      <c r="C11" s="2">
        <v>44294</v>
      </c>
    </row>
    <row r="12" spans="1:25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I12" s="1" t="s">
        <v>10</v>
      </c>
      <c r="J12" s="1" t="s">
        <v>0</v>
      </c>
      <c r="K12" s="1" t="s">
        <v>1</v>
      </c>
      <c r="L12" s="1" t="s">
        <v>2</v>
      </c>
      <c r="M12" s="1" t="s">
        <v>3</v>
      </c>
      <c r="N12" s="1" t="s">
        <v>4</v>
      </c>
      <c r="O12" s="1" t="s">
        <v>5</v>
      </c>
      <c r="P12" s="1" t="s">
        <v>6</v>
      </c>
      <c r="R12" s="1" t="s">
        <v>10</v>
      </c>
      <c r="S12" s="1" t="s">
        <v>0</v>
      </c>
      <c r="T12" s="1" t="s">
        <v>1</v>
      </c>
      <c r="U12" s="1" t="s">
        <v>2</v>
      </c>
      <c r="V12" s="1" t="s">
        <v>3</v>
      </c>
      <c r="W12" s="1" t="s">
        <v>4</v>
      </c>
      <c r="X12" s="1" t="s">
        <v>5</v>
      </c>
      <c r="Y12" s="1" t="s">
        <v>6</v>
      </c>
    </row>
    <row r="13" spans="1:25" x14ac:dyDescent="0.25">
      <c r="A13">
        <v>0.51278380000000001</v>
      </c>
      <c r="B13">
        <v>0.31363439999999998</v>
      </c>
      <c r="C13">
        <v>0.34874670000000002</v>
      </c>
      <c r="D13">
        <v>0.13853219999999999</v>
      </c>
      <c r="E13">
        <v>0.16916900000000001</v>
      </c>
      <c r="F13">
        <v>0.24541341</v>
      </c>
      <c r="G13" t="s">
        <v>7</v>
      </c>
      <c r="I13">
        <f>B11</f>
        <v>2</v>
      </c>
      <c r="J13">
        <f>AVERAGE(A13:A15)</f>
        <v>0.59652190000000005</v>
      </c>
      <c r="K13">
        <f t="shared" ref="K13" si="4">AVERAGE(B13:B15)</f>
        <v>0.29919619999999997</v>
      </c>
      <c r="L13">
        <f t="shared" ref="L13" si="5">AVERAGE(C13:C15)</f>
        <v>0.24666536666666664</v>
      </c>
      <c r="M13">
        <f t="shared" ref="M13" si="6">AVERAGE(D13:D15)</f>
        <v>0.16330296666666666</v>
      </c>
      <c r="N13">
        <f t="shared" ref="N13" si="7">AVERAGE(E13:E15)</f>
        <v>0.20766113333333336</v>
      </c>
      <c r="O13">
        <f t="shared" ref="O13" si="8">AVERAGE(F13:F15)</f>
        <v>0.15350869333333333</v>
      </c>
      <c r="P13" t="str">
        <f>G13</f>
        <v>AN3CA</v>
      </c>
      <c r="R13">
        <f>B11</f>
        <v>2</v>
      </c>
      <c r="S13">
        <f>_xlfn.STDEV.S(A13:A15)</f>
        <v>7.2619355621142773E-2</v>
      </c>
      <c r="T13">
        <f t="shared" ref="T13" si="9">_xlfn.STDEV.S(B13:B15)</f>
        <v>4.4714552630211998E-2</v>
      </c>
      <c r="U13">
        <f t="shared" ref="U13" si="10">_xlfn.STDEV.S(C13:C15)</f>
        <v>8.8524675443253514E-2</v>
      </c>
      <c r="V13">
        <f t="shared" ref="V13" si="11">_xlfn.STDEV.S(D13:D15)</f>
        <v>7.2367408607074912E-2</v>
      </c>
      <c r="W13">
        <f t="shared" ref="W13" si="12">_xlfn.STDEV.S(E13:E15)</f>
        <v>4.3957893762705695E-2</v>
      </c>
      <c r="X13">
        <f t="shared" ref="X13" si="13">_xlfn.STDEV.S(F13:F15)</f>
        <v>0.10192676771774638</v>
      </c>
      <c r="Y13" t="str">
        <f>P13</f>
        <v>AN3CA</v>
      </c>
    </row>
    <row r="14" spans="1:25" x14ac:dyDescent="0.25">
      <c r="A14">
        <v>0.64220129999999997</v>
      </c>
      <c r="B14">
        <v>0.2490464</v>
      </c>
      <c r="C14">
        <v>0.19102369999999999</v>
      </c>
      <c r="D14">
        <v>0.1065736</v>
      </c>
      <c r="E14">
        <v>0.25556139999999999</v>
      </c>
      <c r="F14">
        <v>0.17122899999999999</v>
      </c>
      <c r="G14" t="s">
        <v>7</v>
      </c>
      <c r="I14">
        <f>B11</f>
        <v>2</v>
      </c>
      <c r="J14">
        <f>AVERAGE(A16:A18)</f>
        <v>0.54803733333333327</v>
      </c>
      <c r="K14">
        <f t="shared" ref="K14" si="14">AVERAGE(B16:B18)</f>
        <v>0.42761256666666664</v>
      </c>
      <c r="L14">
        <f t="shared" ref="L14" si="15">AVERAGE(C16:C18)</f>
        <v>0.57753896666666671</v>
      </c>
      <c r="M14">
        <f t="shared" ref="M14" si="16">AVERAGE(D16:D18)</f>
        <v>0.44591550000000008</v>
      </c>
      <c r="N14">
        <f t="shared" ref="N14" si="17">AVERAGE(E16:E18)</f>
        <v>0.33700973333333334</v>
      </c>
      <c r="O14">
        <f t="shared" ref="O14" si="18">AVERAGE(F16:F18)</f>
        <v>0.41328770333333331</v>
      </c>
      <c r="P14" t="str">
        <f>G16</f>
        <v>EM_E6/E7</v>
      </c>
      <c r="R14">
        <f>B11</f>
        <v>2</v>
      </c>
      <c r="S14">
        <f>_xlfn.STDEV.S(A16:A18)</f>
        <v>5.4598273338113311E-2</v>
      </c>
      <c r="T14">
        <f t="shared" ref="T14" si="19">_xlfn.STDEV.S(B16:B18)</f>
        <v>4.7815337537795689E-2</v>
      </c>
      <c r="U14">
        <f t="shared" ref="U14" si="20">_xlfn.STDEV.S(C16:C18)</f>
        <v>7.7628863672627349E-2</v>
      </c>
      <c r="V14">
        <f t="shared" ref="V14" si="21">_xlfn.STDEV.S(D16:D18)</f>
        <v>3.1758720066935961E-2</v>
      </c>
      <c r="W14">
        <f t="shared" ref="W14" si="22">_xlfn.STDEV.S(E16:E18)</f>
        <v>0.11809551025616218</v>
      </c>
      <c r="X14">
        <f t="shared" ref="X14" si="23">_xlfn.STDEV.S(F16:F18)</f>
        <v>8.455775990850839E-2</v>
      </c>
      <c r="Y14" t="str">
        <f>G16</f>
        <v>EM_E6/E7</v>
      </c>
    </row>
    <row r="15" spans="1:25" x14ac:dyDescent="0.25">
      <c r="A15">
        <v>0.63458060000000005</v>
      </c>
      <c r="B15">
        <v>0.33490779999999998</v>
      </c>
      <c r="C15">
        <v>0.20022570000000001</v>
      </c>
      <c r="D15">
        <v>0.2448031</v>
      </c>
      <c r="E15">
        <v>0.19825300000000001</v>
      </c>
      <c r="F15">
        <v>4.388367E-2</v>
      </c>
      <c r="G15" t="s">
        <v>7</v>
      </c>
    </row>
    <row r="16" spans="1:25" x14ac:dyDescent="0.25">
      <c r="A16">
        <v>0.58966560000000001</v>
      </c>
      <c r="B16">
        <v>0.44941809999999999</v>
      </c>
      <c r="C16">
        <v>0.48793039999999999</v>
      </c>
      <c r="D16">
        <v>0.4180488</v>
      </c>
      <c r="E16">
        <v>0.27493230000000002</v>
      </c>
      <c r="F16">
        <v>0.31945981000000001</v>
      </c>
      <c r="G16" t="s">
        <v>8</v>
      </c>
    </row>
    <row r="17" spans="1:25" x14ac:dyDescent="0.25">
      <c r="A17">
        <v>0.48621969999999998</v>
      </c>
      <c r="B17">
        <v>0.37278149999999999</v>
      </c>
      <c r="C17">
        <v>0.62035099999999999</v>
      </c>
      <c r="D17">
        <v>0.43920419999999999</v>
      </c>
      <c r="E17">
        <v>0.2628993</v>
      </c>
      <c r="F17">
        <v>0.48359522999999999</v>
      </c>
      <c r="G17" t="s">
        <v>8</v>
      </c>
    </row>
    <row r="18" spans="1:25" x14ac:dyDescent="0.25">
      <c r="A18">
        <v>0.56822669999999997</v>
      </c>
      <c r="B18">
        <v>0.46063809999999999</v>
      </c>
      <c r="C18">
        <v>0.62433550000000004</v>
      </c>
      <c r="D18">
        <v>0.48049350000000002</v>
      </c>
      <c r="E18">
        <v>0.4731976</v>
      </c>
      <c r="F18">
        <v>0.43680806999999999</v>
      </c>
      <c r="G18" t="s">
        <v>8</v>
      </c>
    </row>
    <row r="20" spans="1:25" x14ac:dyDescent="0.25">
      <c r="A20" t="s">
        <v>10</v>
      </c>
      <c r="B20" s="3">
        <v>3</v>
      </c>
      <c r="C20" s="2">
        <v>44301</v>
      </c>
    </row>
    <row r="21" spans="1:2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I21" s="1" t="s">
        <v>10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4</v>
      </c>
      <c r="O21" s="1" t="s">
        <v>5</v>
      </c>
      <c r="P21" s="1" t="s">
        <v>6</v>
      </c>
      <c r="R21" s="1" t="s">
        <v>10</v>
      </c>
      <c r="S21" s="1" t="s">
        <v>0</v>
      </c>
      <c r="T21" s="1" t="s">
        <v>1</v>
      </c>
      <c r="U21" s="1" t="s">
        <v>2</v>
      </c>
      <c r="V21" s="1" t="s">
        <v>3</v>
      </c>
      <c r="W21" s="1" t="s">
        <v>4</v>
      </c>
      <c r="X21" s="1" t="s">
        <v>5</v>
      </c>
      <c r="Y21" s="1" t="s">
        <v>6</v>
      </c>
    </row>
    <row r="22" spans="1:25" x14ac:dyDescent="0.25">
      <c r="A22">
        <v>0.66783320000000002</v>
      </c>
      <c r="B22">
        <v>0.32258819999999999</v>
      </c>
      <c r="C22">
        <v>0.21012749999999999</v>
      </c>
      <c r="D22">
        <v>0.10109809</v>
      </c>
      <c r="E22">
        <v>8.6778279999999999E-2</v>
      </c>
      <c r="F22">
        <v>0.1349543</v>
      </c>
      <c r="G22" t="s">
        <v>7</v>
      </c>
      <c r="I22">
        <f>B20</f>
        <v>3</v>
      </c>
      <c r="J22">
        <f>AVERAGE(A22:A24)</f>
        <v>0.58726330000000004</v>
      </c>
      <c r="K22">
        <f t="shared" ref="K22" si="24">AVERAGE(B22:B24)</f>
        <v>0.38696373333333334</v>
      </c>
      <c r="L22">
        <f t="shared" ref="L22" si="25">AVERAGE(C22:C24)</f>
        <v>0.27594326666666669</v>
      </c>
      <c r="M22">
        <f t="shared" ref="M22" si="26">AVERAGE(D22:D24)</f>
        <v>8.9778496666666666E-2</v>
      </c>
      <c r="N22">
        <f t="shared" ref="N22" si="27">AVERAGE(E22:E24)</f>
        <v>0.11946409666666667</v>
      </c>
      <c r="O22">
        <f t="shared" ref="O22" si="28">AVERAGE(F22:F24)</f>
        <v>0.16998026666666666</v>
      </c>
      <c r="P22" t="str">
        <f>G22</f>
        <v>AN3CA</v>
      </c>
      <c r="R22">
        <f>B20</f>
        <v>3</v>
      </c>
      <c r="S22">
        <f>_xlfn.STDEV.S(A22:A24)</f>
        <v>0.17011609844200473</v>
      </c>
      <c r="T22">
        <f t="shared" ref="T22" si="29">_xlfn.STDEV.S(B22:B24)</f>
        <v>0.11312989879856394</v>
      </c>
      <c r="U22">
        <f t="shared" ref="U22" si="30">_xlfn.STDEV.S(C22:C24)</f>
        <v>7.2906183436957678E-2</v>
      </c>
      <c r="V22">
        <f t="shared" ref="V22" si="31">_xlfn.STDEV.S(D22:D24)</f>
        <v>4.8566482384180674E-2</v>
      </c>
      <c r="W22">
        <f t="shared" ref="W22" si="32">_xlfn.STDEV.S(E22:E24)</f>
        <v>3.3928534148032888E-2</v>
      </c>
      <c r="X22">
        <f t="shared" ref="X22" si="33">_xlfn.STDEV.S(F22:F24)</f>
        <v>7.9208672977290354E-2</v>
      </c>
      <c r="Y22" t="str">
        <f>P22</f>
        <v>AN3CA</v>
      </c>
    </row>
    <row r="23" spans="1:25" x14ac:dyDescent="0.25">
      <c r="A23">
        <v>0.39183050000000003</v>
      </c>
      <c r="B23">
        <v>0.51759040000000001</v>
      </c>
      <c r="C23">
        <v>0.35431020000000002</v>
      </c>
      <c r="D23">
        <v>3.655187E-2</v>
      </c>
      <c r="E23">
        <v>0.1171021</v>
      </c>
      <c r="F23">
        <v>0.11432290000000001</v>
      </c>
      <c r="G23" t="s">
        <v>7</v>
      </c>
      <c r="I23">
        <f>B20</f>
        <v>3</v>
      </c>
      <c r="J23">
        <f>AVERAGE(A25:A27)</f>
        <v>0.55563606666666665</v>
      </c>
      <c r="K23">
        <f t="shared" ref="K23" si="34">AVERAGE(B25:B27)</f>
        <v>0.51061693333333336</v>
      </c>
      <c r="L23">
        <f t="shared" ref="L23" si="35">AVERAGE(C25:C27)</f>
        <v>0.53190623333333331</v>
      </c>
      <c r="M23">
        <f t="shared" ref="M23" si="36">AVERAGE(D25:D27)</f>
        <v>0.47462424666666664</v>
      </c>
      <c r="N23">
        <f t="shared" ref="N23" si="37">AVERAGE(E25:E27)</f>
        <v>0.32156980000000002</v>
      </c>
      <c r="O23">
        <f t="shared" ref="O23" si="38">AVERAGE(F25:F27)</f>
        <v>0.31549996666666663</v>
      </c>
      <c r="P23" t="str">
        <f>G25</f>
        <v>EM_E6/E7</v>
      </c>
      <c r="R23">
        <f>B20</f>
        <v>3</v>
      </c>
      <c r="S23">
        <f>_xlfn.STDEV.S(A25:A27)</f>
        <v>3.8200737269630476E-2</v>
      </c>
      <c r="T23">
        <f t="shared" ref="T23" si="39">_xlfn.STDEV.S(B25:B27)</f>
        <v>9.1912105576922323E-2</v>
      </c>
      <c r="U23">
        <f t="shared" ref="U23" si="40">_xlfn.STDEV.S(C25:C27)</f>
        <v>0.11674823040681771</v>
      </c>
      <c r="V23">
        <f t="shared" ref="V23" si="41">_xlfn.STDEV.S(D25:D27)</f>
        <v>0.12581041155611308</v>
      </c>
      <c r="W23">
        <f t="shared" ref="W23" si="42">_xlfn.STDEV.S(E25:E27)</f>
        <v>7.9108963333983179E-2</v>
      </c>
      <c r="X23">
        <f t="shared" ref="X23" si="43">_xlfn.STDEV.S(F25:F27)</f>
        <v>0.15992962001975539</v>
      </c>
      <c r="Y23" t="str">
        <f>G25</f>
        <v>EM_E6/E7</v>
      </c>
    </row>
    <row r="24" spans="1:25" x14ac:dyDescent="0.25">
      <c r="A24">
        <v>0.70212620000000003</v>
      </c>
      <c r="B24">
        <v>0.32071260000000001</v>
      </c>
      <c r="C24">
        <v>0.26339210000000002</v>
      </c>
      <c r="D24">
        <v>0.13168553</v>
      </c>
      <c r="E24">
        <v>0.15451191</v>
      </c>
      <c r="F24">
        <v>0.2606636</v>
      </c>
      <c r="G24" t="s">
        <v>7</v>
      </c>
    </row>
    <row r="25" spans="1:25" x14ac:dyDescent="0.25">
      <c r="A25">
        <v>0.51171449999999996</v>
      </c>
      <c r="B25">
        <v>0.61291709999999999</v>
      </c>
      <c r="C25">
        <v>0.41579189999999999</v>
      </c>
      <c r="D25">
        <v>0.47838713999999999</v>
      </c>
      <c r="E25">
        <v>0.40142054999999999</v>
      </c>
      <c r="F25">
        <v>0.40307490000000001</v>
      </c>
      <c r="G25" t="s">
        <v>8</v>
      </c>
    </row>
    <row r="26" spans="1:25" x14ac:dyDescent="0.25">
      <c r="A26">
        <v>0.57406579999999996</v>
      </c>
      <c r="B26">
        <v>0.43499559999999998</v>
      </c>
      <c r="C26">
        <v>0.53064860000000003</v>
      </c>
      <c r="D26">
        <v>0.34697460000000002</v>
      </c>
      <c r="E26">
        <v>0.2432241</v>
      </c>
      <c r="F26">
        <v>0.41251539999999998</v>
      </c>
      <c r="G26" t="s">
        <v>8</v>
      </c>
    </row>
    <row r="27" spans="1:25" x14ac:dyDescent="0.25">
      <c r="A27">
        <v>0.58112790000000003</v>
      </c>
      <c r="B27">
        <v>0.48393809999999998</v>
      </c>
      <c r="C27">
        <v>0.64927820000000003</v>
      </c>
      <c r="D27">
        <v>0.59851100000000002</v>
      </c>
      <c r="E27">
        <v>0.32006475000000001</v>
      </c>
      <c r="F27">
        <v>0.13090959999999999</v>
      </c>
      <c r="G27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27"/>
  <sheetViews>
    <sheetView workbookViewId="0">
      <selection activeCell="X17" sqref="X17"/>
    </sheetView>
  </sheetViews>
  <sheetFormatPr defaultRowHeight="15" x14ac:dyDescent="0.25"/>
  <cols>
    <col min="1" max="1" width="12.28515625" customWidth="1"/>
    <col min="3" max="3" width="10.7109375" bestFit="1" customWidth="1"/>
    <col min="6" max="6" width="11.28515625" customWidth="1"/>
    <col min="7" max="7" width="11.5703125" customWidth="1"/>
    <col min="9" max="9" width="12" bestFit="1" customWidth="1"/>
    <col min="10" max="10" width="9.42578125" bestFit="1" customWidth="1"/>
    <col min="18" max="18" width="12" bestFit="1" customWidth="1"/>
  </cols>
  <sheetData>
    <row r="2" spans="1:25" x14ac:dyDescent="0.25">
      <c r="A2" t="s">
        <v>10</v>
      </c>
      <c r="B2" s="3">
        <v>1</v>
      </c>
      <c r="C2" s="2">
        <v>44287</v>
      </c>
      <c r="I2" s="1" t="s">
        <v>11</v>
      </c>
      <c r="R2" s="1" t="s">
        <v>12</v>
      </c>
    </row>
    <row r="3" spans="1: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1" t="s">
        <v>10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R3" s="1" t="s">
        <v>9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</row>
    <row r="4" spans="1:25" x14ac:dyDescent="0.25">
      <c r="A4">
        <v>0.66110000000000002</v>
      </c>
      <c r="B4">
        <v>0.33029999999999998</v>
      </c>
      <c r="C4">
        <v>0.25119999999999998</v>
      </c>
      <c r="D4">
        <v>0.1356</v>
      </c>
      <c r="E4">
        <v>0.17660000000000001</v>
      </c>
      <c r="F4">
        <v>0.14899999999999999</v>
      </c>
      <c r="G4" t="s">
        <v>7</v>
      </c>
      <c r="I4">
        <f>B2</f>
        <v>1</v>
      </c>
      <c r="J4">
        <f>AVERAGE(A4:A6)</f>
        <v>0.58379999999999999</v>
      </c>
      <c r="K4">
        <f t="shared" ref="K4:O4" si="0">AVERAGE(B4:B6)</f>
        <v>0.32800000000000001</v>
      </c>
      <c r="L4">
        <f t="shared" si="0"/>
        <v>0.23926666666666666</v>
      </c>
      <c r="M4">
        <f t="shared" si="0"/>
        <v>0.13416666666666668</v>
      </c>
      <c r="N4">
        <f t="shared" si="0"/>
        <v>0.15896666666666667</v>
      </c>
      <c r="O4">
        <f t="shared" si="0"/>
        <v>0.15153333333333333</v>
      </c>
      <c r="P4" t="str">
        <f>G4</f>
        <v>AN3CA</v>
      </c>
      <c r="R4">
        <f>B2</f>
        <v>1</v>
      </c>
      <c r="S4">
        <f>_xlfn.STDEV.S(A4:A6)</f>
        <v>7.6707040094113665E-2</v>
      </c>
      <c r="T4">
        <f t="shared" ref="T4:X4" si="1">_xlfn.STDEV.S(B4:B6)</f>
        <v>1.24108823215757E-2</v>
      </c>
      <c r="U4">
        <f t="shared" si="1"/>
        <v>2.0237671144015871E-2</v>
      </c>
      <c r="V4">
        <f t="shared" si="1"/>
        <v>1.1914836689327029E-2</v>
      </c>
      <c r="W4">
        <f t="shared" si="1"/>
        <v>2.8911992897988528E-2</v>
      </c>
      <c r="X4">
        <f t="shared" si="1"/>
        <v>4.7384948383778283E-3</v>
      </c>
      <c r="Y4" t="str">
        <f>P4</f>
        <v>AN3CA</v>
      </c>
    </row>
    <row r="5" spans="1:25" x14ac:dyDescent="0.25">
      <c r="A5">
        <v>0.50770000000000004</v>
      </c>
      <c r="B5">
        <v>0.31459999999999999</v>
      </c>
      <c r="C5">
        <v>0.21590000000000001</v>
      </c>
      <c r="D5">
        <v>0.14530000000000001</v>
      </c>
      <c r="E5">
        <v>0.12559999999999999</v>
      </c>
      <c r="F5">
        <v>0.14860000000000001</v>
      </c>
      <c r="G5" t="s">
        <v>7</v>
      </c>
      <c r="I5">
        <f>B2</f>
        <v>1</v>
      </c>
      <c r="J5">
        <f>AVERAGE(A7:A9)</f>
        <v>0.5349666666666667</v>
      </c>
      <c r="K5">
        <f t="shared" ref="K5:O5" si="2">AVERAGE(B7:B9)</f>
        <v>0.47926666666666673</v>
      </c>
      <c r="L5">
        <f t="shared" si="2"/>
        <v>0.56213333333333326</v>
      </c>
      <c r="M5">
        <f t="shared" si="2"/>
        <v>0.43046666666666672</v>
      </c>
      <c r="N5">
        <f t="shared" si="2"/>
        <v>0.38503333333333334</v>
      </c>
      <c r="O5">
        <f t="shared" si="2"/>
        <v>0.37979999999999997</v>
      </c>
      <c r="P5" t="str">
        <f>G7</f>
        <v>EM_E6/E7</v>
      </c>
      <c r="R5">
        <f>B2</f>
        <v>1</v>
      </c>
      <c r="S5">
        <f>_xlfn.STDEV.S(A7:A9)</f>
        <v>2.7990236392951964E-2</v>
      </c>
      <c r="T5">
        <f t="shared" ref="T5:X5" si="3">_xlfn.STDEV.S(B7:B9)</f>
        <v>1.3132529586234837E-2</v>
      </c>
      <c r="U5">
        <f t="shared" si="3"/>
        <v>1.9489826405931193E-2</v>
      </c>
      <c r="V5">
        <f t="shared" si="3"/>
        <v>6.9694571763756138E-3</v>
      </c>
      <c r="W5">
        <f t="shared" si="3"/>
        <v>5.7310499328947856E-2</v>
      </c>
      <c r="X5">
        <f t="shared" si="3"/>
        <v>3.2783532451522046E-2</v>
      </c>
      <c r="Y5" t="str">
        <f>G7</f>
        <v>EM_E6/E7</v>
      </c>
    </row>
    <row r="6" spans="1:25" x14ac:dyDescent="0.25">
      <c r="A6">
        <v>0.58260000000000001</v>
      </c>
      <c r="B6">
        <v>0.33910000000000001</v>
      </c>
      <c r="C6">
        <v>0.25069999999999998</v>
      </c>
      <c r="D6">
        <v>0.1216</v>
      </c>
      <c r="E6">
        <v>0.17469999999999999</v>
      </c>
      <c r="F6">
        <v>0.157</v>
      </c>
      <c r="G6" t="s">
        <v>7</v>
      </c>
    </row>
    <row r="7" spans="1:25" x14ac:dyDescent="0.25">
      <c r="A7">
        <v>0.50290000000000001</v>
      </c>
      <c r="B7">
        <v>0.47820000000000001</v>
      </c>
      <c r="C7">
        <v>0.54100000000000004</v>
      </c>
      <c r="D7">
        <v>0.42299999999999999</v>
      </c>
      <c r="E7">
        <v>0.4511</v>
      </c>
      <c r="F7">
        <v>0.34520000000000001</v>
      </c>
      <c r="G7" t="s">
        <v>8</v>
      </c>
      <c r="R7" s="1" t="s">
        <v>45</v>
      </c>
    </row>
    <row r="8" spans="1:25" x14ac:dyDescent="0.25">
      <c r="A8">
        <v>0.54749999999999999</v>
      </c>
      <c r="B8">
        <v>0.4667</v>
      </c>
      <c r="C8">
        <v>0.57940000000000003</v>
      </c>
      <c r="D8">
        <v>0.43159999999999998</v>
      </c>
      <c r="E8">
        <v>0.3553</v>
      </c>
      <c r="F8">
        <v>0.38379999999999997</v>
      </c>
      <c r="G8" t="s">
        <v>8</v>
      </c>
      <c r="S8">
        <f t="shared" ref="S8:X9" si="4">S4/J4</f>
        <v>0.13139266888337386</v>
      </c>
      <c r="T8">
        <f t="shared" si="4"/>
        <v>3.7838055858462498E-2</v>
      </c>
      <c r="U8">
        <f t="shared" si="4"/>
        <v>8.4582074995886894E-2</v>
      </c>
      <c r="V8">
        <f t="shared" si="4"/>
        <v>8.8806236193741825E-2</v>
      </c>
      <c r="W8">
        <f t="shared" si="4"/>
        <v>0.18187456215970976</v>
      </c>
      <c r="X8">
        <f t="shared" si="4"/>
        <v>3.127031349567419E-2</v>
      </c>
    </row>
    <row r="9" spans="1:25" x14ac:dyDescent="0.25">
      <c r="A9">
        <v>0.55449999999999999</v>
      </c>
      <c r="B9">
        <v>0.4929</v>
      </c>
      <c r="C9">
        <v>0.56599999999999995</v>
      </c>
      <c r="D9">
        <v>0.43680000000000002</v>
      </c>
      <c r="E9">
        <v>0.34870000000000001</v>
      </c>
      <c r="F9">
        <v>0.41039999999999999</v>
      </c>
      <c r="G9" t="s">
        <v>8</v>
      </c>
      <c r="S9">
        <f t="shared" si="4"/>
        <v>5.2321458769303934E-2</v>
      </c>
      <c r="T9">
        <f t="shared" si="4"/>
        <v>2.7401299734806307E-2</v>
      </c>
      <c r="U9">
        <f t="shared" si="4"/>
        <v>3.4671180750589177E-2</v>
      </c>
      <c r="V9">
        <f t="shared" si="4"/>
        <v>1.6190468893547187E-2</v>
      </c>
      <c r="W9">
        <f t="shared" si="4"/>
        <v>0.14884555275460443</v>
      </c>
      <c r="X9">
        <f t="shared" si="4"/>
        <v>8.6317884285208132E-2</v>
      </c>
    </row>
    <row r="11" spans="1:25" x14ac:dyDescent="0.25">
      <c r="A11" t="s">
        <v>10</v>
      </c>
      <c r="B11" s="3">
        <v>2</v>
      </c>
      <c r="C11" s="2">
        <v>44294</v>
      </c>
    </row>
    <row r="12" spans="1:25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I12" s="1" t="s">
        <v>10</v>
      </c>
      <c r="J12" s="1" t="s">
        <v>0</v>
      </c>
      <c r="K12" s="1" t="s">
        <v>1</v>
      </c>
      <c r="L12" s="1" t="s">
        <v>2</v>
      </c>
      <c r="M12" s="1" t="s">
        <v>3</v>
      </c>
      <c r="N12" s="1" t="s">
        <v>4</v>
      </c>
      <c r="O12" s="1" t="s">
        <v>5</v>
      </c>
      <c r="P12" s="1" t="s">
        <v>6</v>
      </c>
      <c r="R12" s="1" t="s">
        <v>10</v>
      </c>
      <c r="S12" s="1" t="s">
        <v>0</v>
      </c>
      <c r="T12" s="1" t="s">
        <v>1</v>
      </c>
      <c r="U12" s="1" t="s">
        <v>2</v>
      </c>
      <c r="V12" s="1" t="s">
        <v>3</v>
      </c>
      <c r="W12" s="1" t="s">
        <v>4</v>
      </c>
      <c r="X12" s="1" t="s">
        <v>5</v>
      </c>
      <c r="Y12" s="1" t="s">
        <v>6</v>
      </c>
    </row>
    <row r="13" spans="1:25" x14ac:dyDescent="0.25">
      <c r="A13">
        <v>0.51278380000000001</v>
      </c>
      <c r="B13">
        <v>0.31363439999999998</v>
      </c>
      <c r="C13">
        <v>0.34874670000000002</v>
      </c>
      <c r="D13">
        <v>0.13853219999999999</v>
      </c>
      <c r="E13">
        <v>0.16916900000000001</v>
      </c>
      <c r="F13">
        <v>0.24541341</v>
      </c>
      <c r="G13" t="s">
        <v>7</v>
      </c>
      <c r="I13">
        <f>B11</f>
        <v>2</v>
      </c>
      <c r="J13">
        <f>AVERAGE(A13:A15)</f>
        <v>0.59652190000000005</v>
      </c>
      <c r="K13">
        <f t="shared" ref="K13:O13" si="5">AVERAGE(B13:B15)</f>
        <v>0.29919619999999997</v>
      </c>
      <c r="L13">
        <f t="shared" si="5"/>
        <v>0.24666536666666664</v>
      </c>
      <c r="M13">
        <f t="shared" si="5"/>
        <v>0.16330296666666666</v>
      </c>
      <c r="N13">
        <f t="shared" si="5"/>
        <v>0.20766113333333336</v>
      </c>
      <c r="O13">
        <f t="shared" si="5"/>
        <v>0.15350869333333333</v>
      </c>
      <c r="P13" t="str">
        <f>G13</f>
        <v>AN3CA</v>
      </c>
      <c r="R13">
        <f>B11</f>
        <v>2</v>
      </c>
      <c r="S13">
        <f>_xlfn.STDEV.S(A13:A15)</f>
        <v>7.2619355621142773E-2</v>
      </c>
      <c r="T13">
        <f t="shared" ref="T13:X13" si="6">_xlfn.STDEV.S(B13:B15)</f>
        <v>4.4714552630211998E-2</v>
      </c>
      <c r="U13">
        <f t="shared" si="6"/>
        <v>8.8524675443253514E-2</v>
      </c>
      <c r="V13">
        <f t="shared" si="6"/>
        <v>7.2367408607074912E-2</v>
      </c>
      <c r="W13">
        <f t="shared" si="6"/>
        <v>4.3957893762705695E-2</v>
      </c>
      <c r="X13">
        <f t="shared" si="6"/>
        <v>0.10192676771774638</v>
      </c>
      <c r="Y13" t="str">
        <f>P13</f>
        <v>AN3CA</v>
      </c>
    </row>
    <row r="14" spans="1:25" x14ac:dyDescent="0.25">
      <c r="A14">
        <v>0.64220129999999997</v>
      </c>
      <c r="B14">
        <v>0.2490464</v>
      </c>
      <c r="C14">
        <v>0.19102369999999999</v>
      </c>
      <c r="D14">
        <v>0.1065736</v>
      </c>
      <c r="E14">
        <v>0.25556139999999999</v>
      </c>
      <c r="F14">
        <v>0.17122899999999999</v>
      </c>
      <c r="G14" t="s">
        <v>7</v>
      </c>
      <c r="I14">
        <f>B11</f>
        <v>2</v>
      </c>
      <c r="J14">
        <f>AVERAGE(A16:A18)</f>
        <v>0.54803733333333327</v>
      </c>
      <c r="K14">
        <f t="shared" ref="K14:O14" si="7">AVERAGE(B16:B18)</f>
        <v>0.42761256666666664</v>
      </c>
      <c r="L14">
        <f t="shared" si="7"/>
        <v>0.57753896666666671</v>
      </c>
      <c r="M14">
        <f t="shared" si="7"/>
        <v>0.44591550000000008</v>
      </c>
      <c r="N14">
        <f t="shared" si="7"/>
        <v>0.33700973333333334</v>
      </c>
      <c r="O14">
        <f t="shared" si="7"/>
        <v>0.41328770333333331</v>
      </c>
      <c r="P14" t="str">
        <f>G16</f>
        <v>EM_E6/E7</v>
      </c>
      <c r="R14">
        <f>B11</f>
        <v>2</v>
      </c>
      <c r="S14">
        <f>_xlfn.STDEV.S(A16:A18)</f>
        <v>5.4598273338113311E-2</v>
      </c>
      <c r="T14">
        <f t="shared" ref="T14:X14" si="8">_xlfn.STDEV.S(B16:B18)</f>
        <v>4.7815337537795689E-2</v>
      </c>
      <c r="U14">
        <f t="shared" si="8"/>
        <v>7.7628863672627349E-2</v>
      </c>
      <c r="V14">
        <f t="shared" si="8"/>
        <v>3.1758720066935961E-2</v>
      </c>
      <c r="W14">
        <f t="shared" si="8"/>
        <v>0.11809551025616218</v>
      </c>
      <c r="X14">
        <f t="shared" si="8"/>
        <v>8.455775990850839E-2</v>
      </c>
      <c r="Y14" t="str">
        <f>G16</f>
        <v>EM_E6/E7</v>
      </c>
    </row>
    <row r="15" spans="1:25" x14ac:dyDescent="0.25">
      <c r="A15">
        <v>0.63458060000000005</v>
      </c>
      <c r="B15">
        <v>0.33490779999999998</v>
      </c>
      <c r="C15">
        <v>0.20022570000000001</v>
      </c>
      <c r="D15">
        <v>0.2448031</v>
      </c>
      <c r="E15">
        <v>0.19825300000000001</v>
      </c>
      <c r="F15">
        <v>4.388367E-2</v>
      </c>
      <c r="G15" t="s">
        <v>7</v>
      </c>
    </row>
    <row r="16" spans="1:25" x14ac:dyDescent="0.25">
      <c r="A16">
        <v>0.58966560000000001</v>
      </c>
      <c r="B16">
        <v>0.44941809999999999</v>
      </c>
      <c r="C16">
        <v>0.48793039999999999</v>
      </c>
      <c r="D16">
        <v>0.4180488</v>
      </c>
      <c r="E16">
        <v>0.27493230000000002</v>
      </c>
      <c r="F16">
        <v>0.31945981000000001</v>
      </c>
      <c r="G16" t="s">
        <v>8</v>
      </c>
      <c r="R16" s="1" t="s">
        <v>45</v>
      </c>
    </row>
    <row r="17" spans="1:25" x14ac:dyDescent="0.25">
      <c r="A17">
        <v>0.48621969999999998</v>
      </c>
      <c r="B17">
        <v>0.37278149999999999</v>
      </c>
      <c r="C17">
        <v>0.62035099999999999</v>
      </c>
      <c r="D17">
        <v>0.43920419999999999</v>
      </c>
      <c r="E17">
        <v>0.2628993</v>
      </c>
      <c r="F17">
        <v>0.48359522999999999</v>
      </c>
      <c r="G17" t="s">
        <v>8</v>
      </c>
      <c r="S17">
        <f t="shared" ref="S17:X18" si="9">S13/J13</f>
        <v>0.12173795399824007</v>
      </c>
      <c r="T17">
        <f t="shared" si="9"/>
        <v>0.14944893227324413</v>
      </c>
      <c r="U17">
        <f t="shared" si="9"/>
        <v>0.35888571078923331</v>
      </c>
      <c r="V17">
        <f t="shared" si="9"/>
        <v>0.44314815636381527</v>
      </c>
      <c r="W17">
        <f t="shared" si="9"/>
        <v>0.21168089115715935</v>
      </c>
      <c r="X17">
        <f t="shared" si="9"/>
        <v>0.66398042680501201</v>
      </c>
    </row>
    <row r="18" spans="1:25" x14ac:dyDescent="0.25">
      <c r="A18">
        <v>0.56822669999999997</v>
      </c>
      <c r="B18">
        <v>0.46063809999999999</v>
      </c>
      <c r="C18">
        <v>0.62433550000000004</v>
      </c>
      <c r="D18">
        <v>0.48049350000000002</v>
      </c>
      <c r="E18">
        <v>0.4731976</v>
      </c>
      <c r="F18">
        <v>0.43680806999999999</v>
      </c>
      <c r="G18" t="s">
        <v>8</v>
      </c>
      <c r="S18">
        <f t="shared" si="9"/>
        <v>9.9625098542155247E-2</v>
      </c>
      <c r="T18">
        <f t="shared" si="9"/>
        <v>0.11181929920939108</v>
      </c>
      <c r="U18">
        <f t="shared" si="9"/>
        <v>0.13441320526071401</v>
      </c>
      <c r="V18">
        <f t="shared" si="9"/>
        <v>7.1221386264742878E-2</v>
      </c>
      <c r="W18">
        <f t="shared" si="9"/>
        <v>0.35042166019387622</v>
      </c>
      <c r="X18">
        <f t="shared" si="9"/>
        <v>0.2045978121935777</v>
      </c>
    </row>
    <row r="20" spans="1:25" x14ac:dyDescent="0.25">
      <c r="A20" t="s">
        <v>10</v>
      </c>
      <c r="B20" s="3">
        <v>3</v>
      </c>
      <c r="C20" s="2">
        <v>44301</v>
      </c>
    </row>
    <row r="21" spans="1:2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I21" s="1" t="s">
        <v>10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4</v>
      </c>
      <c r="O21" s="1" t="s">
        <v>5</v>
      </c>
      <c r="P21" s="1" t="s">
        <v>6</v>
      </c>
      <c r="R21" s="1" t="s">
        <v>10</v>
      </c>
      <c r="S21" s="1" t="s">
        <v>0</v>
      </c>
      <c r="T21" s="1" t="s">
        <v>1</v>
      </c>
      <c r="U21" s="1" t="s">
        <v>2</v>
      </c>
      <c r="V21" s="1" t="s">
        <v>3</v>
      </c>
      <c r="W21" s="1" t="s">
        <v>4</v>
      </c>
      <c r="X21" s="1" t="s">
        <v>5</v>
      </c>
      <c r="Y21" s="1" t="s">
        <v>6</v>
      </c>
    </row>
    <row r="22" spans="1:25" x14ac:dyDescent="0.25">
      <c r="A22">
        <v>0.66783320000000002</v>
      </c>
      <c r="B22">
        <v>0.32258819999999999</v>
      </c>
      <c r="C22">
        <v>0.21012749999999999</v>
      </c>
      <c r="D22">
        <v>0.10109809</v>
      </c>
      <c r="E22">
        <v>8.6778279999999999E-2</v>
      </c>
      <c r="F22">
        <v>0.1349543</v>
      </c>
      <c r="G22" t="s">
        <v>7</v>
      </c>
      <c r="I22">
        <f>B20</f>
        <v>3</v>
      </c>
      <c r="J22">
        <f>AVERAGE(A22:A24)</f>
        <v>0.58726330000000004</v>
      </c>
      <c r="K22">
        <f t="shared" ref="K22:O22" si="10">AVERAGE(B22:B24)</f>
        <v>0.38696373333333334</v>
      </c>
      <c r="L22">
        <f t="shared" si="10"/>
        <v>0.27594326666666669</v>
      </c>
      <c r="M22">
        <f t="shared" si="10"/>
        <v>8.9778496666666666E-2</v>
      </c>
      <c r="N22">
        <f t="shared" si="10"/>
        <v>0.11946409666666667</v>
      </c>
      <c r="O22">
        <f t="shared" si="10"/>
        <v>0.16998026666666666</v>
      </c>
      <c r="P22" t="str">
        <f>G22</f>
        <v>AN3CA</v>
      </c>
      <c r="R22">
        <f>B20</f>
        <v>3</v>
      </c>
      <c r="S22">
        <f>_xlfn.STDEV.S(A22:A24)</f>
        <v>0.17011609844200473</v>
      </c>
      <c r="T22">
        <f t="shared" ref="T22:X22" si="11">_xlfn.STDEV.S(B22:B24)</f>
        <v>0.11312989879856394</v>
      </c>
      <c r="U22">
        <f t="shared" si="11"/>
        <v>7.2906183436957678E-2</v>
      </c>
      <c r="V22">
        <f t="shared" si="11"/>
        <v>4.8566482384180674E-2</v>
      </c>
      <c r="W22">
        <f t="shared" si="11"/>
        <v>3.3928534148032888E-2</v>
      </c>
      <c r="X22">
        <f t="shared" si="11"/>
        <v>7.9208672977290354E-2</v>
      </c>
      <c r="Y22" t="str">
        <f>P22</f>
        <v>AN3CA</v>
      </c>
    </row>
    <row r="23" spans="1:25" x14ac:dyDescent="0.25">
      <c r="A23">
        <v>0.39183050000000003</v>
      </c>
      <c r="B23">
        <v>0.51759040000000001</v>
      </c>
      <c r="C23">
        <v>0.35431020000000002</v>
      </c>
      <c r="D23">
        <v>3.655187E-2</v>
      </c>
      <c r="E23">
        <v>0.1171021</v>
      </c>
      <c r="F23">
        <v>0.11432290000000001</v>
      </c>
      <c r="G23" t="s">
        <v>7</v>
      </c>
      <c r="I23">
        <f>B20</f>
        <v>3</v>
      </c>
      <c r="J23">
        <f>AVERAGE(A25:A27)</f>
        <v>0.55563606666666665</v>
      </c>
      <c r="K23">
        <f t="shared" ref="K23:O23" si="12">AVERAGE(B25:B27)</f>
        <v>0.51061693333333336</v>
      </c>
      <c r="L23">
        <f t="shared" si="12"/>
        <v>0.53190623333333331</v>
      </c>
      <c r="M23">
        <f t="shared" si="12"/>
        <v>0.47462424666666664</v>
      </c>
      <c r="N23">
        <f t="shared" si="12"/>
        <v>0.32156980000000002</v>
      </c>
      <c r="O23">
        <f t="shared" si="12"/>
        <v>0.31549996666666663</v>
      </c>
      <c r="P23" t="str">
        <f>G25</f>
        <v>EM_E6/E7</v>
      </c>
      <c r="R23">
        <f>B20</f>
        <v>3</v>
      </c>
      <c r="S23">
        <f>_xlfn.STDEV.S(A25:A27)</f>
        <v>3.8200737269630476E-2</v>
      </c>
      <c r="T23">
        <f t="shared" ref="T23:X23" si="13">_xlfn.STDEV.S(B25:B27)</f>
        <v>9.1912105576922323E-2</v>
      </c>
      <c r="U23">
        <f t="shared" si="13"/>
        <v>0.11674823040681771</v>
      </c>
      <c r="V23">
        <f t="shared" si="13"/>
        <v>0.12581041155611308</v>
      </c>
      <c r="W23">
        <f t="shared" si="13"/>
        <v>7.9108963333983179E-2</v>
      </c>
      <c r="X23">
        <f t="shared" si="13"/>
        <v>0.15992962001975539</v>
      </c>
      <c r="Y23" t="str">
        <f>G25</f>
        <v>EM_E6/E7</v>
      </c>
    </row>
    <row r="24" spans="1:25" x14ac:dyDescent="0.25">
      <c r="A24">
        <v>0.70212620000000003</v>
      </c>
      <c r="B24">
        <v>0.32071260000000001</v>
      </c>
      <c r="C24">
        <v>0.26339210000000002</v>
      </c>
      <c r="D24">
        <v>0.13168553</v>
      </c>
      <c r="E24">
        <v>0.15451191</v>
      </c>
      <c r="F24">
        <v>0.2606636</v>
      </c>
      <c r="G24" t="s">
        <v>7</v>
      </c>
    </row>
    <row r="25" spans="1:25" x14ac:dyDescent="0.25">
      <c r="A25">
        <v>0.51171449999999996</v>
      </c>
      <c r="B25">
        <v>0.61291709999999999</v>
      </c>
      <c r="C25">
        <v>0.41579189999999999</v>
      </c>
      <c r="D25">
        <v>0.47838713999999999</v>
      </c>
      <c r="E25">
        <v>0.40142054999999999</v>
      </c>
      <c r="F25">
        <v>0.40307490000000001</v>
      </c>
      <c r="G25" t="s">
        <v>8</v>
      </c>
      <c r="R25" s="1" t="s">
        <v>45</v>
      </c>
    </row>
    <row r="26" spans="1:25" x14ac:dyDescent="0.25">
      <c r="A26">
        <v>0.57406579999999996</v>
      </c>
      <c r="B26">
        <v>0.43499559999999998</v>
      </c>
      <c r="C26">
        <v>0.53064860000000003</v>
      </c>
      <c r="D26">
        <v>0.34697460000000002</v>
      </c>
      <c r="E26">
        <v>0.2432241</v>
      </c>
      <c r="F26">
        <v>0.41251539999999998</v>
      </c>
      <c r="G26" t="s">
        <v>8</v>
      </c>
      <c r="S26">
        <f t="shared" ref="S26:X27" si="14">S22/J22</f>
        <v>0.28967602511855367</v>
      </c>
      <c r="T26">
        <f t="shared" si="14"/>
        <v>0.29235271694340675</v>
      </c>
      <c r="U26">
        <f t="shared" si="14"/>
        <v>0.26420714778674675</v>
      </c>
      <c r="V26">
        <f t="shared" si="14"/>
        <v>0.54095896219448103</v>
      </c>
      <c r="W26">
        <f t="shared" si="14"/>
        <v>0.28400611643765733</v>
      </c>
      <c r="X26">
        <f t="shared" si="14"/>
        <v>0.46598746154822496</v>
      </c>
    </row>
    <row r="27" spans="1:25" x14ac:dyDescent="0.25">
      <c r="A27">
        <v>0.58112790000000003</v>
      </c>
      <c r="B27">
        <v>0.48393809999999998</v>
      </c>
      <c r="C27">
        <v>0.64927820000000003</v>
      </c>
      <c r="D27">
        <v>0.59851100000000002</v>
      </c>
      <c r="E27">
        <v>0.32006475000000001</v>
      </c>
      <c r="F27">
        <v>0.13090959999999999</v>
      </c>
      <c r="G27" t="s">
        <v>8</v>
      </c>
      <c r="S27">
        <f t="shared" si="14"/>
        <v>6.8751363637716487E-2</v>
      </c>
      <c r="T27">
        <f t="shared" si="14"/>
        <v>0.18000207117479519</v>
      </c>
      <c r="U27">
        <f t="shared" si="14"/>
        <v>0.2194902467586882</v>
      </c>
      <c r="V27">
        <f t="shared" si="14"/>
        <v>0.26507371344741054</v>
      </c>
      <c r="W27">
        <f t="shared" si="14"/>
        <v>0.24600868406791673</v>
      </c>
      <c r="X27">
        <f t="shared" si="14"/>
        <v>0.50690851637624712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7"/>
  <sheetViews>
    <sheetView workbookViewId="0">
      <selection activeCell="A13" sqref="A13"/>
    </sheetView>
  </sheetViews>
  <sheetFormatPr defaultRowHeight="15" x14ac:dyDescent="0.25"/>
  <cols>
    <col min="1" max="1" width="12.28515625" customWidth="1"/>
    <col min="3" max="3" width="10.7109375" bestFit="1" customWidth="1"/>
    <col min="6" max="6" width="11.28515625" customWidth="1"/>
    <col min="7" max="7" width="11.5703125" customWidth="1"/>
    <col min="9" max="9" width="12" bestFit="1" customWidth="1"/>
    <col min="10" max="10" width="9.42578125" bestFit="1" customWidth="1"/>
    <col min="15" max="15" width="10.7109375" customWidth="1"/>
    <col min="18" max="18" width="12" bestFit="1" customWidth="1"/>
    <col min="25" max="25" width="10.5703125" customWidth="1"/>
  </cols>
  <sheetData>
    <row r="2" spans="1:25" x14ac:dyDescent="0.25">
      <c r="A2" t="s">
        <v>10</v>
      </c>
      <c r="B2" s="3">
        <v>1</v>
      </c>
      <c r="C2" s="2">
        <v>44287</v>
      </c>
      <c r="I2" t="s">
        <v>13</v>
      </c>
      <c r="R2" t="s">
        <v>12</v>
      </c>
    </row>
    <row r="3" spans="1: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1" t="s">
        <v>10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R3" s="1" t="s">
        <v>9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</row>
    <row r="4" spans="1:25" x14ac:dyDescent="0.25">
      <c r="A4">
        <v>0.66110000000000002</v>
      </c>
      <c r="B4">
        <v>0.33029999999999998</v>
      </c>
      <c r="C4">
        <v>0.25119999999999998</v>
      </c>
      <c r="D4">
        <v>0.1356</v>
      </c>
      <c r="E4">
        <v>0.17660000000000001</v>
      </c>
      <c r="F4">
        <v>0.14899999999999999</v>
      </c>
      <c r="G4" t="s">
        <v>7</v>
      </c>
      <c r="I4">
        <f>B2</f>
        <v>1</v>
      </c>
      <c r="J4">
        <f>AVERAGE(A4:A6)</f>
        <v>0.58379999999999999</v>
      </c>
      <c r="K4">
        <f t="shared" ref="K4:O4" si="0">AVERAGE(B4:B6)</f>
        <v>0.32800000000000001</v>
      </c>
      <c r="L4">
        <f t="shared" si="0"/>
        <v>0.23926666666666666</v>
      </c>
      <c r="M4">
        <f t="shared" si="0"/>
        <v>0.13416666666666668</v>
      </c>
      <c r="N4">
        <f t="shared" si="0"/>
        <v>0.15896666666666667</v>
      </c>
      <c r="O4">
        <f t="shared" si="0"/>
        <v>0.15153333333333333</v>
      </c>
      <c r="P4" t="str">
        <f>G4</f>
        <v>AN3CA</v>
      </c>
      <c r="R4">
        <v>1</v>
      </c>
      <c r="S4">
        <f>_xlfn.STDEV.S(A4:A6)</f>
        <v>7.6707040094113665E-2</v>
      </c>
      <c r="T4">
        <f t="shared" ref="T4:X4" si="1">_xlfn.STDEV.S(B4:B6)</f>
        <v>1.24108823215757E-2</v>
      </c>
      <c r="U4">
        <f t="shared" si="1"/>
        <v>2.0237671144015871E-2</v>
      </c>
      <c r="V4">
        <f t="shared" si="1"/>
        <v>1.1914836689327029E-2</v>
      </c>
      <c r="W4">
        <f t="shared" si="1"/>
        <v>2.8911992897988528E-2</v>
      </c>
      <c r="X4">
        <f t="shared" si="1"/>
        <v>4.7384948383778283E-3</v>
      </c>
      <c r="Y4" t="str">
        <f>P4</f>
        <v>AN3CA</v>
      </c>
    </row>
    <row r="5" spans="1:25" x14ac:dyDescent="0.25">
      <c r="A5">
        <v>0.50770000000000004</v>
      </c>
      <c r="B5">
        <v>0.31459999999999999</v>
      </c>
      <c r="C5">
        <v>0.21590000000000001</v>
      </c>
      <c r="D5">
        <v>0.14530000000000001</v>
      </c>
      <c r="E5">
        <v>0.12559999999999999</v>
      </c>
      <c r="F5">
        <v>0.14860000000000001</v>
      </c>
      <c r="G5" t="s">
        <v>7</v>
      </c>
      <c r="I5">
        <v>2</v>
      </c>
      <c r="J5">
        <f>AVERAGE(A13:A15)</f>
        <v>0.59652190000000005</v>
      </c>
      <c r="K5">
        <f t="shared" ref="K5:O5" si="2">AVERAGE(B13:B15)</f>
        <v>0.29919619999999997</v>
      </c>
      <c r="L5">
        <f t="shared" si="2"/>
        <v>0.24666536666666664</v>
      </c>
      <c r="M5">
        <f t="shared" si="2"/>
        <v>0.16330296666666666</v>
      </c>
      <c r="N5">
        <f t="shared" si="2"/>
        <v>0.20766113333333336</v>
      </c>
      <c r="O5">
        <f t="shared" si="2"/>
        <v>0.15350869333333333</v>
      </c>
      <c r="P5" t="s">
        <v>7</v>
      </c>
      <c r="R5">
        <v>2</v>
      </c>
      <c r="S5">
        <f>_xlfn.STDEV.S(A13:A15)</f>
        <v>7.2619355621142773E-2</v>
      </c>
      <c r="T5">
        <f t="shared" ref="T5:W5" si="3">_xlfn.STDEV.S(B13:B15)</f>
        <v>4.4714552630211998E-2</v>
      </c>
      <c r="U5">
        <f t="shared" si="3"/>
        <v>8.8524675443253514E-2</v>
      </c>
      <c r="V5">
        <f t="shared" si="3"/>
        <v>7.2367408607074912E-2</v>
      </c>
      <c r="W5">
        <f t="shared" si="3"/>
        <v>4.3957893762705695E-2</v>
      </c>
      <c r="X5">
        <f>_xlfn.STDEV.S(F13:F15)</f>
        <v>0.10192676771774638</v>
      </c>
      <c r="Y5" t="s">
        <v>7</v>
      </c>
    </row>
    <row r="6" spans="1:25" x14ac:dyDescent="0.25">
      <c r="A6">
        <v>0.58260000000000001</v>
      </c>
      <c r="B6">
        <v>0.33910000000000001</v>
      </c>
      <c r="C6">
        <v>0.25069999999999998</v>
      </c>
      <c r="D6">
        <v>0.1216</v>
      </c>
      <c r="E6">
        <v>0.17469999999999999</v>
      </c>
      <c r="F6">
        <v>0.157</v>
      </c>
      <c r="G6" t="s">
        <v>7</v>
      </c>
      <c r="I6">
        <v>3</v>
      </c>
      <c r="J6">
        <f>AVERAGE(A22:A24)</f>
        <v>0.58726330000000004</v>
      </c>
      <c r="K6">
        <f t="shared" ref="K6:O6" si="4">AVERAGE(B22:B24)</f>
        <v>0.38696373333333334</v>
      </c>
      <c r="L6">
        <f t="shared" si="4"/>
        <v>0.27594326666666669</v>
      </c>
      <c r="M6">
        <f t="shared" si="4"/>
        <v>8.9778496666666666E-2</v>
      </c>
      <c r="N6">
        <f t="shared" si="4"/>
        <v>0.11946409666666667</v>
      </c>
      <c r="O6">
        <f t="shared" si="4"/>
        <v>0.16998026666666666</v>
      </c>
      <c r="P6" t="s">
        <v>7</v>
      </c>
      <c r="R6">
        <v>3</v>
      </c>
      <c r="S6">
        <f>_xlfn.STDEV.S(A22:A24)</f>
        <v>0.17011609844200473</v>
      </c>
      <c r="T6">
        <f t="shared" ref="T6:X6" si="5">_xlfn.STDEV.S(B22:B24)</f>
        <v>0.11312989879856394</v>
      </c>
      <c r="U6">
        <f t="shared" si="5"/>
        <v>7.2906183436957678E-2</v>
      </c>
      <c r="V6">
        <f t="shared" si="5"/>
        <v>4.8566482384180674E-2</v>
      </c>
      <c r="W6">
        <f t="shared" si="5"/>
        <v>3.3928534148032888E-2</v>
      </c>
      <c r="X6">
        <f t="shared" si="5"/>
        <v>7.9208672977290354E-2</v>
      </c>
      <c r="Y6" t="s">
        <v>7</v>
      </c>
    </row>
    <row r="7" spans="1:25" x14ac:dyDescent="0.25">
      <c r="A7">
        <v>0.50290000000000001</v>
      </c>
      <c r="B7">
        <v>0.47820000000000001</v>
      </c>
      <c r="C7">
        <v>0.54100000000000004</v>
      </c>
      <c r="D7">
        <v>0.42299999999999999</v>
      </c>
      <c r="E7">
        <v>0.4511</v>
      </c>
      <c r="F7">
        <v>0.34520000000000001</v>
      </c>
      <c r="G7" t="s">
        <v>8</v>
      </c>
      <c r="I7">
        <v>1</v>
      </c>
      <c r="J7">
        <f>AVERAGE(A7:A9)</f>
        <v>0.5349666666666667</v>
      </c>
      <c r="K7">
        <f t="shared" ref="K7:O7" si="6">AVERAGE(B7:B9)</f>
        <v>0.47926666666666673</v>
      </c>
      <c r="L7">
        <f t="shared" si="6"/>
        <v>0.56213333333333326</v>
      </c>
      <c r="M7">
        <f t="shared" si="6"/>
        <v>0.43046666666666672</v>
      </c>
      <c r="N7">
        <f t="shared" si="6"/>
        <v>0.38503333333333334</v>
      </c>
      <c r="O7">
        <f t="shared" si="6"/>
        <v>0.37979999999999997</v>
      </c>
      <c r="P7" t="s">
        <v>8</v>
      </c>
      <c r="R7">
        <v>1</v>
      </c>
      <c r="S7">
        <f>_xlfn.STDEV.S(A7:A9)</f>
        <v>2.7990236392951964E-2</v>
      </c>
      <c r="T7">
        <f t="shared" ref="T7:X7" si="7">_xlfn.STDEV.S(B7:B9)</f>
        <v>1.3132529586234837E-2</v>
      </c>
      <c r="U7">
        <f t="shared" si="7"/>
        <v>1.9489826405931193E-2</v>
      </c>
      <c r="V7">
        <f t="shared" si="7"/>
        <v>6.9694571763756138E-3</v>
      </c>
      <c r="W7">
        <f t="shared" si="7"/>
        <v>5.7310499328947856E-2</v>
      </c>
      <c r="X7">
        <f t="shared" si="7"/>
        <v>3.2783532451522046E-2</v>
      </c>
      <c r="Y7" t="s">
        <v>8</v>
      </c>
    </row>
    <row r="8" spans="1:25" x14ac:dyDescent="0.25">
      <c r="A8">
        <v>0.54749999999999999</v>
      </c>
      <c r="B8">
        <v>0.4667</v>
      </c>
      <c r="C8">
        <v>0.57940000000000003</v>
      </c>
      <c r="D8">
        <v>0.43159999999999998</v>
      </c>
      <c r="E8">
        <v>0.3553</v>
      </c>
      <c r="F8">
        <v>0.38379999999999997</v>
      </c>
      <c r="G8" t="s">
        <v>8</v>
      </c>
      <c r="I8">
        <v>2</v>
      </c>
      <c r="J8">
        <f>AVERAGE(A16:A18)</f>
        <v>0.54803733333333327</v>
      </c>
      <c r="K8">
        <f t="shared" ref="K8:O8" si="8">AVERAGE(B16:B18)</f>
        <v>0.42761256666666664</v>
      </c>
      <c r="L8">
        <f t="shared" si="8"/>
        <v>0.57753896666666671</v>
      </c>
      <c r="M8">
        <f t="shared" si="8"/>
        <v>0.44591550000000008</v>
      </c>
      <c r="N8">
        <f t="shared" si="8"/>
        <v>0.33700973333333334</v>
      </c>
      <c r="O8">
        <f t="shared" si="8"/>
        <v>0.41328770333333331</v>
      </c>
      <c r="P8" t="s">
        <v>8</v>
      </c>
      <c r="R8">
        <v>2</v>
      </c>
      <c r="S8">
        <f>_xlfn.STDEV.S(A16:A18)</f>
        <v>5.4598273338113311E-2</v>
      </c>
      <c r="T8">
        <f t="shared" ref="T8:X8" si="9">_xlfn.STDEV.S(B16:B18)</f>
        <v>4.7815337537795689E-2</v>
      </c>
      <c r="U8">
        <f t="shared" si="9"/>
        <v>7.7628863672627349E-2</v>
      </c>
      <c r="V8">
        <f t="shared" si="9"/>
        <v>3.1758720066935961E-2</v>
      </c>
      <c r="W8">
        <f t="shared" si="9"/>
        <v>0.11809551025616218</v>
      </c>
      <c r="X8">
        <f t="shared" si="9"/>
        <v>8.455775990850839E-2</v>
      </c>
      <c r="Y8" t="s">
        <v>8</v>
      </c>
    </row>
    <row r="9" spans="1:25" x14ac:dyDescent="0.25">
      <c r="A9">
        <v>0.55449999999999999</v>
      </c>
      <c r="B9">
        <v>0.4929</v>
      </c>
      <c r="C9">
        <v>0.56599999999999995</v>
      </c>
      <c r="D9">
        <v>0.43680000000000002</v>
      </c>
      <c r="E9">
        <v>0.34870000000000001</v>
      </c>
      <c r="F9">
        <v>0.41039999999999999</v>
      </c>
      <c r="G9" t="s">
        <v>8</v>
      </c>
      <c r="I9">
        <v>3</v>
      </c>
      <c r="J9">
        <f>AVERAGE(A25:A27)</f>
        <v>0.55563606666666665</v>
      </c>
      <c r="K9">
        <f t="shared" ref="K9:O9" si="10">AVERAGE(B25:B27)</f>
        <v>0.51061693333333336</v>
      </c>
      <c r="L9">
        <f t="shared" si="10"/>
        <v>0.53190623333333331</v>
      </c>
      <c r="M9">
        <f t="shared" si="10"/>
        <v>0.47462424666666664</v>
      </c>
      <c r="N9">
        <f t="shared" si="10"/>
        <v>0.32156980000000002</v>
      </c>
      <c r="O9">
        <f t="shared" si="10"/>
        <v>0.31549996666666663</v>
      </c>
      <c r="P9" t="s">
        <v>8</v>
      </c>
      <c r="R9">
        <v>3</v>
      </c>
      <c r="S9">
        <f>_xlfn.STDEV.S(A25:A27)</f>
        <v>3.8200737269630476E-2</v>
      </c>
      <c r="T9">
        <f t="shared" ref="T9:X9" si="11">_xlfn.STDEV.S(B25:B27)</f>
        <v>9.1912105576922323E-2</v>
      </c>
      <c r="U9">
        <f t="shared" si="11"/>
        <v>0.11674823040681771</v>
      </c>
      <c r="V9">
        <f t="shared" si="11"/>
        <v>0.12581041155611308</v>
      </c>
      <c r="W9">
        <f t="shared" si="11"/>
        <v>7.9108963333983179E-2</v>
      </c>
      <c r="X9">
        <f t="shared" si="11"/>
        <v>0.15992962001975539</v>
      </c>
      <c r="Y9" t="s">
        <v>8</v>
      </c>
    </row>
    <row r="11" spans="1:25" x14ac:dyDescent="0.25">
      <c r="A11" t="s">
        <v>10</v>
      </c>
      <c r="B11" s="3">
        <v>2</v>
      </c>
      <c r="C11" s="2">
        <v>44294</v>
      </c>
      <c r="R11" t="s">
        <v>45</v>
      </c>
    </row>
    <row r="12" spans="1:25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R12" s="1" t="s">
        <v>9</v>
      </c>
      <c r="S12" s="1" t="s">
        <v>0</v>
      </c>
      <c r="T12" s="1" t="s">
        <v>1</v>
      </c>
      <c r="U12" s="1" t="s">
        <v>2</v>
      </c>
      <c r="V12" s="1" t="s">
        <v>3</v>
      </c>
      <c r="W12" s="1" t="s">
        <v>4</v>
      </c>
      <c r="X12" s="1" t="s">
        <v>5</v>
      </c>
      <c r="Y12" s="1" t="s">
        <v>6</v>
      </c>
    </row>
    <row r="13" spans="1:25" x14ac:dyDescent="0.25">
      <c r="A13">
        <v>0.51278380000000001</v>
      </c>
      <c r="B13">
        <v>0.31363439999999998</v>
      </c>
      <c r="C13">
        <v>0.34874670000000002</v>
      </c>
      <c r="D13">
        <v>0.13853219999999999</v>
      </c>
      <c r="E13">
        <v>0.16916900000000001</v>
      </c>
      <c r="F13">
        <v>0.24541341</v>
      </c>
      <c r="G13" t="s">
        <v>7</v>
      </c>
      <c r="R13">
        <v>1</v>
      </c>
      <c r="S13">
        <f>S4/J4</f>
        <v>0.13139266888337386</v>
      </c>
      <c r="T13">
        <f t="shared" ref="T13:X18" si="12">T4/K4</f>
        <v>3.7838055858462498E-2</v>
      </c>
      <c r="U13">
        <f t="shared" si="12"/>
        <v>8.4582074995886894E-2</v>
      </c>
      <c r="V13">
        <f t="shared" si="12"/>
        <v>8.8806236193741825E-2</v>
      </c>
      <c r="W13">
        <f t="shared" si="12"/>
        <v>0.18187456215970976</v>
      </c>
      <c r="X13">
        <f t="shared" si="12"/>
        <v>3.127031349567419E-2</v>
      </c>
      <c r="Y13" t="s">
        <v>7</v>
      </c>
    </row>
    <row r="14" spans="1:25" x14ac:dyDescent="0.25">
      <c r="A14">
        <v>0.64220129999999997</v>
      </c>
      <c r="B14">
        <v>0.2490464</v>
      </c>
      <c r="C14">
        <v>0.19102369999999999</v>
      </c>
      <c r="D14">
        <v>0.1065736</v>
      </c>
      <c r="E14">
        <v>0.25556139999999999</v>
      </c>
      <c r="F14">
        <v>0.17122899999999999</v>
      </c>
      <c r="G14" t="s">
        <v>7</v>
      </c>
      <c r="R14">
        <v>2</v>
      </c>
      <c r="S14">
        <f t="shared" ref="S14:S18" si="13">S5/J5</f>
        <v>0.12173795399824007</v>
      </c>
      <c r="T14">
        <f t="shared" si="12"/>
        <v>0.14944893227324413</v>
      </c>
      <c r="U14">
        <f t="shared" si="12"/>
        <v>0.35888571078923331</v>
      </c>
      <c r="V14">
        <f t="shared" si="12"/>
        <v>0.44314815636381527</v>
      </c>
      <c r="W14">
        <f t="shared" si="12"/>
        <v>0.21168089115715935</v>
      </c>
      <c r="X14">
        <f>X5/O5</f>
        <v>0.66398042680501201</v>
      </c>
      <c r="Y14" t="s">
        <v>7</v>
      </c>
    </row>
    <row r="15" spans="1:25" x14ac:dyDescent="0.25">
      <c r="A15">
        <v>0.63458060000000005</v>
      </c>
      <c r="B15">
        <v>0.33490779999999998</v>
      </c>
      <c r="C15">
        <v>0.20022570000000001</v>
      </c>
      <c r="D15">
        <v>0.2448031</v>
      </c>
      <c r="E15">
        <v>0.19825300000000001</v>
      </c>
      <c r="F15">
        <v>4.388367E-2</v>
      </c>
      <c r="G15" t="s">
        <v>7</v>
      </c>
      <c r="R15">
        <v>3</v>
      </c>
      <c r="S15">
        <f t="shared" si="13"/>
        <v>0.28967602511855367</v>
      </c>
      <c r="T15">
        <f t="shared" si="12"/>
        <v>0.29235271694340675</v>
      </c>
      <c r="U15">
        <f t="shared" si="12"/>
        <v>0.26420714778674675</v>
      </c>
      <c r="V15">
        <f t="shared" si="12"/>
        <v>0.54095896219448103</v>
      </c>
      <c r="W15">
        <f t="shared" si="12"/>
        <v>0.28400611643765733</v>
      </c>
      <c r="X15">
        <f t="shared" si="12"/>
        <v>0.46598746154822496</v>
      </c>
      <c r="Y15" t="s">
        <v>7</v>
      </c>
    </row>
    <row r="16" spans="1:25" x14ac:dyDescent="0.25">
      <c r="A16">
        <v>0.58966560000000001</v>
      </c>
      <c r="B16">
        <v>0.44941809999999999</v>
      </c>
      <c r="C16">
        <v>0.48793039999999999</v>
      </c>
      <c r="D16">
        <v>0.4180488</v>
      </c>
      <c r="E16">
        <v>0.27493230000000002</v>
      </c>
      <c r="F16">
        <v>0.31945981000000001</v>
      </c>
      <c r="G16" t="s">
        <v>8</v>
      </c>
      <c r="R16">
        <v>1</v>
      </c>
      <c r="S16">
        <f t="shared" si="13"/>
        <v>5.2321458769303934E-2</v>
      </c>
      <c r="T16">
        <f t="shared" si="12"/>
        <v>2.7401299734806307E-2</v>
      </c>
      <c r="U16">
        <f t="shared" si="12"/>
        <v>3.4671180750589177E-2</v>
      </c>
      <c r="V16">
        <f t="shared" si="12"/>
        <v>1.6190468893547187E-2</v>
      </c>
      <c r="W16">
        <f t="shared" si="12"/>
        <v>0.14884555275460443</v>
      </c>
      <c r="X16">
        <f t="shared" si="12"/>
        <v>8.6317884285208132E-2</v>
      </c>
      <c r="Y16" t="s">
        <v>8</v>
      </c>
    </row>
    <row r="17" spans="1:25" x14ac:dyDescent="0.25">
      <c r="A17">
        <v>0.48621969999999998</v>
      </c>
      <c r="B17">
        <v>0.37278149999999999</v>
      </c>
      <c r="C17">
        <v>0.62035099999999999</v>
      </c>
      <c r="D17">
        <v>0.43920419999999999</v>
      </c>
      <c r="E17">
        <v>0.2628993</v>
      </c>
      <c r="F17">
        <v>0.48359522999999999</v>
      </c>
      <c r="G17" t="s">
        <v>8</v>
      </c>
      <c r="R17">
        <v>2</v>
      </c>
      <c r="S17">
        <f t="shared" si="13"/>
        <v>9.9625098542155247E-2</v>
      </c>
      <c r="T17">
        <f t="shared" si="12"/>
        <v>0.11181929920939108</v>
      </c>
      <c r="U17">
        <f t="shared" si="12"/>
        <v>0.13441320526071401</v>
      </c>
      <c r="V17">
        <f t="shared" si="12"/>
        <v>7.1221386264742878E-2</v>
      </c>
      <c r="W17">
        <f t="shared" si="12"/>
        <v>0.35042166019387622</v>
      </c>
      <c r="X17">
        <f t="shared" si="12"/>
        <v>0.2045978121935777</v>
      </c>
      <c r="Y17" t="s">
        <v>8</v>
      </c>
    </row>
    <row r="18" spans="1:25" x14ac:dyDescent="0.25">
      <c r="A18">
        <v>0.56822669999999997</v>
      </c>
      <c r="B18">
        <v>0.46063809999999999</v>
      </c>
      <c r="C18">
        <v>0.62433550000000004</v>
      </c>
      <c r="D18">
        <v>0.48049350000000002</v>
      </c>
      <c r="E18">
        <v>0.4731976</v>
      </c>
      <c r="F18">
        <v>0.43680806999999999</v>
      </c>
      <c r="G18" t="s">
        <v>8</v>
      </c>
      <c r="R18">
        <v>3</v>
      </c>
      <c r="S18">
        <f t="shared" si="13"/>
        <v>6.8751363637716487E-2</v>
      </c>
      <c r="T18">
        <f t="shared" si="12"/>
        <v>0.18000207117479519</v>
      </c>
      <c r="U18">
        <f t="shared" si="12"/>
        <v>0.2194902467586882</v>
      </c>
      <c r="V18">
        <f t="shared" si="12"/>
        <v>0.26507371344741054</v>
      </c>
      <c r="W18">
        <f t="shared" si="12"/>
        <v>0.24600868406791673</v>
      </c>
      <c r="X18">
        <f t="shared" si="12"/>
        <v>0.50690851637624712</v>
      </c>
      <c r="Y18" t="s">
        <v>8</v>
      </c>
    </row>
    <row r="20" spans="1:25" x14ac:dyDescent="0.25">
      <c r="A20" t="s">
        <v>10</v>
      </c>
      <c r="B20" s="3">
        <v>3</v>
      </c>
      <c r="C20" s="2">
        <v>44301</v>
      </c>
    </row>
    <row r="21" spans="1:2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</row>
    <row r="22" spans="1:25" x14ac:dyDescent="0.25">
      <c r="A22">
        <v>0.66783320000000002</v>
      </c>
      <c r="B22">
        <v>0.32258819999999999</v>
      </c>
      <c r="C22">
        <v>0.21012749999999999</v>
      </c>
      <c r="D22">
        <v>0.10109809</v>
      </c>
      <c r="E22">
        <v>8.6778279999999999E-2</v>
      </c>
      <c r="F22">
        <v>0.1349543</v>
      </c>
      <c r="G22" t="s">
        <v>7</v>
      </c>
    </row>
    <row r="23" spans="1:25" x14ac:dyDescent="0.25">
      <c r="A23">
        <v>0.39183050000000003</v>
      </c>
      <c r="B23">
        <v>0.51759040000000001</v>
      </c>
      <c r="C23">
        <v>0.35431020000000002</v>
      </c>
      <c r="D23">
        <v>3.655187E-2</v>
      </c>
      <c r="E23">
        <v>0.1171021</v>
      </c>
      <c r="F23">
        <v>0.11432290000000001</v>
      </c>
      <c r="G23" t="s">
        <v>7</v>
      </c>
    </row>
    <row r="24" spans="1:25" x14ac:dyDescent="0.25">
      <c r="A24">
        <v>0.70212620000000003</v>
      </c>
      <c r="B24">
        <v>0.32071260000000001</v>
      </c>
      <c r="C24">
        <v>0.26339210000000002</v>
      </c>
      <c r="D24">
        <v>0.13168553</v>
      </c>
      <c r="E24">
        <v>0.15451191</v>
      </c>
      <c r="F24">
        <v>0.2606636</v>
      </c>
      <c r="G24" t="s">
        <v>7</v>
      </c>
    </row>
    <row r="25" spans="1:25" x14ac:dyDescent="0.25">
      <c r="A25">
        <v>0.51171449999999996</v>
      </c>
      <c r="B25">
        <v>0.61291709999999999</v>
      </c>
      <c r="C25">
        <v>0.41579189999999999</v>
      </c>
      <c r="D25">
        <v>0.47838713999999999</v>
      </c>
      <c r="E25">
        <v>0.40142054999999999</v>
      </c>
      <c r="F25">
        <v>0.40307490000000001</v>
      </c>
      <c r="G25" t="s">
        <v>8</v>
      </c>
    </row>
    <row r="26" spans="1:25" x14ac:dyDescent="0.25">
      <c r="A26">
        <v>0.57406579999999996</v>
      </c>
      <c r="B26">
        <v>0.43499559999999998</v>
      </c>
      <c r="C26">
        <v>0.53064860000000003</v>
      </c>
      <c r="D26">
        <v>0.34697460000000002</v>
      </c>
      <c r="E26">
        <v>0.2432241</v>
      </c>
      <c r="F26">
        <v>0.41251539999999998</v>
      </c>
      <c r="G26" t="s">
        <v>8</v>
      </c>
    </row>
    <row r="27" spans="1:25" x14ac:dyDescent="0.25">
      <c r="A27">
        <v>0.58112790000000003</v>
      </c>
      <c r="B27">
        <v>0.48393809999999998</v>
      </c>
      <c r="C27">
        <v>0.64927820000000003</v>
      </c>
      <c r="D27">
        <v>0.59851100000000002</v>
      </c>
      <c r="E27">
        <v>0.32006475000000001</v>
      </c>
      <c r="F27">
        <v>0.13090959999999999</v>
      </c>
      <c r="G27" t="s">
        <v>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G4" sqref="G4:G6"/>
    </sheetView>
  </sheetViews>
  <sheetFormatPr defaultRowHeight="15" x14ac:dyDescent="0.25"/>
  <cols>
    <col min="2" max="2" width="12.28515625" customWidth="1"/>
    <col min="4" max="4" width="10.7109375" bestFit="1" customWidth="1"/>
    <col min="7" max="7" width="11.28515625" customWidth="1"/>
    <col min="8" max="8" width="11.5703125" customWidth="1"/>
    <col min="10" max="10" width="12" bestFit="1" customWidth="1"/>
    <col min="11" max="11" width="9.42578125" bestFit="1" customWidth="1"/>
    <col min="16" max="16" width="10.7109375" customWidth="1"/>
    <col min="18" max="18" width="5.85546875" customWidth="1"/>
    <col min="25" max="25" width="10.5703125" customWidth="1"/>
  </cols>
  <sheetData>
    <row r="2" spans="1:16" x14ac:dyDescent="0.25">
      <c r="B2" t="s">
        <v>10</v>
      </c>
      <c r="C2" s="3">
        <v>1</v>
      </c>
      <c r="D2" s="2">
        <v>44287</v>
      </c>
      <c r="J2" t="s">
        <v>13</v>
      </c>
    </row>
    <row r="3" spans="1:16" x14ac:dyDescent="0.25">
      <c r="A3" s="1" t="s">
        <v>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" t="s">
        <v>6</v>
      </c>
      <c r="J3" s="1" t="s">
        <v>10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</row>
    <row r="4" spans="1:16" x14ac:dyDescent="0.25">
      <c r="A4" t="s">
        <v>7</v>
      </c>
      <c r="B4">
        <v>0.66110000000000002</v>
      </c>
      <c r="C4">
        <v>0.33029999999999998</v>
      </c>
      <c r="D4">
        <v>0.25119999999999998</v>
      </c>
      <c r="E4">
        <v>0.1356</v>
      </c>
      <c r="F4">
        <v>0.17660000000000001</v>
      </c>
      <c r="G4">
        <v>0.14899999999999999</v>
      </c>
      <c r="I4" t="str">
        <f>A4</f>
        <v>AN3CA</v>
      </c>
      <c r="J4">
        <f>C2</f>
        <v>1</v>
      </c>
      <c r="K4">
        <f>AVERAGE(B4:B6)/AVERAGE($B4:$B6)</f>
        <v>1</v>
      </c>
      <c r="L4">
        <f t="shared" ref="L4:P4" si="0">AVERAGE(C4:C6)/AVERAGE($B4:$B6)</f>
        <v>0.56183624528948273</v>
      </c>
      <c r="M4">
        <f t="shared" si="0"/>
        <v>0.40984355372844583</v>
      </c>
      <c r="N4">
        <f t="shared" si="0"/>
        <v>0.22981614708233417</v>
      </c>
      <c r="O4">
        <f t="shared" si="0"/>
        <v>0.27229644855544138</v>
      </c>
      <c r="P4">
        <f t="shared" si="0"/>
        <v>0.25956377754938903</v>
      </c>
    </row>
    <row r="5" spans="1:16" x14ac:dyDescent="0.25">
      <c r="A5" t="s">
        <v>7</v>
      </c>
      <c r="B5">
        <v>0.50770000000000004</v>
      </c>
      <c r="C5">
        <v>0.31459999999999999</v>
      </c>
      <c r="D5">
        <v>0.21590000000000001</v>
      </c>
      <c r="E5">
        <v>0.14530000000000001</v>
      </c>
      <c r="F5">
        <v>0.12559999999999999</v>
      </c>
      <c r="G5">
        <v>0.14860000000000001</v>
      </c>
      <c r="I5" t="s">
        <v>7</v>
      </c>
      <c r="J5">
        <v>2</v>
      </c>
      <c r="K5">
        <f>AVERAGE(B13:B15)/AVERAGE($B13:$B15)</f>
        <v>1</v>
      </c>
      <c r="L5">
        <f t="shared" ref="L5:P5" si="1">AVERAGE(C13:C15)/AVERAGE($B13:$B15)</f>
        <v>0.50156783849846909</v>
      </c>
      <c r="M5">
        <f t="shared" si="1"/>
        <v>0.41350596963274378</v>
      </c>
      <c r="N5">
        <f t="shared" si="1"/>
        <v>0.27375854376288056</v>
      </c>
      <c r="O5">
        <f t="shared" si="1"/>
        <v>0.3481198818238414</v>
      </c>
      <c r="P5">
        <f t="shared" si="1"/>
        <v>0.25733957685934633</v>
      </c>
    </row>
    <row r="6" spans="1:16" x14ac:dyDescent="0.25">
      <c r="A6" t="s">
        <v>7</v>
      </c>
      <c r="B6">
        <v>0.58260000000000001</v>
      </c>
      <c r="C6">
        <v>0.33910000000000001</v>
      </c>
      <c r="D6">
        <v>0.25069999999999998</v>
      </c>
      <c r="E6">
        <v>0.1216</v>
      </c>
      <c r="F6">
        <v>0.17469999999999999</v>
      </c>
      <c r="G6">
        <v>0.157</v>
      </c>
      <c r="I6" t="s">
        <v>7</v>
      </c>
      <c r="J6">
        <v>3</v>
      </c>
      <c r="K6">
        <f>AVERAGE(B22:B24)/AVERAGE($B22:$B24)</f>
        <v>1</v>
      </c>
      <c r="L6">
        <f t="shared" ref="L6:P6" si="2">AVERAGE(C22:C24)/AVERAGE($B22:$B24)</f>
        <v>0.65892715130220691</v>
      </c>
      <c r="M6">
        <f t="shared" si="2"/>
        <v>0.46987997831069411</v>
      </c>
      <c r="N6">
        <f t="shared" si="2"/>
        <v>0.15287605519818223</v>
      </c>
      <c r="O6">
        <f t="shared" si="2"/>
        <v>0.20342510193752386</v>
      </c>
      <c r="P6">
        <f t="shared" si="2"/>
        <v>0.28944472890893513</v>
      </c>
    </row>
    <row r="7" spans="1:16" x14ac:dyDescent="0.25">
      <c r="A7" t="s">
        <v>8</v>
      </c>
      <c r="B7">
        <v>0.50290000000000001</v>
      </c>
      <c r="C7">
        <v>0.47820000000000001</v>
      </c>
      <c r="D7">
        <v>0.54100000000000004</v>
      </c>
      <c r="E7">
        <v>0.42299999999999999</v>
      </c>
      <c r="F7">
        <v>0.4511</v>
      </c>
      <c r="G7">
        <v>0.34520000000000001</v>
      </c>
      <c r="I7" t="s">
        <v>8</v>
      </c>
      <c r="J7">
        <v>1</v>
      </c>
      <c r="K7">
        <f>AVERAGE(B7:B9)/AVERAGE($B7:$B9)</f>
        <v>1</v>
      </c>
      <c r="L7">
        <f t="shared" ref="L7:P7" si="3">AVERAGE(C7:C9)/AVERAGE($B7:$B9)</f>
        <v>0.89588136332481783</v>
      </c>
      <c r="M7">
        <f t="shared" si="3"/>
        <v>1.0507819801856813</v>
      </c>
      <c r="N7">
        <f t="shared" si="3"/>
        <v>0.80466072652501719</v>
      </c>
      <c r="O7">
        <f t="shared" si="3"/>
        <v>0.71973331671755247</v>
      </c>
      <c r="P7">
        <f t="shared" si="3"/>
        <v>0.70995077574926779</v>
      </c>
    </row>
    <row r="8" spans="1:16" x14ac:dyDescent="0.25">
      <c r="A8" t="s">
        <v>8</v>
      </c>
      <c r="B8">
        <v>0.54749999999999999</v>
      </c>
      <c r="C8">
        <v>0.4667</v>
      </c>
      <c r="D8">
        <v>0.57940000000000003</v>
      </c>
      <c r="E8">
        <v>0.43159999999999998</v>
      </c>
      <c r="F8">
        <v>0.3553</v>
      </c>
      <c r="G8">
        <v>0.38379999999999997</v>
      </c>
      <c r="I8" t="s">
        <v>8</v>
      </c>
      <c r="J8">
        <v>2</v>
      </c>
      <c r="K8">
        <f>AVERAGE(B16:B18)/AVERAGE($B16:$B18)</f>
        <v>1</v>
      </c>
      <c r="L8">
        <f t="shared" ref="L8:P8" si="4">AVERAGE(C16:C18)/AVERAGE($B16:$B18)</f>
        <v>0.78026174615841259</v>
      </c>
      <c r="M8">
        <f t="shared" si="4"/>
        <v>1.0538314299755736</v>
      </c>
      <c r="N8">
        <f t="shared" si="4"/>
        <v>0.81365898430277284</v>
      </c>
      <c r="O8">
        <f t="shared" si="4"/>
        <v>0.61493937152700073</v>
      </c>
      <c r="P8">
        <f t="shared" si="4"/>
        <v>0.75412326532499008</v>
      </c>
    </row>
    <row r="9" spans="1:16" x14ac:dyDescent="0.25">
      <c r="A9" t="s">
        <v>8</v>
      </c>
      <c r="B9">
        <v>0.55449999999999999</v>
      </c>
      <c r="C9">
        <v>0.4929</v>
      </c>
      <c r="D9">
        <v>0.56599999999999995</v>
      </c>
      <c r="E9">
        <v>0.43680000000000002</v>
      </c>
      <c r="F9">
        <v>0.34870000000000001</v>
      </c>
      <c r="G9">
        <v>0.41039999999999999</v>
      </c>
      <c r="I9" t="s">
        <v>8</v>
      </c>
      <c r="J9">
        <v>3</v>
      </c>
      <c r="K9">
        <f>AVERAGE(B25:B27)/AVERAGE($B25:$B27)</f>
        <v>1</v>
      </c>
      <c r="L9">
        <f t="shared" ref="L9:P9" si="5">AVERAGE(C25:C27)/AVERAGE($B25:$B27)</f>
        <v>0.91897730180942183</v>
      </c>
      <c r="M9">
        <f t="shared" si="5"/>
        <v>0.95729248917246912</v>
      </c>
      <c r="N9">
        <f t="shared" si="5"/>
        <v>0.85419985335725146</v>
      </c>
      <c r="O9">
        <f t="shared" si="5"/>
        <v>0.57874176874287386</v>
      </c>
      <c r="P9">
        <f t="shared" si="5"/>
        <v>0.5678176518658915</v>
      </c>
    </row>
    <row r="11" spans="1:16" x14ac:dyDescent="0.25">
      <c r="B11" t="s">
        <v>10</v>
      </c>
      <c r="C11" s="3">
        <v>2</v>
      </c>
      <c r="D11" s="2">
        <v>44294</v>
      </c>
    </row>
    <row r="12" spans="1:16" x14ac:dyDescent="0.25">
      <c r="A12" s="1" t="s">
        <v>6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16" x14ac:dyDescent="0.25">
      <c r="A13" t="s">
        <v>7</v>
      </c>
      <c r="B13">
        <v>0.51278380000000001</v>
      </c>
      <c r="C13">
        <v>0.31363439999999998</v>
      </c>
      <c r="D13">
        <v>0.34874670000000002</v>
      </c>
      <c r="E13">
        <v>0.13853219999999999</v>
      </c>
      <c r="F13">
        <v>0.16916900000000001</v>
      </c>
      <c r="G13">
        <v>0.24541341</v>
      </c>
    </row>
    <row r="14" spans="1:16" x14ac:dyDescent="0.25">
      <c r="A14" t="s">
        <v>7</v>
      </c>
      <c r="B14">
        <v>0.64220129999999997</v>
      </c>
      <c r="C14">
        <v>0.2490464</v>
      </c>
      <c r="D14">
        <v>0.19102369999999999</v>
      </c>
      <c r="E14">
        <v>0.1065736</v>
      </c>
      <c r="F14">
        <v>0.25556139999999999</v>
      </c>
      <c r="G14">
        <v>0.17122899999999999</v>
      </c>
    </row>
    <row r="15" spans="1:16" x14ac:dyDescent="0.25">
      <c r="A15" t="s">
        <v>7</v>
      </c>
      <c r="B15">
        <v>0.63458060000000005</v>
      </c>
      <c r="C15">
        <v>0.33490779999999998</v>
      </c>
      <c r="D15">
        <v>0.20022570000000001</v>
      </c>
      <c r="E15">
        <v>0.2448031</v>
      </c>
      <c r="F15">
        <v>0.19825300000000001</v>
      </c>
      <c r="G15">
        <v>4.388367E-2</v>
      </c>
    </row>
    <row r="16" spans="1:16" x14ac:dyDescent="0.25">
      <c r="A16" t="s">
        <v>8</v>
      </c>
      <c r="B16">
        <v>0.58966560000000001</v>
      </c>
      <c r="C16">
        <v>0.44941809999999999</v>
      </c>
      <c r="D16">
        <v>0.48793039999999999</v>
      </c>
      <c r="E16">
        <v>0.4180488</v>
      </c>
      <c r="F16">
        <v>0.27493230000000002</v>
      </c>
      <c r="G16">
        <v>0.31945981000000001</v>
      </c>
    </row>
    <row r="17" spans="1:7" x14ac:dyDescent="0.25">
      <c r="A17" t="s">
        <v>8</v>
      </c>
      <c r="B17">
        <v>0.48621969999999998</v>
      </c>
      <c r="C17">
        <v>0.37278149999999999</v>
      </c>
      <c r="D17">
        <v>0.62035099999999999</v>
      </c>
      <c r="E17">
        <v>0.43920419999999999</v>
      </c>
      <c r="F17">
        <v>0.2628993</v>
      </c>
      <c r="G17">
        <v>0.48359522999999999</v>
      </c>
    </row>
    <row r="18" spans="1:7" x14ac:dyDescent="0.25">
      <c r="A18" t="s">
        <v>8</v>
      </c>
      <c r="B18">
        <v>0.56822669999999997</v>
      </c>
      <c r="C18">
        <v>0.46063809999999999</v>
      </c>
      <c r="D18">
        <v>0.62433550000000004</v>
      </c>
      <c r="E18">
        <v>0.48049350000000002</v>
      </c>
      <c r="F18">
        <v>0.4731976</v>
      </c>
      <c r="G18">
        <v>0.43680806999999999</v>
      </c>
    </row>
    <row r="20" spans="1:7" x14ac:dyDescent="0.25">
      <c r="B20" t="s">
        <v>10</v>
      </c>
      <c r="C20" s="3">
        <v>3</v>
      </c>
      <c r="D20" s="2">
        <v>44301</v>
      </c>
    </row>
    <row r="21" spans="1:7" x14ac:dyDescent="0.25">
      <c r="A21" s="1" t="s">
        <v>6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</row>
    <row r="22" spans="1:7" x14ac:dyDescent="0.25">
      <c r="A22" t="s">
        <v>7</v>
      </c>
      <c r="B22">
        <v>0.66783320000000002</v>
      </c>
      <c r="C22">
        <v>0.32258819999999999</v>
      </c>
      <c r="D22">
        <v>0.21012749999999999</v>
      </c>
      <c r="E22">
        <v>0.10109809</v>
      </c>
      <c r="F22">
        <v>8.6778279999999999E-2</v>
      </c>
      <c r="G22">
        <v>0.1349543</v>
      </c>
    </row>
    <row r="23" spans="1:7" x14ac:dyDescent="0.25">
      <c r="A23" t="s">
        <v>7</v>
      </c>
      <c r="B23">
        <v>0.39183050000000003</v>
      </c>
      <c r="C23">
        <v>0.51759040000000001</v>
      </c>
      <c r="D23">
        <v>0.35431020000000002</v>
      </c>
      <c r="E23">
        <v>3.655187E-2</v>
      </c>
      <c r="F23">
        <v>0.1171021</v>
      </c>
      <c r="G23">
        <v>0.11432290000000001</v>
      </c>
    </row>
    <row r="24" spans="1:7" x14ac:dyDescent="0.25">
      <c r="A24" t="s">
        <v>7</v>
      </c>
      <c r="B24">
        <v>0.70212620000000003</v>
      </c>
      <c r="C24">
        <v>0.32071260000000001</v>
      </c>
      <c r="D24">
        <v>0.26339210000000002</v>
      </c>
      <c r="E24">
        <v>0.13168553</v>
      </c>
      <c r="F24">
        <v>0.15451191</v>
      </c>
      <c r="G24">
        <v>0.2606636</v>
      </c>
    </row>
    <row r="25" spans="1:7" x14ac:dyDescent="0.25">
      <c r="A25" t="s">
        <v>8</v>
      </c>
      <c r="B25">
        <v>0.51171449999999996</v>
      </c>
      <c r="C25">
        <v>0.61291709999999999</v>
      </c>
      <c r="D25">
        <v>0.41579189999999999</v>
      </c>
      <c r="E25">
        <v>0.47838713999999999</v>
      </c>
      <c r="F25">
        <v>0.40142054999999999</v>
      </c>
      <c r="G25">
        <v>0.40307490000000001</v>
      </c>
    </row>
    <row r="26" spans="1:7" x14ac:dyDescent="0.25">
      <c r="A26" t="s">
        <v>8</v>
      </c>
      <c r="B26">
        <v>0.57406579999999996</v>
      </c>
      <c r="C26">
        <v>0.43499559999999998</v>
      </c>
      <c r="D26">
        <v>0.53064860000000003</v>
      </c>
      <c r="E26">
        <v>0.34697460000000002</v>
      </c>
      <c r="F26">
        <v>0.2432241</v>
      </c>
      <c r="G26">
        <v>0.41251539999999998</v>
      </c>
    </row>
    <row r="27" spans="1:7" x14ac:dyDescent="0.25">
      <c r="A27" t="s">
        <v>8</v>
      </c>
      <c r="B27">
        <v>0.58112790000000003</v>
      </c>
      <c r="C27">
        <v>0.48393809999999998</v>
      </c>
      <c r="D27">
        <v>0.64927820000000003</v>
      </c>
      <c r="E27">
        <v>0.59851100000000002</v>
      </c>
      <c r="F27">
        <v>0.32006475000000001</v>
      </c>
      <c r="G27">
        <v>0.13090959999999999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topLeftCell="A4" workbookViewId="0">
      <selection activeCell="N29" sqref="N29"/>
    </sheetView>
  </sheetViews>
  <sheetFormatPr defaultRowHeight="15" x14ac:dyDescent="0.25"/>
  <cols>
    <col min="1" max="1" width="4" customWidth="1"/>
    <col min="3" max="3" width="12" bestFit="1" customWidth="1"/>
    <col min="4" max="4" width="9.42578125" bestFit="1" customWidth="1"/>
    <col min="9" max="9" width="10.7109375" customWidth="1"/>
    <col min="11" max="11" width="5.85546875" customWidth="1"/>
    <col min="18" max="18" width="10.5703125" customWidth="1"/>
  </cols>
  <sheetData>
    <row r="2" spans="2:18" x14ac:dyDescent="0.25">
      <c r="C2" t="s">
        <v>13</v>
      </c>
    </row>
    <row r="3" spans="2:18" x14ac:dyDescent="0.25">
      <c r="B3" s="1" t="s">
        <v>6</v>
      </c>
      <c r="C3" s="1" t="s">
        <v>10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</row>
    <row r="4" spans="2:18" x14ac:dyDescent="0.25">
      <c r="B4" t="s">
        <v>7</v>
      </c>
      <c r="C4">
        <v>1</v>
      </c>
      <c r="D4">
        <v>1</v>
      </c>
      <c r="E4">
        <v>0.56183624528948273</v>
      </c>
      <c r="F4">
        <v>0.40984355372844583</v>
      </c>
      <c r="G4">
        <v>0.22981614708233417</v>
      </c>
      <c r="H4">
        <v>0.27229644855544138</v>
      </c>
      <c r="I4">
        <v>0.25956377754938903</v>
      </c>
    </row>
    <row r="5" spans="2:18" x14ac:dyDescent="0.25">
      <c r="B5" t="s">
        <v>7</v>
      </c>
      <c r="C5">
        <v>2</v>
      </c>
      <c r="D5">
        <v>1</v>
      </c>
      <c r="E5">
        <v>0.50156783849846909</v>
      </c>
      <c r="F5">
        <v>0.41350596963274378</v>
      </c>
      <c r="G5">
        <v>0.27375854376288056</v>
      </c>
      <c r="H5">
        <v>0.3481198818238414</v>
      </c>
      <c r="I5">
        <v>0.25733957685934633</v>
      </c>
    </row>
    <row r="6" spans="2:18" x14ac:dyDescent="0.25">
      <c r="B6" t="s">
        <v>7</v>
      </c>
      <c r="C6">
        <v>3</v>
      </c>
      <c r="D6">
        <v>1</v>
      </c>
      <c r="E6">
        <v>0.65892715130220691</v>
      </c>
      <c r="F6">
        <v>0.46987997831069411</v>
      </c>
      <c r="G6">
        <v>0.15287605519818223</v>
      </c>
      <c r="H6">
        <v>0.20342510193752386</v>
      </c>
      <c r="I6">
        <v>0.28944472890893513</v>
      </c>
    </row>
    <row r="7" spans="2:18" x14ac:dyDescent="0.25">
      <c r="B7" t="s">
        <v>8</v>
      </c>
      <c r="C7">
        <v>1</v>
      </c>
      <c r="D7">
        <v>1</v>
      </c>
      <c r="E7">
        <v>0.89588136332481783</v>
      </c>
      <c r="F7">
        <v>1.0507819801856813</v>
      </c>
      <c r="G7">
        <v>0.80466072652501719</v>
      </c>
      <c r="H7">
        <v>0.71973331671755247</v>
      </c>
      <c r="I7">
        <v>0.70995077574926779</v>
      </c>
    </row>
    <row r="8" spans="2:18" x14ac:dyDescent="0.25">
      <c r="B8" t="s">
        <v>8</v>
      </c>
      <c r="C8">
        <v>2</v>
      </c>
      <c r="D8">
        <v>1</v>
      </c>
      <c r="E8">
        <v>0.78026174615841259</v>
      </c>
      <c r="F8">
        <v>1.0538314299755736</v>
      </c>
      <c r="G8">
        <v>0.81365898430277284</v>
      </c>
      <c r="H8">
        <v>0.61493937152700073</v>
      </c>
      <c r="I8">
        <v>0.75412326532499008</v>
      </c>
    </row>
    <row r="9" spans="2:18" x14ac:dyDescent="0.25">
      <c r="B9" t="s">
        <v>8</v>
      </c>
      <c r="C9">
        <v>3</v>
      </c>
      <c r="D9">
        <v>1</v>
      </c>
      <c r="E9">
        <v>0.91897730180942183</v>
      </c>
      <c r="F9">
        <v>0.95729248917246912</v>
      </c>
      <c r="G9">
        <v>0.85419985335725146</v>
      </c>
      <c r="H9">
        <v>0.57874176874287386</v>
      </c>
      <c r="I9">
        <v>0.5678176518658915</v>
      </c>
    </row>
    <row r="11" spans="2:18" x14ac:dyDescent="0.25">
      <c r="B11" t="s">
        <v>25</v>
      </c>
      <c r="K11" t="s">
        <v>26</v>
      </c>
    </row>
    <row r="12" spans="2:18" x14ac:dyDescent="0.25">
      <c r="B12" s="1" t="s">
        <v>6</v>
      </c>
      <c r="C12" s="1" t="s">
        <v>10</v>
      </c>
      <c r="D12" s="7" t="s">
        <v>0</v>
      </c>
      <c r="E12" s="1" t="s">
        <v>1</v>
      </c>
      <c r="F12" s="1" t="s">
        <v>2</v>
      </c>
      <c r="G12" s="1" t="s">
        <v>3</v>
      </c>
      <c r="H12" s="1" t="s">
        <v>4</v>
      </c>
      <c r="I12" s="1" t="s">
        <v>5</v>
      </c>
      <c r="K12" s="1" t="s">
        <v>14</v>
      </c>
      <c r="L12" s="7" t="s">
        <v>0</v>
      </c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 t="s">
        <v>6</v>
      </c>
    </row>
    <row r="13" spans="2:18" x14ac:dyDescent="0.25">
      <c r="B13" t="s">
        <v>7</v>
      </c>
      <c r="D13">
        <v>1</v>
      </c>
      <c r="E13">
        <f>AVERAGE(E4:E6)</f>
        <v>0.57411041169671961</v>
      </c>
      <c r="F13">
        <f t="shared" ref="F13:I13" si="0">AVERAGE(F4:F6)</f>
        <v>0.43107650055729457</v>
      </c>
      <c r="G13">
        <f t="shared" si="0"/>
        <v>0.21881691534779901</v>
      </c>
      <c r="H13">
        <f t="shared" si="0"/>
        <v>0.27461381077226887</v>
      </c>
      <c r="I13">
        <f t="shared" si="0"/>
        <v>0.26878269443922348</v>
      </c>
      <c r="K13" s="3">
        <v>3</v>
      </c>
      <c r="L13">
        <v>0</v>
      </c>
      <c r="M13">
        <f>_xlfn.STDEV.S(E4:E6)/SQRT($K$13)</f>
        <v>4.5838410757284016E-2</v>
      </c>
      <c r="N13">
        <f t="shared" ref="N13:Q13" si="1">_xlfn.STDEV.S(F4:F6)/SQRT($K$13)</f>
        <v>1.9430523555160523E-2</v>
      </c>
      <c r="O13">
        <f t="shared" si="1"/>
        <v>3.5326483618106724E-2</v>
      </c>
      <c r="P13">
        <f t="shared" si="1"/>
        <v>4.1785852698891839E-2</v>
      </c>
      <c r="Q13">
        <f t="shared" si="1"/>
        <v>1.0350950334760902E-2</v>
      </c>
      <c r="R13" t="str">
        <f>B13</f>
        <v>AN3CA</v>
      </c>
    </row>
    <row r="14" spans="2:18" x14ac:dyDescent="0.25">
      <c r="B14" t="s">
        <v>8</v>
      </c>
      <c r="D14">
        <v>1</v>
      </c>
      <c r="E14">
        <f>AVERAGE(E7:E9)</f>
        <v>0.86504013709755068</v>
      </c>
      <c r="F14">
        <f t="shared" ref="F14:I14" si="2">AVERAGE(F7:F9)</f>
        <v>1.020635299777908</v>
      </c>
      <c r="G14">
        <f t="shared" si="2"/>
        <v>0.8241731880616805</v>
      </c>
      <c r="H14">
        <f t="shared" si="2"/>
        <v>0.63780481899580899</v>
      </c>
      <c r="I14">
        <f t="shared" si="2"/>
        <v>0.6772972309800499</v>
      </c>
      <c r="K14" s="3">
        <v>3</v>
      </c>
      <c r="L14">
        <v>0</v>
      </c>
      <c r="M14">
        <f>_xlfn.STDEV.S(E7:E9)/SQRT($K$14)</f>
        <v>4.2910322267465204E-2</v>
      </c>
      <c r="N14">
        <f t="shared" ref="N14:Q14" si="3">_xlfn.STDEV.S(F7:F9)/SQRT($K$14)</f>
        <v>3.1683636825931887E-2</v>
      </c>
      <c r="O14">
        <f t="shared" si="3"/>
        <v>1.5236388814697523E-2</v>
      </c>
      <c r="P14">
        <f t="shared" si="3"/>
        <v>4.2275980832444521E-2</v>
      </c>
      <c r="Q14">
        <f t="shared" si="3"/>
        <v>5.6205384946904052E-2</v>
      </c>
      <c r="R14" t="s">
        <v>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6"/>
  <sheetViews>
    <sheetView topLeftCell="A25" workbookViewId="0">
      <selection activeCell="E37" sqref="E37:G47"/>
    </sheetView>
  </sheetViews>
  <sheetFormatPr defaultRowHeight="15" x14ac:dyDescent="0.25"/>
  <cols>
    <col min="1" max="1" width="19" customWidth="1"/>
    <col min="3" max="3" width="12" bestFit="1" customWidth="1"/>
    <col min="4" max="4" width="9.42578125" bestFit="1" customWidth="1"/>
    <col min="9" max="9" width="10.7109375" customWidth="1"/>
    <col min="11" max="11" width="7.42578125" customWidth="1"/>
    <col min="18" max="18" width="10.5703125" customWidth="1"/>
  </cols>
  <sheetData>
    <row r="2" spans="2:18" x14ac:dyDescent="0.25">
      <c r="C2" t="s">
        <v>13</v>
      </c>
    </row>
    <row r="3" spans="2:18" x14ac:dyDescent="0.25">
      <c r="B3" s="1" t="s">
        <v>6</v>
      </c>
      <c r="C3" s="1" t="s">
        <v>10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</row>
    <row r="4" spans="2:18" x14ac:dyDescent="0.25">
      <c r="B4" t="s">
        <v>7</v>
      </c>
      <c r="C4">
        <v>1</v>
      </c>
      <c r="D4">
        <v>1</v>
      </c>
      <c r="E4">
        <v>0.56183624528948273</v>
      </c>
      <c r="F4">
        <v>0.40984355372844583</v>
      </c>
      <c r="G4">
        <v>0.22981614708233417</v>
      </c>
      <c r="H4">
        <v>0.27229644855544138</v>
      </c>
      <c r="I4">
        <v>0.25956377754938903</v>
      </c>
    </row>
    <row r="5" spans="2:18" x14ac:dyDescent="0.25">
      <c r="B5" t="s">
        <v>7</v>
      </c>
      <c r="C5">
        <v>2</v>
      </c>
      <c r="D5">
        <v>1</v>
      </c>
      <c r="E5">
        <v>0.50156783849846909</v>
      </c>
      <c r="F5">
        <v>0.41350596963274378</v>
      </c>
      <c r="G5">
        <v>0.27375854376288056</v>
      </c>
      <c r="H5">
        <v>0.3481198818238414</v>
      </c>
      <c r="I5">
        <v>0.25733957685934633</v>
      </c>
    </row>
    <row r="6" spans="2:18" x14ac:dyDescent="0.25">
      <c r="B6" t="s">
        <v>7</v>
      </c>
      <c r="C6">
        <v>3</v>
      </c>
      <c r="D6">
        <v>1</v>
      </c>
      <c r="E6">
        <v>0.65892715130220691</v>
      </c>
      <c r="F6">
        <v>0.46987997831069411</v>
      </c>
      <c r="G6">
        <v>0.15287605519818223</v>
      </c>
      <c r="H6">
        <v>0.20342510193752386</v>
      </c>
      <c r="I6">
        <v>0.28944472890893513</v>
      </c>
    </row>
    <row r="7" spans="2:18" x14ac:dyDescent="0.25">
      <c r="B7" t="s">
        <v>8</v>
      </c>
      <c r="C7">
        <v>1</v>
      </c>
      <c r="D7">
        <v>1</v>
      </c>
      <c r="E7">
        <v>0.89588136332481783</v>
      </c>
      <c r="F7">
        <v>1.0507819801856813</v>
      </c>
      <c r="G7">
        <v>0.80466072652501719</v>
      </c>
      <c r="H7">
        <v>0.71973331671755247</v>
      </c>
      <c r="I7">
        <v>0.70995077574926779</v>
      </c>
    </row>
    <row r="8" spans="2:18" x14ac:dyDescent="0.25">
      <c r="B8" t="s">
        <v>8</v>
      </c>
      <c r="C8">
        <v>2</v>
      </c>
      <c r="D8">
        <v>1</v>
      </c>
      <c r="E8">
        <v>0.78026174615841259</v>
      </c>
      <c r="F8">
        <v>1.0538314299755736</v>
      </c>
      <c r="G8">
        <v>0.81365898430277284</v>
      </c>
      <c r="H8">
        <v>0.61493937152700073</v>
      </c>
      <c r="I8">
        <v>0.75412326532499008</v>
      </c>
    </row>
    <row r="9" spans="2:18" x14ac:dyDescent="0.25">
      <c r="B9" t="s">
        <v>8</v>
      </c>
      <c r="C9">
        <v>3</v>
      </c>
      <c r="D9">
        <v>1</v>
      </c>
      <c r="E9">
        <v>0.91897730180942183</v>
      </c>
      <c r="F9">
        <v>0.95729248917246912</v>
      </c>
      <c r="G9">
        <v>0.85419985335725146</v>
      </c>
      <c r="H9">
        <v>0.57874176874287386</v>
      </c>
      <c r="I9">
        <v>0.5678176518658915</v>
      </c>
    </row>
    <row r="11" spans="2:18" x14ac:dyDescent="0.25">
      <c r="C11" t="s">
        <v>25</v>
      </c>
      <c r="K11" t="s">
        <v>26</v>
      </c>
    </row>
    <row r="12" spans="2:18" x14ac:dyDescent="0.25">
      <c r="B12" s="1" t="s">
        <v>6</v>
      </c>
      <c r="C12" s="1" t="s">
        <v>10</v>
      </c>
      <c r="D12" s="7" t="s">
        <v>0</v>
      </c>
      <c r="E12" s="1" t="s">
        <v>1</v>
      </c>
      <c r="F12" s="1" t="s">
        <v>2</v>
      </c>
      <c r="G12" s="1" t="s">
        <v>3</v>
      </c>
      <c r="H12" s="1" t="s">
        <v>4</v>
      </c>
      <c r="I12" s="1" t="s">
        <v>5</v>
      </c>
      <c r="K12" s="1" t="s">
        <v>14</v>
      </c>
      <c r="L12" s="7" t="s">
        <v>0</v>
      </c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 t="s">
        <v>6</v>
      </c>
    </row>
    <row r="13" spans="2:18" x14ac:dyDescent="0.25">
      <c r="B13" t="s">
        <v>7</v>
      </c>
      <c r="D13">
        <v>1</v>
      </c>
      <c r="E13">
        <f>AVERAGE(E4:E6)</f>
        <v>0.57411041169671961</v>
      </c>
      <c r="F13">
        <f t="shared" ref="F13:I13" si="0">AVERAGE(F4:F6)</f>
        <v>0.43107650055729457</v>
      </c>
      <c r="G13">
        <f t="shared" si="0"/>
        <v>0.21881691534779901</v>
      </c>
      <c r="H13">
        <f t="shared" si="0"/>
        <v>0.27461381077226887</v>
      </c>
      <c r="I13">
        <f t="shared" si="0"/>
        <v>0.26878269443922348</v>
      </c>
      <c r="K13" s="3">
        <v>3</v>
      </c>
      <c r="L13">
        <v>0</v>
      </c>
      <c r="M13">
        <f>_xlfn.STDEV.S(E4:E6)/SQRT($K$13)</f>
        <v>4.5838410757284016E-2</v>
      </c>
      <c r="N13">
        <f t="shared" ref="N13:Q13" si="1">_xlfn.STDEV.S(F4:F6)/SQRT($K$13)</f>
        <v>1.9430523555160523E-2</v>
      </c>
      <c r="O13">
        <f t="shared" si="1"/>
        <v>3.5326483618106724E-2</v>
      </c>
      <c r="P13">
        <f t="shared" si="1"/>
        <v>4.1785852698891839E-2</v>
      </c>
      <c r="Q13">
        <f t="shared" si="1"/>
        <v>1.0350950334760902E-2</v>
      </c>
      <c r="R13" t="str">
        <f>B13</f>
        <v>AN3CA</v>
      </c>
    </row>
    <row r="14" spans="2:18" x14ac:dyDescent="0.25">
      <c r="B14" t="s">
        <v>8</v>
      </c>
      <c r="D14">
        <v>1</v>
      </c>
      <c r="E14">
        <f>AVERAGE(E7:E9)</f>
        <v>0.86504013709755068</v>
      </c>
      <c r="F14">
        <f t="shared" ref="F14:I14" si="2">AVERAGE(F7:F9)</f>
        <v>1.020635299777908</v>
      </c>
      <c r="G14">
        <f t="shared" si="2"/>
        <v>0.8241731880616805</v>
      </c>
      <c r="H14">
        <f t="shared" si="2"/>
        <v>0.63780481899580899</v>
      </c>
      <c r="I14">
        <f t="shared" si="2"/>
        <v>0.6772972309800499</v>
      </c>
      <c r="K14" s="3">
        <v>3</v>
      </c>
      <c r="L14">
        <v>0</v>
      </c>
      <c r="M14">
        <f>_xlfn.STDEV.S(E7:E9)/SQRT($K$14)</f>
        <v>4.2910322267465204E-2</v>
      </c>
      <c r="N14">
        <f t="shared" ref="N14:Q14" si="3">_xlfn.STDEV.S(F7:F9)/SQRT($K$14)</f>
        <v>3.1683636825931887E-2</v>
      </c>
      <c r="O14">
        <f t="shared" si="3"/>
        <v>1.5236388814697523E-2</v>
      </c>
      <c r="P14">
        <f t="shared" si="3"/>
        <v>4.2275980832444521E-2</v>
      </c>
      <c r="Q14">
        <f t="shared" si="3"/>
        <v>5.6205384946904052E-2</v>
      </c>
      <c r="R14" t="s">
        <v>8</v>
      </c>
    </row>
    <row r="32" spans="1:14" x14ac:dyDescent="0.25">
      <c r="A32" t="s">
        <v>7</v>
      </c>
      <c r="N32" t="s">
        <v>8</v>
      </c>
    </row>
    <row r="33" spans="1:24" x14ac:dyDescent="0.25">
      <c r="A33" s="1" t="s">
        <v>27</v>
      </c>
      <c r="N33" s="1" t="s">
        <v>27</v>
      </c>
    </row>
    <row r="35" spans="1:24" x14ac:dyDescent="0.25">
      <c r="A35" t="s">
        <v>15</v>
      </c>
      <c r="N35" t="s">
        <v>15</v>
      </c>
    </row>
    <row r="36" spans="1:24" ht="15.75" thickBot="1" x14ac:dyDescent="0.3"/>
    <row r="37" spans="1:24" x14ac:dyDescent="0.25">
      <c r="A37" s="6"/>
      <c r="B37" s="6" t="s">
        <v>2</v>
      </c>
      <c r="C37" s="6" t="s">
        <v>3</v>
      </c>
      <c r="E37" s="6"/>
      <c r="F37" s="6" t="s">
        <v>2</v>
      </c>
      <c r="G37" s="6" t="s">
        <v>4</v>
      </c>
      <c r="I37" s="6"/>
      <c r="J37" s="6" t="s">
        <v>2</v>
      </c>
      <c r="K37" s="6" t="s">
        <v>5</v>
      </c>
      <c r="N37" s="6"/>
      <c r="O37" s="6" t="s">
        <v>2</v>
      </c>
      <c r="P37" s="6" t="s">
        <v>3</v>
      </c>
      <c r="R37" s="6"/>
      <c r="S37" s="6" t="s">
        <v>2</v>
      </c>
      <c r="T37" s="6" t="s">
        <v>4</v>
      </c>
      <c r="V37" s="6"/>
      <c r="W37" s="6" t="s">
        <v>2</v>
      </c>
      <c r="X37" s="6" t="s">
        <v>5</v>
      </c>
    </row>
    <row r="38" spans="1:24" x14ac:dyDescent="0.25">
      <c r="A38" s="4" t="s">
        <v>13</v>
      </c>
      <c r="B38" s="4">
        <v>0.43107650055729457</v>
      </c>
      <c r="C38" s="4">
        <v>0.21881691534779901</v>
      </c>
      <c r="E38" s="4" t="s">
        <v>13</v>
      </c>
      <c r="F38" s="4">
        <v>0.43107650055729457</v>
      </c>
      <c r="G38" s="4">
        <v>0.27461381077226887</v>
      </c>
      <c r="I38" s="4" t="s">
        <v>13</v>
      </c>
      <c r="J38" s="4">
        <v>0.43107650055729457</v>
      </c>
      <c r="K38" s="4">
        <v>0.26878269443922348</v>
      </c>
      <c r="N38" s="4" t="s">
        <v>13</v>
      </c>
      <c r="O38" s="4">
        <v>1.020635299777908</v>
      </c>
      <c r="P38" s="4">
        <v>0.8241731880616805</v>
      </c>
      <c r="R38" s="4" t="s">
        <v>13</v>
      </c>
      <c r="S38" s="4">
        <v>1.020635299777908</v>
      </c>
      <c r="T38" s="4">
        <v>0.63780481899580899</v>
      </c>
      <c r="V38" s="4" t="s">
        <v>13</v>
      </c>
      <c r="W38" s="4">
        <v>1.020635299777908</v>
      </c>
      <c r="X38" s="4">
        <v>0.6772972309800499</v>
      </c>
    </row>
    <row r="39" spans="1:24" x14ac:dyDescent="0.25">
      <c r="A39" s="4" t="s">
        <v>16</v>
      </c>
      <c r="B39" s="4">
        <v>1.1326357368829434E-3</v>
      </c>
      <c r="C39" s="4">
        <v>3.7438813344610883E-3</v>
      </c>
      <c r="E39" s="4" t="s">
        <v>16</v>
      </c>
      <c r="F39" s="4">
        <v>1.1326357368829434E-3</v>
      </c>
      <c r="G39" s="4">
        <v>5.2381724573204586E-3</v>
      </c>
      <c r="I39" s="4" t="s">
        <v>16</v>
      </c>
      <c r="J39" s="4">
        <v>1.1326357368829434E-3</v>
      </c>
      <c r="K39" s="4">
        <v>3.2142651849806044E-4</v>
      </c>
      <c r="N39" s="4" t="s">
        <v>16</v>
      </c>
      <c r="O39" s="4">
        <v>3.0115585275526414E-3</v>
      </c>
      <c r="P39" s="4">
        <v>6.9644263233791925E-4</v>
      </c>
      <c r="R39" s="4" t="s">
        <v>16</v>
      </c>
      <c r="S39" s="4">
        <v>3.0115585275526414E-3</v>
      </c>
      <c r="T39" s="4">
        <v>5.3617756660356486E-3</v>
      </c>
      <c r="V39" s="4" t="s">
        <v>16</v>
      </c>
      <c r="W39" s="4">
        <v>3.0115585275526414E-3</v>
      </c>
      <c r="X39" s="4">
        <v>9.4771358910890058E-3</v>
      </c>
    </row>
    <row r="40" spans="1:24" x14ac:dyDescent="0.25">
      <c r="A40" s="4" t="s">
        <v>17</v>
      </c>
      <c r="B40" s="4">
        <v>3</v>
      </c>
      <c r="C40" s="4">
        <v>3</v>
      </c>
      <c r="E40" s="4" t="s">
        <v>17</v>
      </c>
      <c r="F40" s="4">
        <v>3</v>
      </c>
      <c r="G40" s="4">
        <v>3</v>
      </c>
      <c r="I40" s="4" t="s">
        <v>17</v>
      </c>
      <c r="J40" s="4">
        <v>3</v>
      </c>
      <c r="K40" s="4">
        <v>3</v>
      </c>
      <c r="N40" s="4" t="s">
        <v>17</v>
      </c>
      <c r="O40" s="4">
        <v>3</v>
      </c>
      <c r="P40" s="4">
        <v>3</v>
      </c>
      <c r="R40" s="4" t="s">
        <v>17</v>
      </c>
      <c r="S40" s="4">
        <v>3</v>
      </c>
      <c r="T40" s="4">
        <v>3</v>
      </c>
      <c r="V40" s="4" t="s">
        <v>17</v>
      </c>
      <c r="W40" s="4">
        <v>3</v>
      </c>
      <c r="X40" s="4">
        <v>3</v>
      </c>
    </row>
    <row r="41" spans="1:24" x14ac:dyDescent="0.25">
      <c r="A41" s="4" t="s">
        <v>18</v>
      </c>
      <c r="B41" s="4">
        <v>0</v>
      </c>
      <c r="C41" s="4"/>
      <c r="E41" s="4" t="s">
        <v>18</v>
      </c>
      <c r="F41" s="4">
        <v>0</v>
      </c>
      <c r="G41" s="4"/>
      <c r="I41" s="4" t="s">
        <v>18</v>
      </c>
      <c r="J41" s="4">
        <v>0</v>
      </c>
      <c r="K41" s="4"/>
      <c r="N41" s="4" t="s">
        <v>18</v>
      </c>
      <c r="O41" s="4">
        <v>0</v>
      </c>
      <c r="P41" s="4"/>
      <c r="R41" s="4" t="s">
        <v>18</v>
      </c>
      <c r="S41" s="4">
        <v>0</v>
      </c>
      <c r="T41" s="4"/>
      <c r="V41" s="4" t="s">
        <v>18</v>
      </c>
      <c r="W41" s="4">
        <v>0</v>
      </c>
      <c r="X41" s="4"/>
    </row>
    <row r="42" spans="1:24" x14ac:dyDescent="0.25">
      <c r="A42" s="4" t="s">
        <v>19</v>
      </c>
      <c r="B42" s="4">
        <v>3</v>
      </c>
      <c r="C42" s="4"/>
      <c r="E42" s="4" t="s">
        <v>19</v>
      </c>
      <c r="F42" s="4">
        <v>3</v>
      </c>
      <c r="G42" s="4"/>
      <c r="I42" s="4" t="s">
        <v>19</v>
      </c>
      <c r="J42" s="4">
        <v>3</v>
      </c>
      <c r="K42" s="4"/>
      <c r="N42" s="4" t="s">
        <v>19</v>
      </c>
      <c r="O42" s="4">
        <v>3</v>
      </c>
      <c r="P42" s="4"/>
      <c r="R42" s="4" t="s">
        <v>19</v>
      </c>
      <c r="S42" s="4">
        <v>4</v>
      </c>
      <c r="T42" s="4"/>
      <c r="V42" s="4" t="s">
        <v>19</v>
      </c>
      <c r="W42" s="4">
        <v>3</v>
      </c>
      <c r="X42" s="4"/>
    </row>
    <row r="43" spans="1:24" x14ac:dyDescent="0.25">
      <c r="A43" s="4" t="s">
        <v>20</v>
      </c>
      <c r="B43" s="4">
        <v>5.2646931560336627</v>
      </c>
      <c r="C43" s="4"/>
      <c r="E43" s="4" t="s">
        <v>20</v>
      </c>
      <c r="F43" s="4">
        <v>3.3952687356021793</v>
      </c>
      <c r="G43" s="4"/>
      <c r="I43" s="4" t="s">
        <v>20</v>
      </c>
      <c r="J43" s="4">
        <v>7.3717580420186097</v>
      </c>
      <c r="K43" s="4"/>
      <c r="N43" s="4" t="s">
        <v>20</v>
      </c>
      <c r="O43" s="4">
        <v>5.5881686495985035</v>
      </c>
      <c r="P43" s="4"/>
      <c r="R43" s="4" t="s">
        <v>20</v>
      </c>
      <c r="S43" s="4">
        <v>7.246326923793216</v>
      </c>
      <c r="T43" s="4"/>
      <c r="V43" s="4" t="s">
        <v>20</v>
      </c>
      <c r="W43" s="4">
        <v>5.3213774853091067</v>
      </c>
      <c r="X43" s="4"/>
    </row>
    <row r="44" spans="1:24" x14ac:dyDescent="0.25">
      <c r="A44" s="4" t="s">
        <v>21</v>
      </c>
      <c r="B44" s="4">
        <v>6.677360932457313E-3</v>
      </c>
      <c r="C44" s="4"/>
      <c r="E44" s="4" t="s">
        <v>21</v>
      </c>
      <c r="F44" s="4">
        <v>2.1304652383871331E-2</v>
      </c>
      <c r="G44" s="4"/>
      <c r="I44" s="4" t="s">
        <v>21</v>
      </c>
      <c r="J44" s="4">
        <v>2.5803596196764069E-3</v>
      </c>
      <c r="K44" s="4"/>
      <c r="N44" s="4" t="s">
        <v>21</v>
      </c>
      <c r="O44" s="4">
        <v>5.6585002220560249E-3</v>
      </c>
      <c r="P44" s="4"/>
      <c r="R44" s="4" t="s">
        <v>21</v>
      </c>
      <c r="S44" s="4">
        <v>9.6256148836407847E-4</v>
      </c>
      <c r="T44" s="4"/>
      <c r="V44" s="4" t="s">
        <v>21</v>
      </c>
      <c r="W44" s="4">
        <v>6.4824301888406002E-3</v>
      </c>
      <c r="X44" s="4"/>
    </row>
    <row r="45" spans="1:24" x14ac:dyDescent="0.25">
      <c r="A45" s="4" t="s">
        <v>22</v>
      </c>
      <c r="B45" s="4">
        <v>2.3533634348018233</v>
      </c>
      <c r="C45" s="4"/>
      <c r="E45" s="4" t="s">
        <v>22</v>
      </c>
      <c r="F45" s="4">
        <v>2.3533634348018233</v>
      </c>
      <c r="G45" s="4"/>
      <c r="I45" s="4" t="s">
        <v>22</v>
      </c>
      <c r="J45" s="4">
        <v>2.3533634348018233</v>
      </c>
      <c r="K45" s="4"/>
      <c r="N45" s="4" t="s">
        <v>22</v>
      </c>
      <c r="O45" s="4">
        <v>2.3533634348018233</v>
      </c>
      <c r="P45" s="4"/>
      <c r="R45" s="4" t="s">
        <v>22</v>
      </c>
      <c r="S45" s="4">
        <v>2.1318467863266499</v>
      </c>
      <c r="T45" s="4"/>
      <c r="V45" s="4" t="s">
        <v>22</v>
      </c>
      <c r="W45" s="4">
        <v>2.3533634348018233</v>
      </c>
      <c r="X45" s="4"/>
    </row>
    <row r="46" spans="1:24" x14ac:dyDescent="0.25">
      <c r="A46" s="4" t="s">
        <v>23</v>
      </c>
      <c r="B46" s="8">
        <v>1.3354721864914626E-2</v>
      </c>
      <c r="C46" s="4"/>
      <c r="E46" s="4" t="s">
        <v>23</v>
      </c>
      <c r="F46" s="8">
        <v>4.2609304767742662E-2</v>
      </c>
      <c r="G46" s="4"/>
      <c r="I46" s="4" t="s">
        <v>23</v>
      </c>
      <c r="J46" s="8">
        <v>5.1607192393528139E-3</v>
      </c>
      <c r="K46" s="4"/>
      <c r="N46" s="4" t="s">
        <v>23</v>
      </c>
      <c r="O46" s="4">
        <v>1.131700044411205E-2</v>
      </c>
      <c r="P46" s="4"/>
      <c r="R46" s="4" t="s">
        <v>23</v>
      </c>
      <c r="S46" s="4">
        <v>1.9251229767281569E-3</v>
      </c>
      <c r="T46" s="4"/>
      <c r="V46" s="4" t="s">
        <v>23</v>
      </c>
      <c r="W46" s="4">
        <v>1.29648603776812E-2</v>
      </c>
      <c r="X46" s="4"/>
    </row>
    <row r="47" spans="1:24" ht="15.75" thickBot="1" x14ac:dyDescent="0.3">
      <c r="A47" s="5" t="s">
        <v>24</v>
      </c>
      <c r="B47" s="5">
        <v>3.1824463052837091</v>
      </c>
      <c r="C47" s="5"/>
      <c r="E47" s="5" t="s">
        <v>24</v>
      </c>
      <c r="F47" s="5">
        <v>3.1824463052837091</v>
      </c>
      <c r="G47" s="5"/>
      <c r="I47" s="5" t="s">
        <v>24</v>
      </c>
      <c r="J47" s="5">
        <v>3.1824463052837091</v>
      </c>
      <c r="K47" s="5"/>
      <c r="N47" s="5" t="s">
        <v>24</v>
      </c>
      <c r="O47" s="5">
        <v>3.1824463052837091</v>
      </c>
      <c r="P47" s="5"/>
      <c r="R47" s="5" t="s">
        <v>24</v>
      </c>
      <c r="S47" s="5">
        <v>2.7764451051977934</v>
      </c>
      <c r="T47" s="5"/>
      <c r="V47" s="5" t="s">
        <v>24</v>
      </c>
      <c r="W47" s="5">
        <v>3.1824463052837091</v>
      </c>
      <c r="X47" s="5"/>
    </row>
    <row r="50" spans="1:20" x14ac:dyDescent="0.25">
      <c r="A50" s="1" t="s">
        <v>28</v>
      </c>
      <c r="N50" s="1" t="s">
        <v>28</v>
      </c>
    </row>
    <row r="52" spans="1:20" x14ac:dyDescent="0.25">
      <c r="A52" t="s">
        <v>29</v>
      </c>
      <c r="N52" t="s">
        <v>29</v>
      </c>
    </row>
    <row r="54" spans="1:20" ht="15.75" thickBot="1" x14ac:dyDescent="0.3">
      <c r="A54" t="s">
        <v>30</v>
      </c>
      <c r="N54" t="s">
        <v>30</v>
      </c>
    </row>
    <row r="55" spans="1:20" x14ac:dyDescent="0.25">
      <c r="A55" s="6" t="s">
        <v>31</v>
      </c>
      <c r="B55" s="6" t="s">
        <v>32</v>
      </c>
      <c r="C55" s="6" t="s">
        <v>33</v>
      </c>
      <c r="D55" s="6" t="s">
        <v>34</v>
      </c>
      <c r="E55" s="6" t="s">
        <v>16</v>
      </c>
      <c r="N55" s="6" t="s">
        <v>31</v>
      </c>
      <c r="O55" s="6" t="s">
        <v>32</v>
      </c>
      <c r="P55" s="6" t="s">
        <v>33</v>
      </c>
      <c r="Q55" s="6" t="s">
        <v>34</v>
      </c>
      <c r="R55" s="6" t="s">
        <v>16</v>
      </c>
    </row>
    <row r="56" spans="1:20" x14ac:dyDescent="0.25">
      <c r="A56" s="4" t="s">
        <v>3</v>
      </c>
      <c r="B56" s="4">
        <v>3</v>
      </c>
      <c r="C56" s="4">
        <v>0.65645074604339704</v>
      </c>
      <c r="D56" s="4">
        <v>0.21881691534779901</v>
      </c>
      <c r="E56" s="4">
        <v>3.7438813344610883E-3</v>
      </c>
      <c r="N56" s="4" t="s">
        <v>46</v>
      </c>
      <c r="O56" s="4">
        <v>3</v>
      </c>
      <c r="P56" s="4">
        <v>2.4725195641850415</v>
      </c>
      <c r="Q56" s="4">
        <v>0.8241731880616805</v>
      </c>
      <c r="R56" s="4">
        <v>6.9644263233791925E-4</v>
      </c>
    </row>
    <row r="57" spans="1:20" x14ac:dyDescent="0.25">
      <c r="A57" s="4" t="s">
        <v>4</v>
      </c>
      <c r="B57" s="4">
        <v>3</v>
      </c>
      <c r="C57" s="4">
        <v>0.82384143231680662</v>
      </c>
      <c r="D57" s="4">
        <v>0.27461381077226887</v>
      </c>
      <c r="E57" s="4">
        <v>5.2381724573204586E-3</v>
      </c>
      <c r="N57" s="4" t="s">
        <v>47</v>
      </c>
      <c r="O57" s="4">
        <v>3</v>
      </c>
      <c r="P57" s="4">
        <v>1.913414456987427</v>
      </c>
      <c r="Q57" s="4">
        <v>0.63780481899580899</v>
      </c>
      <c r="R57" s="4">
        <v>5.3617756660356486E-3</v>
      </c>
    </row>
    <row r="58" spans="1:20" ht="15.75" thickBot="1" x14ac:dyDescent="0.3">
      <c r="A58" s="5" t="s">
        <v>5</v>
      </c>
      <c r="B58" s="5">
        <v>3</v>
      </c>
      <c r="C58" s="5">
        <v>0.80634808331767049</v>
      </c>
      <c r="D58" s="5">
        <v>0.26878269443922348</v>
      </c>
      <c r="E58" s="5">
        <v>3.2142651849806044E-4</v>
      </c>
      <c r="N58" s="5" t="s">
        <v>48</v>
      </c>
      <c r="O58" s="5">
        <v>3</v>
      </c>
      <c r="P58" s="5">
        <v>2.0318916929401496</v>
      </c>
      <c r="Q58" s="5">
        <v>0.6772972309800499</v>
      </c>
      <c r="R58" s="5">
        <v>9.4771358910890058E-3</v>
      </c>
    </row>
    <row r="61" spans="1:20" ht="15.75" thickBot="1" x14ac:dyDescent="0.3">
      <c r="A61" t="s">
        <v>35</v>
      </c>
      <c r="N61" t="s">
        <v>35</v>
      </c>
    </row>
    <row r="62" spans="1:20" x14ac:dyDescent="0.25">
      <c r="A62" s="6" t="s">
        <v>36</v>
      </c>
      <c r="B62" s="6" t="s">
        <v>37</v>
      </c>
      <c r="C62" s="6" t="s">
        <v>19</v>
      </c>
      <c r="D62" s="6" t="s">
        <v>38</v>
      </c>
      <c r="E62" s="6" t="s">
        <v>39</v>
      </c>
      <c r="F62" s="6" t="s">
        <v>40</v>
      </c>
      <c r="G62" s="6" t="s">
        <v>41</v>
      </c>
      <c r="N62" s="6" t="s">
        <v>36</v>
      </c>
      <c r="O62" s="6" t="s">
        <v>37</v>
      </c>
      <c r="P62" s="6" t="s">
        <v>19</v>
      </c>
      <c r="Q62" s="6" t="s">
        <v>38</v>
      </c>
      <c r="R62" s="6" t="s">
        <v>39</v>
      </c>
      <c r="S62" s="6" t="s">
        <v>40</v>
      </c>
      <c r="T62" s="6" t="s">
        <v>41</v>
      </c>
    </row>
    <row r="63" spans="1:20" x14ac:dyDescent="0.25">
      <c r="A63" s="4" t="s">
        <v>42</v>
      </c>
      <c r="B63" s="4">
        <v>5.6438745369117756E-3</v>
      </c>
      <c r="C63" s="4">
        <v>2</v>
      </c>
      <c r="D63" s="4">
        <v>2.8219372684558878E-3</v>
      </c>
      <c r="E63" s="4">
        <v>0.90996181246426633</v>
      </c>
      <c r="F63" s="4">
        <v>0.45169597102412645</v>
      </c>
      <c r="G63" s="4">
        <v>5.1432528497847176</v>
      </c>
      <c r="N63" s="4" t="s">
        <v>42</v>
      </c>
      <c r="O63" s="4">
        <v>5.7865366361250919E-2</v>
      </c>
      <c r="P63" s="4">
        <v>2</v>
      </c>
      <c r="Q63" s="4">
        <v>2.893268318062546E-2</v>
      </c>
      <c r="R63" s="4">
        <v>5.5871303919642177</v>
      </c>
      <c r="S63" s="4">
        <v>4.2640235201756048E-2</v>
      </c>
      <c r="T63" s="4">
        <v>5.1432528497847176</v>
      </c>
    </row>
    <row r="64" spans="1:20" x14ac:dyDescent="0.25">
      <c r="A64" s="4" t="s">
        <v>43</v>
      </c>
      <c r="B64" s="4">
        <v>1.8606960620559252E-2</v>
      </c>
      <c r="C64" s="4">
        <v>6</v>
      </c>
      <c r="D64" s="4">
        <v>3.101160103426542E-3</v>
      </c>
      <c r="E64" s="4"/>
      <c r="F64" s="4"/>
      <c r="G64" s="4"/>
      <c r="N64" s="4" t="s">
        <v>43</v>
      </c>
      <c r="O64" s="4">
        <v>3.1070708378925647E-2</v>
      </c>
      <c r="P64" s="4">
        <v>6</v>
      </c>
      <c r="Q64" s="4">
        <v>5.1784513964876081E-3</v>
      </c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N65" s="4"/>
      <c r="O65" s="4"/>
      <c r="P65" s="4"/>
      <c r="Q65" s="4"/>
      <c r="R65" s="4"/>
      <c r="S65" s="4"/>
      <c r="T65" s="4"/>
    </row>
    <row r="66" spans="1:20" ht="15.75" thickBot="1" x14ac:dyDescent="0.3">
      <c r="A66" s="5" t="s">
        <v>44</v>
      </c>
      <c r="B66" s="5">
        <v>2.4250835157471028E-2</v>
      </c>
      <c r="C66" s="5">
        <v>8</v>
      </c>
      <c r="D66" s="5"/>
      <c r="E66" s="5"/>
      <c r="F66" s="5"/>
      <c r="G66" s="5"/>
      <c r="N66" s="5" t="s">
        <v>44</v>
      </c>
      <c r="O66" s="5">
        <v>8.8936074740176563E-2</v>
      </c>
      <c r="P66" s="5">
        <v>8</v>
      </c>
      <c r="Q66" s="5"/>
      <c r="R66" s="5"/>
      <c r="S66" s="5"/>
      <c r="T66" s="5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F11" sqref="F11"/>
    </sheetView>
  </sheetViews>
  <sheetFormatPr defaultRowHeight="15" x14ac:dyDescent="0.25"/>
  <cols>
    <col min="2" max="2" width="29" customWidth="1"/>
    <col min="7" max="7" width="2.85546875" customWidth="1"/>
    <col min="8" max="8" width="2" bestFit="1" customWidth="1"/>
    <col min="10" max="10" width="4.42578125" customWidth="1"/>
    <col min="11" max="11" width="5.5703125" customWidth="1"/>
    <col min="13" max="13" width="1.7109375" customWidth="1"/>
    <col min="15" max="15" width="1.85546875" customWidth="1"/>
    <col min="16" max="16" width="2" bestFit="1" customWidth="1"/>
    <col min="18" max="18" width="2.85546875" customWidth="1"/>
  </cols>
  <sheetData>
    <row r="1" spans="2:8" ht="15.75" thickBot="1" x14ac:dyDescent="0.3"/>
    <row r="2" spans="2:8" x14ac:dyDescent="0.25">
      <c r="B2" s="6"/>
      <c r="C2" s="6" t="s">
        <v>2</v>
      </c>
      <c r="D2" s="6" t="s">
        <v>4</v>
      </c>
    </row>
    <row r="3" spans="2:8" x14ac:dyDescent="0.25">
      <c r="B3" s="4" t="s">
        <v>13</v>
      </c>
      <c r="C3" s="4">
        <v>0.43107650055729457</v>
      </c>
      <c r="D3" s="4">
        <v>0.27461381077226887</v>
      </c>
      <c r="F3">
        <f>C3-D3</f>
        <v>0.1564626897850257</v>
      </c>
      <c r="G3" t="s">
        <v>49</v>
      </c>
      <c r="H3">
        <f>C6</f>
        <v>0</v>
      </c>
    </row>
    <row r="4" spans="2:8" x14ac:dyDescent="0.25">
      <c r="B4" s="4" t="s">
        <v>16</v>
      </c>
      <c r="C4" s="4">
        <v>1.1326357368829434E-3</v>
      </c>
      <c r="D4" s="4">
        <v>5.2381724573204586E-3</v>
      </c>
      <c r="F4">
        <f>SQRT(C4/C5 +D4/D5)</f>
        <v>4.6082564288471774E-2</v>
      </c>
    </row>
    <row r="5" spans="2:8" x14ac:dyDescent="0.25">
      <c r="B5" s="4" t="s">
        <v>17</v>
      </c>
      <c r="C5" s="4">
        <v>3</v>
      </c>
      <c r="D5" s="4">
        <v>3</v>
      </c>
    </row>
    <row r="6" spans="2:8" x14ac:dyDescent="0.25">
      <c r="B6" s="4" t="s">
        <v>18</v>
      </c>
      <c r="C6" s="4">
        <v>0</v>
      </c>
      <c r="D6" s="4"/>
    </row>
    <row r="7" spans="2:8" x14ac:dyDescent="0.25">
      <c r="B7" s="4" t="s">
        <v>19</v>
      </c>
      <c r="C7" s="4">
        <v>3</v>
      </c>
      <c r="D7" s="4"/>
    </row>
    <row r="8" spans="2:8" x14ac:dyDescent="0.25">
      <c r="B8" s="4" t="s">
        <v>20</v>
      </c>
      <c r="C8" s="4">
        <v>3.3952687356021793</v>
      </c>
      <c r="D8" s="4"/>
      <c r="F8">
        <f>(F3 - H3)/F4</f>
        <v>3.3952687356021793</v>
      </c>
    </row>
    <row r="9" spans="2:8" x14ac:dyDescent="0.25">
      <c r="B9" s="4" t="s">
        <v>21</v>
      </c>
      <c r="C9" s="4">
        <v>2.1304652383871331E-2</v>
      </c>
      <c r="D9" s="4"/>
    </row>
    <row r="10" spans="2:8" x14ac:dyDescent="0.25">
      <c r="B10" s="4" t="s">
        <v>22</v>
      </c>
      <c r="C10" s="4">
        <v>2.3533634348018233</v>
      </c>
      <c r="D10" s="4"/>
    </row>
    <row r="11" spans="2:8" x14ac:dyDescent="0.25">
      <c r="B11" s="4" t="s">
        <v>23</v>
      </c>
      <c r="C11" s="8">
        <v>4.2609304767742662E-2</v>
      </c>
      <c r="D11" s="4"/>
    </row>
    <row r="12" spans="2:8" ht="15.75" thickBot="1" x14ac:dyDescent="0.3">
      <c r="B12" s="5" t="s">
        <v>24</v>
      </c>
      <c r="C12" s="5">
        <v>3.1824463052837091</v>
      </c>
      <c r="D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D69B05784464EA0DE8A0AE94BE18F" ma:contentTypeVersion="13" ma:contentTypeDescription="Create a new document." ma:contentTypeScope="" ma:versionID="346a7f0271e898774aca46e75ff1a22c">
  <xsd:schema xmlns:xsd="http://www.w3.org/2001/XMLSchema" xmlns:xs="http://www.w3.org/2001/XMLSchema" xmlns:p="http://schemas.microsoft.com/office/2006/metadata/properties" xmlns:ns3="cae34e1b-f0c0-4c2d-b69c-e762e013c426" xmlns:ns4="e32d6374-3ff9-4fba-945c-bb258ae9357a" targetNamespace="http://schemas.microsoft.com/office/2006/metadata/properties" ma:root="true" ma:fieldsID="a06e625f8656b99ca853412e7d1f03b3" ns3:_="" ns4:_="">
    <xsd:import namespace="cae34e1b-f0c0-4c2d-b69c-e762e013c426"/>
    <xsd:import namespace="e32d6374-3ff9-4fba-945c-bb258ae935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34e1b-f0c0-4c2d-b69c-e762e013c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d6374-3ff9-4fba-945c-bb258ae9357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AECEB2-A708-4423-97A6-F5F5F39ACC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34e1b-f0c0-4c2d-b69c-e762e013c426"/>
    <ds:schemaRef ds:uri="e32d6374-3ff9-4fba-945c-bb258ae935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07845A-FE54-49CD-AB66-EF00066A3B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DA67FB-BCC1-48DB-9AFE-B5A23B925D7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ae34e1b-f0c0-4c2d-b69c-e762e013c426"/>
    <ds:schemaRef ds:uri="http://schemas.microsoft.com/office/2006/documentManagement/types"/>
    <ds:schemaRef ds:uri="http://schemas.microsoft.com/office/infopath/2007/PartnerControls"/>
    <ds:schemaRef ds:uri="e32d6374-3ff9-4fba-945c-bb258ae935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Experiments</vt:lpstr>
      <vt:lpstr>Technical Reps</vt:lpstr>
      <vt:lpstr>Technical Reps 2</vt:lpstr>
      <vt:lpstr>Technical Reps 3</vt:lpstr>
      <vt:lpstr>Multiplicative errors</vt:lpstr>
      <vt:lpstr>Estimation</vt:lpstr>
      <vt:lpstr>Inference</vt:lpstr>
      <vt:lpstr>t</vt:lpstr>
    </vt:vector>
  </TitlesOfParts>
  <Company>University of Otago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Wiggins</dc:creator>
  <cp:lastModifiedBy>John Pearson</cp:lastModifiedBy>
  <dcterms:created xsi:type="dcterms:W3CDTF">2021-04-11T21:13:06Z</dcterms:created>
  <dcterms:modified xsi:type="dcterms:W3CDTF">2021-05-13T04:10:12Z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0x01010096BD69B05784464EA0DE8A0AE94BE18F</vt:lpwstr>
  </property>
  <property fmtid="{D5CDD505-2E9C-101B-9397-08002B2CF9AE}" pid="3" name="WorkbookGuid">
    <vt:lpwstr>74184a4e-546e-49bd-8a13-072832e138b0</vt:lpwstr>
  </property>
</Properties>
</file>