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jercicio1" sheetId="1" r:id="rId3"/>
    <sheet state="visible" name="Ejercicio2" sheetId="2" r:id="rId4"/>
    <sheet state="visible" name="Ejercicio3" sheetId="3" r:id="rId5"/>
  </sheets>
  <definedNames/>
  <calcPr/>
</workbook>
</file>

<file path=xl/sharedStrings.xml><?xml version="1.0" encoding="utf-8"?>
<sst xmlns="http://schemas.openxmlformats.org/spreadsheetml/2006/main" count="29" uniqueCount="15">
  <si>
    <t>Posición</t>
  </si>
  <si>
    <t>x</t>
  </si>
  <si>
    <t>Superfície</t>
  </si>
  <si>
    <t>f(x)</t>
  </si>
  <si>
    <t>P(x)</t>
  </si>
  <si>
    <t>Nivel 1</t>
  </si>
  <si>
    <t>Nivel 2</t>
  </si>
  <si>
    <t>Caliza</t>
  </si>
  <si>
    <t>c</t>
  </si>
  <si>
    <t>e^(x/3) + x^2</t>
  </si>
  <si>
    <t>error relativo</t>
  </si>
  <si>
    <t>Grado 5</t>
  </si>
  <si>
    <t>Grado 4</t>
  </si>
  <si>
    <t>Grado 3</t>
  </si>
  <si>
    <t xml:space="preserve">Error Relativo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</si>
</sst>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E+00"/>
  </numFmts>
  <fonts count="4">
    <font>
      <sz val="10.0"/>
      <color rgb="FF000000"/>
      <name val="Arial"/>
    </font>
    <font>
      <sz val="10.0"/>
      <name val="Arial"/>
    </font>
    <font>
      <b/>
      <sz val="10.0"/>
      <name val="Arial"/>
    </font>
    <font>
      <b/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FFD320"/>
        <bgColor rgb="FFFFD32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Font="1"/>
    <xf borderId="1" fillId="2" fontId="1" numFmtId="0" xfId="0" applyAlignment="1" applyBorder="1" applyFill="1" applyFont="1">
      <alignment horizontal="center"/>
    </xf>
    <xf borderId="1" fillId="2" fontId="2" numFmtId="0" xfId="0" applyBorder="1" applyFont="1"/>
    <xf borderId="1" fillId="2" fontId="3" numFmtId="0" xfId="0" applyBorder="1" applyFont="1"/>
    <xf borderId="1" fillId="3" fontId="1" numFmtId="0" xfId="0" applyBorder="1" applyFill="1" applyFont="1"/>
    <xf borderId="1" fillId="0" fontId="1" numFmtId="0" xfId="0" applyBorder="1" applyFont="1"/>
    <xf borderId="1" fillId="2" fontId="1" numFmtId="0" xfId="0" applyBorder="1" applyFont="1"/>
    <xf borderId="1" fillId="3" fontId="0" numFmtId="0" xfId="0" applyAlignment="1" applyBorder="1" applyFont="1">
      <alignment horizontal="center"/>
    </xf>
    <xf borderId="1" fillId="4" fontId="1" numFmtId="0" xfId="0" applyBorder="1" applyFill="1" applyFont="1"/>
    <xf borderId="1" fillId="0" fontId="1" numFmtId="164" xfId="0" applyBorder="1" applyFont="1" applyNumberFormat="1"/>
    <xf borderId="1" fillId="3" fontId="0" numFmtId="0" xfId="0" applyBorder="1" applyFont="1"/>
    <xf borderId="1" fillId="4" fontId="1" numFmtId="164" xfId="0" applyBorder="1" applyFont="1" applyNumberFormat="1"/>
    <xf borderId="0" fillId="0" fontId="1" numFmtId="4" xfId="0" applyFont="1" applyNumberFormat="1"/>
    <xf borderId="1" fillId="5" fontId="1" numFmtId="0" xfId="0" applyBorder="1" applyFill="1" applyFont="1"/>
    <xf borderId="0" fillId="0" fontId="1" numFmtId="0" xfId="0" applyFont="1"/>
    <xf borderId="0" fillId="0" fontId="1" numFmtId="0" xfId="0" applyAlignment="1" applyFont="1">
      <alignment/>
    </xf>
    <xf borderId="1" fillId="4" fontId="1" numFmtId="0" xfId="0" applyBorder="1" applyFont="1"/>
    <xf borderId="1" fillId="4" fontId="1" numFmtId="164" xfId="0" applyBorder="1" applyFont="1" applyNumberFormat="1"/>
    <xf borderId="1" fillId="2" fontId="2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0.86"/>
    <col customWidth="1" min="3" max="3" width="15.0"/>
    <col customWidth="1" min="4" max="4" width="12.29"/>
    <col customWidth="1" min="5" max="5" width="19.57"/>
    <col customWidth="1" min="6" max="6" width="14.57"/>
    <col customWidth="1" min="7" max="8" width="15.57"/>
    <col customWidth="1" min="9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3" t="s">
        <v>1</v>
      </c>
      <c r="C2" s="3" t="s">
        <v>3</v>
      </c>
      <c r="D2" s="3">
        <v>1.0</v>
      </c>
      <c r="E2" s="3">
        <v>2.0</v>
      </c>
      <c r="F2" s="3">
        <v>3.0</v>
      </c>
      <c r="G2" s="3">
        <v>4.0</v>
      </c>
      <c r="H2" s="3">
        <v>5.0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5">
        <v>-3.0</v>
      </c>
      <c r="C3" s="5">
        <v>9.367879</v>
      </c>
      <c r="D3" s="6"/>
      <c r="E3" s="6"/>
      <c r="F3" s="6"/>
      <c r="G3" s="6"/>
      <c r="H3" s="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5"/>
      <c r="C4" s="5"/>
      <c r="D4" s="9">
        <f>(C5-C3)/(B5-B3)</f>
        <v>-5.67319</v>
      </c>
      <c r="E4" s="6"/>
      <c r="F4" s="6"/>
      <c r="G4" s="6"/>
      <c r="H4" s="6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5">
        <v>-2.8</v>
      </c>
      <c r="C5" s="5">
        <v>8.233241</v>
      </c>
      <c r="D5" s="6"/>
      <c r="E5" s="9">
        <f>(D6-D4)/(B7-B3)</f>
        <v>1.0218375</v>
      </c>
      <c r="F5" s="6"/>
      <c r="G5" s="6"/>
      <c r="H5" s="6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5"/>
      <c r="C6" s="5"/>
      <c r="D6" s="9">
        <f>(C7-C5)/(B7-B5)</f>
        <v>-5.264455</v>
      </c>
      <c r="E6" s="6"/>
      <c r="F6" s="9">
        <f>(E7-E5)/(B9-B3)</f>
        <v>0.0025625</v>
      </c>
      <c r="G6" s="6"/>
      <c r="H6" s="6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5">
        <v>-2.6</v>
      </c>
      <c r="C7" s="5">
        <v>7.18035</v>
      </c>
      <c r="D7" s="6"/>
      <c r="E7" s="9">
        <f>(D8-D6)/(B9-B5)</f>
        <v>1.023375</v>
      </c>
      <c r="F7" s="6"/>
      <c r="G7" s="12">
        <f>(F8-F6)/(B11-B3)</f>
        <v>0.0001041666664</v>
      </c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5"/>
      <c r="C8" s="5"/>
      <c r="D8" s="9">
        <f>(C9-C7)/(B9-B7)</f>
        <v>-4.855105</v>
      </c>
      <c r="E8" s="6"/>
      <c r="F8" s="18">
        <f>(E9-E7)/(B11-B5)</f>
        <v>0.002645833333</v>
      </c>
      <c r="G8" s="6"/>
      <c r="H8" s="12">
        <f>(G9-G7)/(B13-B3)</f>
        <v>0.0002083333338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5">
        <v>-2.4</v>
      </c>
      <c r="C9" s="5">
        <v>6.209329</v>
      </c>
      <c r="D9" s="6"/>
      <c r="E9" s="9">
        <f>(D10-D8)/(B11-B7)</f>
        <v>1.0249625</v>
      </c>
      <c r="F9" s="6"/>
      <c r="G9" s="12">
        <f>(F10-F8)/(B13-B5)</f>
        <v>0.0003125000002</v>
      </c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5"/>
      <c r="C10" s="5"/>
      <c r="D10" s="9">
        <f>(C11-C9)/(B11-B9)</f>
        <v>-4.44512</v>
      </c>
      <c r="E10" s="6"/>
      <c r="F10" s="18">
        <f>(E11-E9)/(B13-B7)</f>
        <v>0.002895833333</v>
      </c>
      <c r="G10" s="6"/>
      <c r="H10" s="6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5">
        <v>-2.2</v>
      </c>
      <c r="C11" s="5">
        <v>5.320305</v>
      </c>
      <c r="D11" s="6"/>
      <c r="E11" s="9">
        <f>(D12-D10)/(B13-B9)</f>
        <v>1.0267</v>
      </c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5"/>
      <c r="C12" s="5"/>
      <c r="D12" s="9">
        <f>(C13-C11)/(B13-B11)</f>
        <v>-4.03444</v>
      </c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5">
        <v>-2.0</v>
      </c>
      <c r="C13" s="5">
        <v>4.513417</v>
      </c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9" t="s">
        <v>4</v>
      </c>
      <c r="C16" s="19">
        <f>-(7/3)</f>
        <v>-2.333333333</v>
      </c>
      <c r="D16" s="19" t="s">
        <v>9</v>
      </c>
      <c r="E16" s="19" t="s">
        <v>10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0" t="s">
        <v>11</v>
      </c>
      <c r="C17" s="21">
        <f>C3 + D4*($C$16-B3)+E5*($C$16-B3)*($C$16-B5)+F6*($C$16-B3)*($C$16-B5)*($C$16-B7)+G7*($C$16-B3)*($C$16-B5)*($C$16-B7)*($C$16-B9)+H8*($C$16-B3)*($C$16-B5)*($C$16-B7)*($C$16-B9)*($C$16-B11)</f>
        <v>5.903870348</v>
      </c>
      <c r="D17" s="22">
        <f t="shared" ref="D17:D20" si="1">EXP(($C$16/3)) + $C$16^2</f>
        <v>5.903870268</v>
      </c>
      <c r="E17" s="22">
        <f t="shared" ref="E17:E20" si="2">ABS(D17-C17)/D17</f>
        <v>0.00000001354063035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0" t="s">
        <v>12</v>
      </c>
      <c r="C18" s="21">
        <f>C3 + D4*($C$16-B3)+E5*($C$16-B3)*($C$16-B5)+F6*($C$16-B3)*($C$16-B5)*($C$16-B7)+G7*($C$16-B3)*($C$16-B5)*($C$16-B7)*($C$16-B9)</f>
        <v>5.903870502</v>
      </c>
      <c r="D18" s="22">
        <f t="shared" si="1"/>
        <v>5.903870268</v>
      </c>
      <c r="E18" s="22">
        <f t="shared" si="2"/>
        <v>0.00000003956341033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0" t="s">
        <v>13</v>
      </c>
      <c r="C19" s="22">
        <f>C3 + D4*($C$16-B3)+E5*($C$16-B3)*($C$16-B5)+F6*($C$16-B3)*($C$16-B5)*($C$16-B7)</f>
        <v>5.903869926</v>
      </c>
      <c r="D19" s="22">
        <f t="shared" si="1"/>
        <v>5.903870268</v>
      </c>
      <c r="E19" s="22">
        <f t="shared" si="2"/>
        <v>0.00000005802201402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0" t="s">
        <v>13</v>
      </c>
      <c r="C20" s="25">
        <f>C3 + D4*($C$16-B3)+E5*($C$16-B3)*($C$16-B5)+F8*($C$16-B9)*($C$16-B5)*($C$16-B7)</f>
        <v>5.903679284</v>
      </c>
      <c r="D20" s="22">
        <f t="shared" si="1"/>
        <v>5.903870268</v>
      </c>
      <c r="E20" s="22">
        <f t="shared" si="2"/>
        <v>0.00003234903903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5" width="10.86"/>
    <col customWidth="1" min="6" max="6" width="12.86"/>
    <col customWidth="1" min="7" max="13" width="10.86"/>
    <col customWidth="1" min="14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3" t="s">
        <v>1</v>
      </c>
      <c r="C2" s="3" t="s">
        <v>3</v>
      </c>
      <c r="D2" s="3">
        <v>1.0</v>
      </c>
      <c r="E2" s="3">
        <v>2.0</v>
      </c>
      <c r="F2" s="3">
        <v>3.0</v>
      </c>
      <c r="G2" s="1"/>
      <c r="H2" s="4" t="s">
        <v>1</v>
      </c>
      <c r="I2" s="4" t="s">
        <v>3</v>
      </c>
      <c r="J2" s="4">
        <v>1.0</v>
      </c>
      <c r="K2" s="4">
        <v>2.0</v>
      </c>
      <c r="L2" s="4">
        <v>3.0</v>
      </c>
      <c r="M2" s="4">
        <v>4.0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5">
        <v>0.0</v>
      </c>
      <c r="C3" s="5">
        <v>-0.5</v>
      </c>
      <c r="D3" s="6"/>
      <c r="E3" s="6"/>
      <c r="F3" s="6"/>
      <c r="G3" s="1"/>
      <c r="H3" s="5">
        <v>0.0</v>
      </c>
      <c r="I3" s="5">
        <v>-0.5</v>
      </c>
      <c r="J3" s="6"/>
      <c r="K3" s="6"/>
      <c r="L3" s="6"/>
      <c r="M3" s="6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5"/>
      <c r="C4" s="5"/>
      <c r="D4" s="9">
        <f>(C5-C3)/(B5-B3)</f>
        <v>0.9</v>
      </c>
      <c r="E4" s="6"/>
      <c r="F4" s="6"/>
      <c r="G4" s="1"/>
      <c r="H4" s="5"/>
      <c r="I4" s="5"/>
      <c r="J4" s="17">
        <v>1.0</v>
      </c>
      <c r="K4" s="6"/>
      <c r="L4" s="6"/>
      <c r="M4" s="6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5">
        <v>1.0</v>
      </c>
      <c r="C5" s="5">
        <v>0.4</v>
      </c>
      <c r="D5" s="6"/>
      <c r="E5" s="9">
        <f>(D6-D4)/(B7-B3)</f>
        <v>0.1</v>
      </c>
      <c r="F5" s="6"/>
      <c r="G5" s="1"/>
      <c r="H5" s="5">
        <v>0.0</v>
      </c>
      <c r="I5" s="5">
        <v>-0.5</v>
      </c>
      <c r="J5" s="6"/>
      <c r="K5" s="17">
        <f>(J6-J4)/(H7-H3)</f>
        <v>-0.1</v>
      </c>
      <c r="L5" s="6"/>
      <c r="M5" s="6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5"/>
      <c r="C6" s="5"/>
      <c r="D6" s="9">
        <f>(C7-C5)/(B7-B5)</f>
        <v>1.1</v>
      </c>
      <c r="E6" s="6"/>
      <c r="F6" s="9">
        <f>(E7-E5)/(B9-B3)</f>
        <v>0.1</v>
      </c>
      <c r="G6" s="1"/>
      <c r="H6" s="5"/>
      <c r="I6" s="5"/>
      <c r="J6" s="17">
        <f>(I7-I5)/(H7-H5)</f>
        <v>0.9</v>
      </c>
      <c r="K6" s="6"/>
      <c r="L6" s="17">
        <f>(K7-K5)/(H9-H3)</f>
        <v>0.1</v>
      </c>
      <c r="M6" s="6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5">
        <v>2.0</v>
      </c>
      <c r="C7" s="5">
        <v>1.5</v>
      </c>
      <c r="D7" s="6"/>
      <c r="E7" s="9">
        <f>(D8-D6)/(B9-B5)</f>
        <v>0.4</v>
      </c>
      <c r="F7" s="6"/>
      <c r="G7" s="1"/>
      <c r="H7" s="5">
        <v>1.0</v>
      </c>
      <c r="I7" s="5">
        <v>0.4</v>
      </c>
      <c r="J7" s="6"/>
      <c r="K7" s="17">
        <f>(J8-J6)/H9</f>
        <v>0</v>
      </c>
      <c r="L7" s="6"/>
      <c r="M7" s="17">
        <f>(L8-L6)/(H9-H5)</f>
        <v>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5"/>
      <c r="C8" s="5"/>
      <c r="D8" s="9">
        <f>(C9-C7)/(B9-B7)</f>
        <v>1.9</v>
      </c>
      <c r="E8" s="6"/>
      <c r="F8" s="6"/>
      <c r="G8" s="1"/>
      <c r="H8" s="5"/>
      <c r="I8" s="5"/>
      <c r="J8" s="17">
        <v>0.9</v>
      </c>
      <c r="K8" s="6"/>
      <c r="L8" s="17">
        <f>(K9-K7)/(H11-H5)</f>
        <v>0.1</v>
      </c>
      <c r="M8" s="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5">
        <v>3.0</v>
      </c>
      <c r="C9" s="5">
        <v>3.4</v>
      </c>
      <c r="D9" s="6"/>
      <c r="E9" s="6"/>
      <c r="F9" s="6"/>
      <c r="G9" s="1"/>
      <c r="H9" s="5">
        <v>1.0</v>
      </c>
      <c r="I9" s="5">
        <v>0.4</v>
      </c>
      <c r="J9" s="6"/>
      <c r="K9" s="17">
        <f>(J10-J8)/(H11-H7)</f>
        <v>0.2</v>
      </c>
      <c r="L9" s="6"/>
      <c r="M9" s="17">
        <f>(L10-L8)/(H11-H7)</f>
        <v>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"/>
      <c r="C10" s="1"/>
      <c r="D10" s="1"/>
      <c r="E10" s="1"/>
      <c r="F10" s="1"/>
      <c r="G10" s="1"/>
      <c r="H10" s="5"/>
      <c r="I10" s="5"/>
      <c r="J10" s="17">
        <f>(I11-I9)/(H11-H9)</f>
        <v>1.1</v>
      </c>
      <c r="K10" s="6"/>
      <c r="L10" s="17">
        <f>(K11-K9)/(H13-H7)</f>
        <v>0.1</v>
      </c>
      <c r="M10" s="6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1"/>
      <c r="C11" s="1"/>
      <c r="D11" s="1"/>
      <c r="E11" s="1"/>
      <c r="F11" s="1"/>
      <c r="G11" s="1"/>
      <c r="H11" s="5">
        <v>2.0</v>
      </c>
      <c r="I11" s="5">
        <v>1.5</v>
      </c>
      <c r="J11" s="6"/>
      <c r="K11" s="17">
        <f>(J12-J10)/(H13-H9)</f>
        <v>0.3</v>
      </c>
      <c r="L11" s="6"/>
      <c r="M11" s="17">
        <f>(L12-L10)/(H13-H9)</f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"/>
      <c r="C12" s="1"/>
      <c r="D12" s="1"/>
      <c r="E12" s="1"/>
      <c r="F12" s="1"/>
      <c r="G12" s="1"/>
      <c r="H12" s="5"/>
      <c r="I12" s="5"/>
      <c r="J12" s="17">
        <v>1.4</v>
      </c>
      <c r="K12" s="6"/>
      <c r="L12" s="17">
        <f>(K13-K11)/(H15-H9)</f>
        <v>0.1</v>
      </c>
      <c r="M12" s="6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1"/>
      <c r="C13" s="1"/>
      <c r="D13" s="1"/>
      <c r="E13" s="1"/>
      <c r="F13" s="1"/>
      <c r="G13" s="1"/>
      <c r="H13" s="5">
        <v>2.0</v>
      </c>
      <c r="I13" s="5">
        <v>1.5</v>
      </c>
      <c r="J13" s="6"/>
      <c r="K13" s="17">
        <f>(J14-J12)/(H15-H11)</f>
        <v>0.5</v>
      </c>
      <c r="L13" s="6"/>
      <c r="M13" s="17">
        <f>(L14-L12)/(H15-H11)</f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5"/>
      <c r="I14" s="5"/>
      <c r="J14" s="17">
        <f>(I15-I13)/(H15-H13)</f>
        <v>1.9</v>
      </c>
      <c r="K14" s="6"/>
      <c r="L14" s="17">
        <f>(K15-K13)/(H17-H11)</f>
        <v>0.1</v>
      </c>
      <c r="M14" s="6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5">
        <v>3.0</v>
      </c>
      <c r="I15" s="5">
        <v>3.4</v>
      </c>
      <c r="J15" s="6"/>
      <c r="K15" s="17">
        <f>(J16-J14)/(H17-H13)</f>
        <v>0.6</v>
      </c>
      <c r="L15" s="6"/>
      <c r="M15" s="6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/>
      <c r="C16" s="1"/>
      <c r="D16" s="1"/>
      <c r="E16" s="1"/>
      <c r="F16" s="1"/>
      <c r="G16" s="1"/>
      <c r="H16" s="5"/>
      <c r="I16" s="5"/>
      <c r="J16" s="17">
        <v>2.5</v>
      </c>
      <c r="K16" s="6"/>
      <c r="L16" s="6"/>
      <c r="M16" s="6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"/>
      <c r="D17" s="1"/>
      <c r="E17" s="1"/>
      <c r="F17" s="1"/>
      <c r="G17" s="1"/>
      <c r="H17" s="5">
        <v>3.0</v>
      </c>
      <c r="I17" s="5">
        <v>3.4</v>
      </c>
      <c r="J17" s="6"/>
      <c r="K17" s="6"/>
      <c r="L17" s="6"/>
      <c r="M17" s="6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9" t="s">
        <v>4</v>
      </c>
      <c r="C21" s="19">
        <v>1.25</v>
      </c>
      <c r="D21" s="19">
        <v>2.1</v>
      </c>
      <c r="E21" s="1"/>
      <c r="F21" s="1"/>
      <c r="G21" s="1"/>
      <c r="H21" s="2" t="s">
        <v>4</v>
      </c>
      <c r="I21" s="2">
        <v>1.25</v>
      </c>
      <c r="J21" s="2">
        <v>2.1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3"/>
      <c r="C22" s="22">
        <f>C3 + D4*($C$21-B3)+E5*($C$21-B3)*($C$21-B5)+F6*($C$21-B3)*($C$21-B5)*($C$21-B7)</f>
        <v>0.6328125</v>
      </c>
      <c r="D22" s="22">
        <f>C3 + D4*($D$21-B3)+E5*($D$21-B3)*($D$21-B5)+F6*($D$21-B3)*($D$21-B5)*($D$21-B7)</f>
        <v>1.6441</v>
      </c>
      <c r="E22" s="24"/>
      <c r="F22" s="1"/>
      <c r="G22" s="1"/>
      <c r="H22" s="6"/>
      <c r="I22" s="6">
        <f>I3+J4*(I21-H3)+(K5*((I21-H3)^2) + L6*((I21-H3)^2)*(I21-H7))</f>
        <v>0.6328125</v>
      </c>
      <c r="J22" s="26">
        <f>I3+J4*(J21-H3)+(K5*((J21-H3)^2) + L6*((J21-H3)^2)*(J21-H7))</f>
        <v>1.6441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6" t="s">
        <v>14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>
        <f>abs(C22-I22)/C22</f>
        <v>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0.86"/>
    <col customWidth="1" min="3" max="3" width="12.57"/>
    <col customWidth="1" min="4" max="4" width="14.43"/>
    <col customWidth="1" min="5" max="5" width="16.29"/>
    <col customWidth="1" min="6" max="6" width="12.29"/>
    <col customWidth="1" min="7" max="7" width="13.71"/>
    <col customWidth="1" min="8" max="8" width="12.29"/>
    <col customWidth="1" min="9" max="26" width="8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2" t="s">
        <v>0</v>
      </c>
      <c r="C2" s="2" t="s">
        <v>2</v>
      </c>
      <c r="D2" s="7">
        <v>1.0</v>
      </c>
      <c r="E2" s="7">
        <v>2.0</v>
      </c>
      <c r="F2" s="7">
        <v>3.0</v>
      </c>
      <c r="G2" s="7">
        <v>4.0</v>
      </c>
      <c r="H2" s="7">
        <v>5.0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8">
        <v>-30.0</v>
      </c>
      <c r="C3" s="8">
        <v>-11.1</v>
      </c>
      <c r="D3" s="6"/>
      <c r="E3" s="10"/>
      <c r="F3" s="10"/>
      <c r="G3" s="10"/>
      <c r="H3" s="1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1"/>
      <c r="C4" s="11"/>
      <c r="D4" s="9">
        <f>(C5-C3)/(B5-B3)</f>
        <v>0.20625</v>
      </c>
      <c r="E4" s="10"/>
      <c r="F4" s="10"/>
      <c r="G4" s="10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8">
        <v>-22.0</v>
      </c>
      <c r="C5" s="8">
        <v>-9.45</v>
      </c>
      <c r="D5" s="6"/>
      <c r="E5" s="12">
        <f>(D6-D4)/(B7-B3)</f>
        <v>-0.00015625</v>
      </c>
      <c r="F5" s="10"/>
      <c r="G5" s="10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11"/>
      <c r="C6" s="11"/>
      <c r="D6" s="9">
        <f>(C7-C5)/(B7-B5)</f>
        <v>0.20375</v>
      </c>
      <c r="E6" s="10"/>
      <c r="F6" s="12">
        <f>(E7-E5)/(B9-B3)</f>
        <v>-0.0001048231793</v>
      </c>
      <c r="G6" s="10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8">
        <v>-14.0</v>
      </c>
      <c r="C7" s="8">
        <v>-7.82</v>
      </c>
      <c r="D7" s="6"/>
      <c r="E7" s="12">
        <f>(D8-D6)/(B9-B5)</f>
        <v>-0.005397408964</v>
      </c>
      <c r="F7" s="10"/>
      <c r="G7" s="12">
        <f>(F8-F6)/(B11-B3)</f>
        <v>0.000003185187974</v>
      </c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1"/>
      <c r="C8" s="11"/>
      <c r="D8" s="9">
        <f>(C9-C7)/(B9-B7)</f>
        <v>-0.02294117647</v>
      </c>
      <c r="E8" s="10"/>
      <c r="F8" s="12">
        <f>(E9-E7)/(B11-B5)</f>
        <v>0.00008628809916</v>
      </c>
      <c r="G8" s="10"/>
      <c r="H8" s="12">
        <f>(G9-G7)/(B13-B3)</f>
        <v>-0.00000004763244104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8">
        <v>20.0</v>
      </c>
      <c r="C9" s="8">
        <v>-8.6</v>
      </c>
      <c r="D9" s="6"/>
      <c r="E9" s="12">
        <f>(D10-D8)/(B11-B7)</f>
        <v>-0.0009104278075</v>
      </c>
      <c r="F9" s="10"/>
      <c r="G9" s="12">
        <f>(F10-F8)/(B13-B5)</f>
        <v>-0.0000001490828993</v>
      </c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11"/>
      <c r="C10" s="11"/>
      <c r="D10" s="9">
        <f>(C11-C9)/(B11-B9)</f>
        <v>-0.063</v>
      </c>
      <c r="E10" s="10"/>
      <c r="F10" s="12">
        <f>(E11-E9)/(B13-B7)</f>
        <v>0.0000770449594</v>
      </c>
      <c r="G10" s="10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8">
        <v>30.0</v>
      </c>
      <c r="C11" s="8">
        <v>-9.23</v>
      </c>
      <c r="D11" s="6"/>
      <c r="E11" s="12">
        <f>(D12-D10)/(B13-B9)</f>
        <v>0.00325</v>
      </c>
      <c r="F11" s="10"/>
      <c r="G11" s="10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11"/>
      <c r="C12" s="11"/>
      <c r="D12" s="9">
        <f>(C13-C11)/(B13-B11)</f>
        <v>0.002</v>
      </c>
      <c r="E12" s="10"/>
      <c r="F12" s="10"/>
      <c r="G12" s="10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8">
        <v>40.0</v>
      </c>
      <c r="C13" s="8">
        <v>-9.21</v>
      </c>
      <c r="D13" s="6"/>
      <c r="E13" s="10"/>
      <c r="F13" s="10"/>
      <c r="G13" s="10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1" t="s">
        <v>4</v>
      </c>
      <c r="C16" s="1">
        <v>0.0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"/>
      <c r="C17" s="13">
        <f>C3  + D4*($C$16-B3)+E5*($C$16-B3)*($C$16-B5)+F6*($C$16-B3)*($C$16-B5)*($C$16-B7)+G7*($C$16-B3)*($C$16-B5)*($C$16-B7)*($C$16-B9) + H8*(C16-B3)*(C16-B5)*(C16-B7)*(C16-B9)*(C16-B11)</f>
        <v>-6.836888167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 t="s">
        <v>0</v>
      </c>
      <c r="C20" s="2" t="s">
        <v>5</v>
      </c>
      <c r="D20" s="7">
        <v>1.0</v>
      </c>
      <c r="E20" s="7">
        <v>2.0</v>
      </c>
      <c r="F20" s="7">
        <v>3.0</v>
      </c>
      <c r="G20" s="7">
        <v>4.0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8">
        <v>-30.0</v>
      </c>
      <c r="C21" s="8">
        <v>-15.23</v>
      </c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1"/>
      <c r="C22" s="11"/>
      <c r="D22" s="9">
        <f>(C23-C21)/(B23-B21)</f>
        <v>0.5125</v>
      </c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8">
        <v>-22.0</v>
      </c>
      <c r="C23" s="8">
        <v>-11.13</v>
      </c>
      <c r="D23" s="6"/>
      <c r="E23" s="9">
        <f>(D24-D22)/(B25-B21)</f>
        <v>-0.019375</v>
      </c>
      <c r="F23" s="14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1"/>
      <c r="C24" s="11"/>
      <c r="D24" s="9">
        <f>(C25-C23)/(B25-B23)</f>
        <v>0.2025</v>
      </c>
      <c r="E24" s="6"/>
      <c r="F24" s="9">
        <f>(E25-E23)/(B27-B21)</f>
        <v>0.0002742647059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8">
        <v>-14.0</v>
      </c>
      <c r="C25" s="8">
        <v>-9.51</v>
      </c>
      <c r="D25" s="6"/>
      <c r="E25" s="9">
        <f>(D26-D24)/(B27-B23)</f>
        <v>-0.005661764706</v>
      </c>
      <c r="F25" s="6"/>
      <c r="G25" s="9">
        <f>(F26-F24)/(B29-B21)</f>
        <v>-0.0000030383587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1"/>
      <c r="C26" s="11"/>
      <c r="D26" s="9">
        <f>(C27-C25)/(B27-B25)</f>
        <v>-0.03529411765</v>
      </c>
      <c r="E26" s="6"/>
      <c r="F26" s="9">
        <f>(E27-E25)/(B29-B23)</f>
        <v>0.00009196318387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8">
        <v>20.0</v>
      </c>
      <c r="C27" s="8">
        <v>-10.71</v>
      </c>
      <c r="D27" s="6"/>
      <c r="E27" s="9">
        <f>(D28-D26)/(B29-B25)</f>
        <v>-0.0008796791444</v>
      </c>
      <c r="F27" s="6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1"/>
      <c r="C28" s="11"/>
      <c r="D28" s="9">
        <f>(C29-C27)/(B29-B27)</f>
        <v>-0.074</v>
      </c>
      <c r="E28" s="6"/>
      <c r="F28" s="6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8">
        <v>30.0</v>
      </c>
      <c r="C29" s="8">
        <v>-11.45</v>
      </c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 t="s">
        <v>4</v>
      </c>
      <c r="C34" s="1">
        <v>0.0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5">
        <f>C21+D22*(C34-B21)+E23*(C34-B21)*(C34-B23)+F24*(C34-B21)*(C34-B23)*(C34-B25)+G25*(C34-B21)*(C34-B23)*(C34-B25)*(C34-B27)</f>
        <v>-9.54680543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 t="s">
        <v>0</v>
      </c>
      <c r="C38" s="2" t="s">
        <v>6</v>
      </c>
      <c r="D38" s="7">
        <v>1.0</v>
      </c>
      <c r="E38" s="7">
        <v>2.0</v>
      </c>
      <c r="F38" s="7">
        <v>3.0</v>
      </c>
      <c r="G38" s="7">
        <v>4.0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8">
        <v>-30.0</v>
      </c>
      <c r="C39" s="8">
        <v>-18.02</v>
      </c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1"/>
      <c r="C40" s="11"/>
      <c r="D40" s="9">
        <f>(C41-C39)/(B41-B39)</f>
        <v>0.4925</v>
      </c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8">
        <v>-22.0</v>
      </c>
      <c r="C41" s="8">
        <v>-14.08</v>
      </c>
      <c r="D41" s="6"/>
      <c r="E41" s="9">
        <f>(D42-D40)/(B43-B39)</f>
        <v>-0.008807142857</v>
      </c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1"/>
      <c r="C42" s="11"/>
      <c r="D42" s="9">
        <f>(C43-C41)/(B43-B41)</f>
        <v>0.05214285714</v>
      </c>
      <c r="E42" s="6"/>
      <c r="F42" s="9">
        <f>(E43-E41)/(B45-B39)</f>
        <v>0.00008744505495</v>
      </c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8">
        <v>20.0</v>
      </c>
      <c r="C43" s="8">
        <v>-11.89</v>
      </c>
      <c r="D43" s="6"/>
      <c r="E43" s="9">
        <f>(D44-D42)/(B45-B41)</f>
        <v>-0.00356043956</v>
      </c>
      <c r="F43" s="6"/>
      <c r="G43" s="9">
        <f>(F44-F42)/(B47-B39)</f>
        <v>0.000001276231833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1"/>
      <c r="C44" s="11"/>
      <c r="D44" s="9">
        <f>(C45-C43)/(B45-B43)</f>
        <v>-0.133</v>
      </c>
      <c r="E44" s="6"/>
      <c r="F44" s="9">
        <f>(E45-E43)/(B47-B41)</f>
        <v>0.0001767812832</v>
      </c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8">
        <v>30.0</v>
      </c>
      <c r="C45" s="8">
        <v>-13.22</v>
      </c>
      <c r="D45" s="6"/>
      <c r="E45" s="9">
        <f>(D46-D44)/(B47-B43)</f>
        <v>0.0074</v>
      </c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1"/>
      <c r="C46" s="11"/>
      <c r="D46" s="9">
        <f>(C47-C45)/(B47-B45)</f>
        <v>0.015</v>
      </c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8">
        <v>40.0</v>
      </c>
      <c r="C47" s="8">
        <v>-13.07</v>
      </c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 t="s">
        <v>4</v>
      </c>
      <c r="C52" s="1">
        <v>0.0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5">
        <f>C39+D40*(C52-B39)+E41*(C52-B39)*(C52-B41)+F42*(C52-B39)*(C52-B41)*(C52-B43)+G43*(C52-B39)*(C52-B41)*(C52-B43)*(C52-B45)</f>
        <v>-9.706601205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 t="s">
        <v>0</v>
      </c>
      <c r="C56" s="2" t="s">
        <v>7</v>
      </c>
      <c r="D56" s="7">
        <v>1.0</v>
      </c>
      <c r="E56" s="7">
        <v>2.0</v>
      </c>
      <c r="F56" s="7">
        <v>3.0</v>
      </c>
      <c r="G56" s="7">
        <v>4.0</v>
      </c>
      <c r="H56" s="7">
        <v>5.0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8">
        <v>-30.0</v>
      </c>
      <c r="C57" s="8">
        <v>-27.16</v>
      </c>
      <c r="D57" s="6"/>
      <c r="E57" s="6"/>
      <c r="F57" s="6"/>
      <c r="G57" s="6"/>
      <c r="H57" s="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1"/>
      <c r="C58" s="11"/>
      <c r="D58" s="9">
        <f>(C59-C57)/(B59-B57)</f>
        <v>1.28125</v>
      </c>
      <c r="E58" s="6"/>
      <c r="F58" s="6"/>
      <c r="G58" s="6"/>
      <c r="H58" s="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8">
        <v>-22.0</v>
      </c>
      <c r="C59" s="8">
        <v>-16.91</v>
      </c>
      <c r="D59" s="6"/>
      <c r="E59" s="9">
        <f>(D60-D58)/(B61-B57)</f>
        <v>-0.051015625</v>
      </c>
      <c r="F59" s="6"/>
      <c r="G59" s="6"/>
      <c r="H59" s="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1"/>
      <c r="C60" s="11"/>
      <c r="D60" s="9">
        <f>(C61-C59)/(B61-B59)</f>
        <v>0.465</v>
      </c>
      <c r="E60" s="6"/>
      <c r="F60" s="12">
        <f>(E61-E59)/(B63-B57)</f>
        <v>0.0008029455532</v>
      </c>
      <c r="G60" s="6"/>
      <c r="H60" s="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8">
        <v>-14.0</v>
      </c>
      <c r="C61" s="8">
        <v>-13.19</v>
      </c>
      <c r="D61" s="6"/>
      <c r="E61" s="9">
        <f>(D62-D60)/(B63-B59)</f>
        <v>-0.01086834734</v>
      </c>
      <c r="F61" s="6"/>
      <c r="G61" s="12">
        <f>(F62-F60)/(B65-B57)</f>
        <v>-0.00001105377007</v>
      </c>
      <c r="H61" s="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1"/>
      <c r="C62" s="11"/>
      <c r="D62" s="9">
        <f>(C63-C61)/(B63-B61)</f>
        <v>0.008529411765</v>
      </c>
      <c r="E62" s="6"/>
      <c r="F62" s="12">
        <f>(E63-E61)/(B65-B59)</f>
        <v>0.0001397193493</v>
      </c>
      <c r="G62" s="6"/>
      <c r="H62" s="12">
        <f>(G63-G61)/(B67-B57)</f>
        <v>0.0000001602923643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8">
        <v>20.0</v>
      </c>
      <c r="C63" s="8">
        <v>-12.9</v>
      </c>
      <c r="D63" s="6"/>
      <c r="E63" s="9">
        <f>(D64-D62)/(B65-B61)</f>
        <v>-0.003602941176</v>
      </c>
      <c r="F63" s="6"/>
      <c r="G63" s="12">
        <f>(F64-F62)/(B67-B59)</f>
        <v>0.0000001666954347</v>
      </c>
      <c r="H63" s="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1"/>
      <c r="C64" s="11"/>
      <c r="D64" s="9">
        <f>(C65-C63)/(B65-B63)</f>
        <v>-0.15</v>
      </c>
      <c r="E64" s="6"/>
      <c r="F64" s="12">
        <f>(E65-E63)/(B67-B61)</f>
        <v>0.0001500544662</v>
      </c>
      <c r="G64" s="6"/>
      <c r="H64" s="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8">
        <v>30.0</v>
      </c>
      <c r="C65" s="8">
        <v>-14.4</v>
      </c>
      <c r="D65" s="6"/>
      <c r="E65" s="9">
        <f>(D66-D64)/(B67-B63)</f>
        <v>0.0045</v>
      </c>
      <c r="F65" s="6"/>
      <c r="G65" s="6"/>
      <c r="H65" s="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1"/>
      <c r="C66" s="11"/>
      <c r="D66" s="9">
        <f>(C67-C65)/(B67-B65)</f>
        <v>-0.06</v>
      </c>
      <c r="E66" s="6"/>
      <c r="F66" s="6"/>
      <c r="G66" s="6"/>
      <c r="H66" s="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8">
        <v>40.0</v>
      </c>
      <c r="C67" s="8">
        <v>-15.0</v>
      </c>
      <c r="D67" s="6"/>
      <c r="E67" s="6"/>
      <c r="F67" s="6"/>
      <c r="G67" s="6"/>
      <c r="H67" s="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 t="s">
        <v>4</v>
      </c>
      <c r="C70" s="1">
        <v>0.0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3">
        <f>C57  + D58*($C$16-B57)+E59*($C$16-B57)*($C$16-B59)+F60*($C$16-B57)*($C$16-B59)*($C$16-B61)+G61*($C$16-B57)*($C$16-B59)*($C$16-B61)*($C$16-B63) + H62*(C70-B57)*(C70-B59)*(C70-B61)*(C70-B63)*(C70-B65)</f>
        <v>-12.04219801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6" t="s">
        <v>8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