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martya\Desktop\Data KKL\"/>
    </mc:Choice>
  </mc:AlternateContent>
  <xr:revisionPtr revIDLastSave="0" documentId="13_ncr:1_{A9E849DA-E08E-45F0-828C-21EB85550439}" xr6:coauthVersionLast="47" xr6:coauthVersionMax="47" xr10:uidLastSave="{00000000-0000-0000-0000-000000000000}"/>
  <bookViews>
    <workbookView xWindow="-120" yWindow="-120" windowWidth="20730" windowHeight="11160" xr2:uid="{8A1CBCE6-DFFB-45F1-8EA8-0F3AFF552500}"/>
  </bookViews>
  <sheets>
    <sheet name="S1" sheetId="2" r:id="rId1"/>
    <sheet name="S2" sheetId="4" r:id="rId2"/>
    <sheet name="S3" sheetId="5" r:id="rId3"/>
    <sheet name="Metode" sheetId="1" r:id="rId4"/>
    <sheet name="Tracking Signal"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3" l="1"/>
  <c r="J6" i="3"/>
  <c r="J7" i="3"/>
  <c r="J8" i="3"/>
  <c r="G5" i="3"/>
  <c r="G6" i="3"/>
  <c r="G7" i="3"/>
  <c r="G8" i="3"/>
  <c r="G4" i="3"/>
  <c r="E5" i="3"/>
  <c r="E6" i="3"/>
  <c r="E7" i="3"/>
  <c r="E8" i="3"/>
  <c r="E4" i="3"/>
  <c r="I4" i="1"/>
  <c r="I5" i="1"/>
  <c r="I6" i="1"/>
  <c r="I7" i="1"/>
  <c r="I8" i="1"/>
  <c r="F9" i="1"/>
  <c r="G4" i="1"/>
  <c r="E14" i="1"/>
  <c r="F14" i="1"/>
  <c r="C11" i="1"/>
  <c r="B11" i="1"/>
  <c r="C10" i="1"/>
  <c r="B10" i="1"/>
  <c r="E8" i="1"/>
  <c r="D8" i="1"/>
  <c r="E7" i="1"/>
  <c r="D7" i="1"/>
  <c r="E6" i="1"/>
  <c r="D6" i="1"/>
  <c r="E5" i="1"/>
  <c r="D5" i="1"/>
  <c r="E4" i="1"/>
  <c r="E11" i="1" s="1"/>
  <c r="D4" i="1"/>
  <c r="D10" i="1" s="1"/>
  <c r="H4" i="3" l="1"/>
  <c r="F4" i="3"/>
  <c r="F5" i="3" s="1"/>
  <c r="F6" i="3" s="1"/>
  <c r="F7" i="3" s="1"/>
  <c r="F8" i="3" s="1"/>
  <c r="E10" i="1"/>
  <c r="H5" i="3" l="1"/>
  <c r="I4" i="3"/>
  <c r="J4" i="3" s="1"/>
  <c r="F8" i="1"/>
  <c r="F7" i="1"/>
  <c r="F6" i="1"/>
  <c r="F5" i="1"/>
  <c r="F4" i="1"/>
  <c r="I5" i="3" l="1"/>
  <c r="H6" i="3"/>
  <c r="G8" i="1"/>
  <c r="H8" i="1"/>
  <c r="H4" i="1"/>
  <c r="G6" i="1"/>
  <c r="H6" i="1"/>
  <c r="G5" i="1"/>
  <c r="H5" i="1"/>
  <c r="G7" i="1"/>
  <c r="H7" i="1"/>
  <c r="H7" i="3" l="1"/>
  <c r="I6" i="3"/>
  <c r="H11" i="1"/>
  <c r="H10" i="1"/>
  <c r="I11" i="1"/>
  <c r="I10" i="1"/>
  <c r="G11" i="1"/>
  <c r="G10" i="1"/>
  <c r="H8" i="3" l="1"/>
  <c r="I8" i="3" s="1"/>
  <c r="I7" i="3"/>
</calcChain>
</file>

<file path=xl/sharedStrings.xml><?xml version="1.0" encoding="utf-8"?>
<sst xmlns="http://schemas.openxmlformats.org/spreadsheetml/2006/main" count="126" uniqueCount="62">
  <si>
    <t>15 Tahun</t>
  </si>
  <si>
    <t>12 Tahun</t>
  </si>
  <si>
    <t>10 Tahun</t>
  </si>
  <si>
    <t>7 Tahun</t>
  </si>
  <si>
    <t>5 Tahun</t>
  </si>
  <si>
    <t>3 Tahun</t>
  </si>
  <si>
    <t>S3</t>
  </si>
  <si>
    <t>S2</t>
  </si>
  <si>
    <t>S1</t>
  </si>
  <si>
    <t>b</t>
  </si>
  <si>
    <t>a</t>
  </si>
  <si>
    <t>Rate</t>
  </si>
  <si>
    <t>Pengalaman</t>
  </si>
  <si>
    <t>Kualifikasi</t>
  </si>
  <si>
    <t>No</t>
  </si>
  <si>
    <t>Tahun</t>
  </si>
  <si>
    <t>Rate (Y)</t>
  </si>
  <si>
    <t>MAD</t>
  </si>
  <si>
    <t>MSE</t>
  </si>
  <si>
    <t>MAPE</t>
  </si>
  <si>
    <t>Total</t>
  </si>
  <si>
    <t>Rata-Rata</t>
  </si>
  <si>
    <t>Keterangan:</t>
  </si>
  <si>
    <t>Untuk kualifikasi S1 dengan pengalaman 3 Tahun</t>
  </si>
  <si>
    <t>dengan memisalkan 2017 sebagai periode pertama</t>
  </si>
  <si>
    <t>Forecasting untuk Tahun 2022 dengan Metode Analisis Garis Kecenderungan (Linear Trend Line Model)</t>
  </si>
  <si>
    <t>Tabel 1</t>
  </si>
  <si>
    <t>Tabel 2</t>
  </si>
  <si>
    <t xml:space="preserve">Nilai a dan b yang digunakan pada persamaan garis lurus </t>
  </si>
  <si>
    <t>untuk mendapatkan nilai peramalan setiap kualifikasi.</t>
  </si>
  <si>
    <t>Note:</t>
  </si>
  <si>
    <t>Periode (t)</t>
  </si>
  <si>
    <t>t^2</t>
  </si>
  <si>
    <t>t*Y</t>
  </si>
  <si>
    <t>Forecast (Ft)</t>
  </si>
  <si>
    <t>Memeriksa keandalan menggunakan Peta Kontrol Tracking Signal</t>
  </si>
  <si>
    <t>Error (E)</t>
  </si>
  <si>
    <t>RSPE</t>
  </si>
  <si>
    <t>Absolut Error</t>
  </si>
  <si>
    <t>Kumulatif Absolut Error</t>
  </si>
  <si>
    <t>Tracking Signal</t>
  </si>
  <si>
    <t>4 Tahun</t>
  </si>
  <si>
    <t>6 Tahun</t>
  </si>
  <si>
    <t>8 Tahun</t>
  </si>
  <si>
    <t>9 Tahun</t>
  </si>
  <si>
    <t>11 Tahun</t>
  </si>
  <si>
    <t>13 Tahun</t>
  </si>
  <si>
    <t>14 Tahun</t>
  </si>
  <si>
    <t>16 Tahun</t>
  </si>
  <si>
    <t>17 Tahun</t>
  </si>
  <si>
    <t>18 Tahun</t>
  </si>
  <si>
    <t>19 Tahun</t>
  </si>
  <si>
    <t>20 Tahun</t>
  </si>
  <si>
    <t>Hasil Rate dari Tahun 2017 - 2022 untuk Kualifikasi S1</t>
  </si>
  <si>
    <t>Hasil Rate dari Tahun 2017 - 2022 untuk Kualifikasi S2</t>
  </si>
  <si>
    <t>Untuk kualifikasi S2 (3 - 4 Tahun) menggunakan 4 periode untuk sample.</t>
  </si>
  <si>
    <t>Hasil Rate dari Tahun 2017 - 2022 untuk Kualifikasi S3</t>
  </si>
  <si>
    <t>Untuk kualifikasi S3 (3 - 7 Tahun) menggunakan 4 periode untuk sample.</t>
  </si>
  <si>
    <t>Untuk 3 - 4 Tahun : Periode 2018 sebagai periode pertama</t>
  </si>
  <si>
    <t>Untuk 5 Tahun - seterusnya : Periode 2017 sebagai periode pertama</t>
  </si>
  <si>
    <t>Untuk 3 - 7 Tahun : Periode 2018 sebagai periode pertama</t>
  </si>
  <si>
    <t>Untuk 8 Tahun - seterusnya : Periode 2017 sebagai periode pertama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</si>
</sst>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8"/>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3" fontId="0" fillId="0" borderId="1" xfId="0" applyNumberFormat="1" applyBorder="1" applyAlignment="1">
      <alignment horizontal="center"/>
    </xf>
    <xf numFmtId="0" fontId="0" fillId="0" borderId="1" xfId="0" applyBorder="1" applyAlignment="1">
      <alignment horizontal="center"/>
    </xf>
    <xf numFmtId="3" fontId="0" fillId="0" borderId="0" xfId="0" applyNumberFormat="1" applyAlignment="1">
      <alignment horizontal="center"/>
    </xf>
    <xf numFmtId="0" fontId="0" fillId="0" borderId="0" xfId="0" applyAlignment="1">
      <alignment vertical="center"/>
    </xf>
    <xf numFmtId="0" fontId="1" fillId="0" borderId="1" xfId="0" applyFont="1" applyBorder="1" applyAlignment="1">
      <alignment horizontal="center"/>
    </xf>
    <xf numFmtId="1" fontId="0" fillId="0" borderId="1" xfId="0" applyNumberFormat="1" applyBorder="1" applyAlignment="1">
      <alignment horizontal="center"/>
    </xf>
    <xf numFmtId="0" fontId="0" fillId="2" borderId="1" xfId="0" applyFill="1" applyBorder="1" applyAlignment="1">
      <alignment horizontal="center"/>
    </xf>
    <xf numFmtId="0" fontId="0" fillId="0" borderId="1" xfId="0" applyBorder="1"/>
    <xf numFmtId="0" fontId="0" fillId="3" borderId="1" xfId="0" applyFill="1" applyBorder="1" applyAlignment="1">
      <alignment horizontal="center"/>
    </xf>
    <xf numFmtId="1" fontId="0" fillId="3" borderId="1" xfId="0" applyNumberFormat="1" applyFill="1" applyBorder="1" applyAlignment="1">
      <alignment horizontal="center"/>
    </xf>
    <xf numFmtId="0" fontId="2" fillId="4"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applyAlignment="1">
      <alignment horizontal="center"/>
    </xf>
    <xf numFmtId="0" fontId="0" fillId="0" borderId="0" xfId="0" applyAlignment="1"/>
    <xf numFmtId="0" fontId="0" fillId="0" borderId="0" xfId="0" applyFill="1" applyBorder="1" applyAlignment="1">
      <alignment horizontal="center"/>
    </xf>
    <xf numFmtId="0" fontId="0" fillId="0" borderId="0" xfId="0" applyBorder="1" applyAlignment="1">
      <alignment horizontal="center"/>
    </xf>
    <xf numFmtId="0" fontId="1" fillId="0" borderId="0" xfId="0" applyFont="1" applyBorder="1" applyAlignment="1">
      <alignment horizontal="center"/>
    </xf>
    <xf numFmtId="0" fontId="0" fillId="0" borderId="0" xfId="0" applyFill="1" applyBorder="1"/>
    <xf numFmtId="0" fontId="1" fillId="0" borderId="0" xfId="0" applyFont="1" applyFill="1" applyBorder="1" applyAlignment="1">
      <alignment horizontal="center"/>
    </xf>
    <xf numFmtId="3" fontId="0" fillId="0" borderId="0" xfId="0" applyNumberFormat="1" applyFill="1" applyBorder="1" applyAlignment="1">
      <alignment horizontal="center"/>
    </xf>
    <xf numFmtId="1" fontId="0" fillId="0" borderId="0" xfId="0" applyNumberFormat="1" applyFill="1" applyBorder="1" applyAlignment="1">
      <alignment horizontal="center"/>
    </xf>
    <xf numFmtId="0" fontId="2" fillId="0" borderId="0" xfId="0" applyFont="1" applyFill="1" applyBorder="1" applyAlignment="1">
      <alignment horizontal="center"/>
    </xf>
    <xf numFmtId="0" fontId="1" fillId="0" borderId="1" xfId="0" applyFont="1" applyFill="1" applyBorder="1" applyAlignment="1">
      <alignment horizontal="center"/>
    </xf>
    <xf numFmtId="164" fontId="0" fillId="0" borderId="1" xfId="0" applyNumberFormat="1" applyBorder="1" applyAlignment="1">
      <alignment horizontal="center"/>
    </xf>
    <xf numFmtId="2" fontId="0" fillId="0" borderId="1" xfId="0" applyNumberFormat="1" applyBorder="1" applyAlignment="1">
      <alignment horizontal="center"/>
    </xf>
    <xf numFmtId="165" fontId="0" fillId="0" borderId="1" xfId="0" applyNumberFormat="1" applyBorder="1" applyAlignment="1">
      <alignment horizontal="center"/>
    </xf>
    <xf numFmtId="0" fontId="0" fillId="0" borderId="0" xfId="0" applyAlignment="1">
      <alignment horizontal="center"/>
    </xf>
    <xf numFmtId="0" fontId="3" fillId="0" borderId="0" xfId="0" applyFont="1" applyAlignment="1">
      <alignment horizontal="center" vertical="center"/>
    </xf>
    <xf numFmtId="0" fontId="0" fillId="0" borderId="1" xfId="0" applyBorder="1" applyAlignment="1">
      <alignment horizontal="center" vertical="center"/>
    </xf>
    <xf numFmtId="3" fontId="0" fillId="0" borderId="2" xfId="0" applyNumberFormat="1" applyFill="1"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'Tracking Signal'!$J$3</c:f>
              <c:strCache>
                <c:ptCount val="1"/>
                <c:pt idx="0">
                  <c:v>Tracking Signal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'Tracking Signal'!$C$4:$C$8</c:f>
              <c:numCache>
                <c:formatCode>0</c:formatCode>
                <c:ptCount val="5"/>
                <c:pt idx="0">
                  <c:v>1</c:v>
                </c:pt>
                <c:pt idx="1">
                  <c:v>2</c:v>
                </c:pt>
                <c:pt idx="2">
                  <c:v>3</c:v>
                </c:pt>
                <c:pt idx="3">
                  <c:v>4</c:v>
                </c:pt>
                <c:pt idx="4">
                  <c:v>5</c:v>
                </c:pt>
              </c:numCache>
            </c:numRef>
          </c:xVal>
          <c:yVal>
            <c:numRef>
              <c:f>'Tracking Signal'!$J$4:$J$8</c:f>
              <c:numCache>
                <c:formatCode>0.00</c:formatCode>
                <c:ptCount val="5"/>
                <c:pt idx="0" formatCode="0.0">
                  <c:v>1</c:v>
                </c:pt>
                <c:pt idx="1">
                  <c:v>1.4202898550724639</c:v>
                </c:pt>
                <c:pt idx="2" formatCode="0.000">
                  <c:v>-0.12195121951219512</c:v>
                </c:pt>
                <c:pt idx="3">
                  <c:v>-1.8642533936651584</c:v>
                </c:pt>
                <c:pt idx="4" formatCode="0">
                  <c:v>0</c:v>
                </c:pt>
              </c:numCache>
            </c:numRef>
          </c:yVal>
          <c:smooth val="0"/>
          <c:extLst>
            <c:ext xmlns:c16="http://schemas.microsoft.com/office/drawing/2014/chart" uri="{C3380CC4-5D6E-409C-BE32-E72D297353CC}">
              <c16:uniqueId val="{00000000-20C5-4C38-8406-02348C23146F}"/>
            </c:ext>
          </c:extLst>
        </c:ser>
        <c:dLbls>
          <c:dLblPos val="t"/>
          <c:showLegendKey val="0"/>
          <c:showVal val="1"/>
          <c:showCatName val="0"/>
          <c:showSerName val="0"/>
          <c:showPercent val="0"/>
          <c:showBubbleSize val="0"/>
        </c:dLbls>
        <c:axId val="114941744"/>
        <c:axId val="370340144"/>
      </c:scatterChart>
      <c:valAx>
        <c:axId val="114941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40144"/>
        <c:crosses val="autoZero"/>
        <c:crossBetween val="midCat"/>
      </c:valAx>
      <c:valAx>
        <c:axId val="3703401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1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66675</xdr:colOff>
      <xdr:row>3</xdr:row>
      <xdr:rowOff>114300</xdr:rowOff>
    </xdr:from>
    <xdr:to>
      <xdr:col>19</xdr:col>
      <xdr:colOff>66675</xdr:colOff>
      <xdr:row>12</xdr:row>
      <xdr:rowOff>152401</xdr:rowOff>
    </xdr:to>
    <mc:AlternateContent xmlns:mc="http://schemas.openxmlformats.org/markup-compatibility/2006">
      <mc:Choice xmlns:a14="http://schemas.microsoft.com/office/drawing/2010/main" Requires="a14">
        <xdr:sp macro="" textlink="">
          <xdr:nvSpPr>
            <xdr:cNvPr id="3" name="Rectangle 2">
              <a:extLst>
                <a:ext uri="{FF2B5EF4-FFF2-40B4-BE49-F238E27FC236}">
                  <a16:creationId xmlns:a16="http://schemas.microsoft.com/office/drawing/2014/main" id="{B38E3831-2285-4810-8918-BA7579AD58CC}"/>
                </a:ext>
              </a:extLst>
            </xdr:cNvPr>
            <xdr:cNvSpPr/>
          </xdr:nvSpPr>
          <xdr:spPr>
            <a:xfrm>
              <a:off x="9696450" y="685800"/>
              <a:ext cx="3771900" cy="17526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(Rumus Umum) Persamaan garis lurus (straight line equation), sebagai berikut :</a:t>
              </a: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solidFill>
                          <a:schemeClr val="dk1"/>
                        </a:solidFill>
                        <a:effectLst/>
                        <a:latin typeface="Cambria Math" panose="02040503050406030204" pitchFamily="18" charset="0"/>
                        <a:ea typeface="+mn-ea"/>
                        <a:cs typeface="+mn-cs"/>
                      </a:rPr>
                      <m:t>𝐹𝑡</m:t>
                    </m:r>
                    <m:r>
                      <a:rPr lang="en-US" sz="1100" b="0" i="1">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𝑎</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𝑏</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𝑡</m:t>
                        </m:r>
                      </m:e>
                    </m:d>
                  </m:oMath>
                </m:oMathPara>
              </a14:m>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Ft = nilai peramalan pada periode ke t</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a = intersep</a:t>
              </a:r>
            </a:p>
            <a:p>
              <a:pPr algn="l"/>
              <a:r>
                <a:rPr lang="en-ID" sz="1100"/>
                <a:t>b = </a:t>
              </a:r>
              <a:r>
                <a:rPr lang="en-ID" sz="1100" b="0" i="0">
                  <a:solidFill>
                    <a:schemeClr val="dk1"/>
                  </a:solidFill>
                  <a:effectLst/>
                  <a:latin typeface="+mn-lt"/>
                  <a:ea typeface="+mn-ea"/>
                  <a:cs typeface="+mn-cs"/>
                </a:rPr>
                <a:t>slope dari garis kecenderungan (trendline), merupakan tingkat perubahan</a:t>
              </a:r>
            </a:p>
            <a:p>
              <a:pPr algn="l"/>
              <a:r>
                <a:rPr lang="en-ID" sz="1100" b="0" i="0" baseline="0">
                  <a:solidFill>
                    <a:schemeClr val="dk1"/>
                  </a:solidFill>
                  <a:effectLst/>
                  <a:latin typeface="+mn-lt"/>
                  <a:ea typeface="+mn-ea"/>
                  <a:cs typeface="+mn-cs"/>
                </a:rPr>
                <a:t>t = indeks waktu (t = 1,2,3,...,dst)</a:t>
              </a:r>
              <a:endParaRPr lang="en-ID" sz="1100"/>
            </a:p>
          </xdr:txBody>
        </xdr:sp>
      </mc:Choice>
      <mc:Fallback>
        <xdr:sp macro="" textlink="">
          <xdr:nvSpPr>
            <xdr:cNvPr id="3" name="Rectangle 2">
              <a:extLst>
                <a:ext uri="{FF2B5EF4-FFF2-40B4-BE49-F238E27FC236}">
                  <a16:creationId xmlns:a16="http://schemas.microsoft.com/office/drawing/2014/main" id="{B38E3831-2285-4810-8918-BA7579AD58CC}"/>
                </a:ext>
              </a:extLst>
            </xdr:cNvPr>
            <xdr:cNvSpPr/>
          </xdr:nvSpPr>
          <xdr:spPr>
            <a:xfrm>
              <a:off x="9696450" y="685800"/>
              <a:ext cx="3771900" cy="17526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(Rumus Umum) Persamaan garis lurus (straight line equation), sebagai berikut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Cambria Math" panose="02040503050406030204" pitchFamily="18" charset="0"/>
                  <a:ea typeface="+mn-ea"/>
                  <a:cs typeface="+mn-cs"/>
                </a:rPr>
                <a:t>𝐹𝑡=</a:t>
              </a:r>
              <a:r>
                <a:rPr lang="en-US" sz="1100" b="0" i="0" baseline="0">
                  <a:solidFill>
                    <a:schemeClr val="dk1"/>
                  </a:solidFill>
                  <a:effectLst/>
                  <a:latin typeface="Cambria Math" panose="02040503050406030204" pitchFamily="18" charset="0"/>
                  <a:ea typeface="+mn-ea"/>
                  <a:cs typeface="+mn-cs"/>
                </a:rPr>
                <a:t>𝑎+𝑏(𝑡)</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Ft = nilai peramalan pada periode ke t</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a = intersep</a:t>
              </a:r>
            </a:p>
            <a:p>
              <a:pPr algn="l"/>
              <a:r>
                <a:rPr lang="en-ID" sz="1100"/>
                <a:t>b = </a:t>
              </a:r>
              <a:r>
                <a:rPr lang="en-ID" sz="1100" b="0" i="0">
                  <a:solidFill>
                    <a:schemeClr val="dk1"/>
                  </a:solidFill>
                  <a:effectLst/>
                  <a:latin typeface="+mn-lt"/>
                  <a:ea typeface="+mn-ea"/>
                  <a:cs typeface="+mn-cs"/>
                </a:rPr>
                <a:t>slope dari garis kecenderungan (trendline), merupakan tingkat perubahan</a:t>
              </a:r>
            </a:p>
            <a:p>
              <a:pPr algn="l"/>
              <a:r>
                <a:rPr lang="en-ID" sz="1100" b="0" i="0" baseline="0">
                  <a:solidFill>
                    <a:schemeClr val="dk1"/>
                  </a:solidFill>
                  <a:effectLst/>
                  <a:latin typeface="+mn-lt"/>
                  <a:ea typeface="+mn-ea"/>
                  <a:cs typeface="+mn-cs"/>
                </a:rPr>
                <a:t>t = indeks waktu (t = 1,2,3,...,dst)</a:t>
              </a:r>
              <a:endParaRPr lang="en-ID"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581025</xdr:colOff>
      <xdr:row>3</xdr:row>
      <xdr:rowOff>104775</xdr:rowOff>
    </xdr:from>
    <xdr:to>
      <xdr:col>18</xdr:col>
      <xdr:colOff>457200</xdr:colOff>
      <xdr:row>12</xdr:row>
      <xdr:rowOff>142876</xdr:rowOff>
    </xdr:to>
    <mc:AlternateContent xmlns:mc="http://schemas.openxmlformats.org/markup-compatibility/2006">
      <mc:Choice xmlns:a14="http://schemas.microsoft.com/office/drawing/2010/main" Requires="a14">
        <xdr:sp macro="" textlink="">
          <xdr:nvSpPr>
            <xdr:cNvPr id="2" name="Rectangle 1">
              <a:extLst>
                <a:ext uri="{FF2B5EF4-FFF2-40B4-BE49-F238E27FC236}">
                  <a16:creationId xmlns:a16="http://schemas.microsoft.com/office/drawing/2014/main" id="{63048D59-1A83-4B9C-BD29-4DAB1005AFDE}"/>
                </a:ext>
              </a:extLst>
            </xdr:cNvPr>
            <xdr:cNvSpPr/>
          </xdr:nvSpPr>
          <xdr:spPr>
            <a:xfrm>
              <a:off x="9553575" y="676275"/>
              <a:ext cx="3762375" cy="17526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(Rumus Umum) Persamaan garis lurus (straight line equation), sebagai berikut :</a:t>
              </a: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solidFill>
                          <a:schemeClr val="dk1"/>
                        </a:solidFill>
                        <a:effectLst/>
                        <a:latin typeface="Cambria Math" panose="02040503050406030204" pitchFamily="18" charset="0"/>
                        <a:ea typeface="+mn-ea"/>
                        <a:cs typeface="+mn-cs"/>
                      </a:rPr>
                      <m:t>𝐹𝑡</m:t>
                    </m:r>
                    <m:r>
                      <a:rPr lang="en-US" sz="1100" b="0" i="1">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𝑎</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𝑏</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𝑡</m:t>
                        </m:r>
                      </m:e>
                    </m:d>
                  </m:oMath>
                </m:oMathPara>
              </a14:m>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Ft = nilai peramalan pada periode ke t</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a = intersep</a:t>
              </a:r>
            </a:p>
            <a:p>
              <a:pPr algn="l"/>
              <a:r>
                <a:rPr lang="en-ID" sz="1100"/>
                <a:t>b = </a:t>
              </a:r>
              <a:r>
                <a:rPr lang="en-ID" sz="1100" b="0" i="0">
                  <a:solidFill>
                    <a:schemeClr val="dk1"/>
                  </a:solidFill>
                  <a:effectLst/>
                  <a:latin typeface="+mn-lt"/>
                  <a:ea typeface="+mn-ea"/>
                  <a:cs typeface="+mn-cs"/>
                </a:rPr>
                <a:t>slope dari garis kecenderungan (trendline), merupakan tingkat perubahan</a:t>
              </a:r>
            </a:p>
            <a:p>
              <a:pPr algn="l"/>
              <a:r>
                <a:rPr lang="en-ID" sz="1100" b="0" i="0" baseline="0">
                  <a:solidFill>
                    <a:schemeClr val="dk1"/>
                  </a:solidFill>
                  <a:effectLst/>
                  <a:latin typeface="+mn-lt"/>
                  <a:ea typeface="+mn-ea"/>
                  <a:cs typeface="+mn-cs"/>
                </a:rPr>
                <a:t>t = indeks waktu (t = 1,2,3,...,dst)</a:t>
              </a:r>
              <a:endParaRPr lang="en-ID" sz="1100"/>
            </a:p>
          </xdr:txBody>
        </xdr:sp>
      </mc:Choice>
      <mc:Fallback>
        <xdr:sp macro="" textlink="">
          <xdr:nvSpPr>
            <xdr:cNvPr id="2" name="Rectangle 1">
              <a:extLst>
                <a:ext uri="{FF2B5EF4-FFF2-40B4-BE49-F238E27FC236}">
                  <a16:creationId xmlns:a16="http://schemas.microsoft.com/office/drawing/2014/main" id="{63048D59-1A83-4B9C-BD29-4DAB1005AFDE}"/>
                </a:ext>
              </a:extLst>
            </xdr:cNvPr>
            <xdr:cNvSpPr/>
          </xdr:nvSpPr>
          <xdr:spPr>
            <a:xfrm>
              <a:off x="9553575" y="676275"/>
              <a:ext cx="3762375" cy="17526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(Rumus Umum) Persamaan garis lurus (straight line equation), sebagai berikut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Cambria Math" panose="02040503050406030204" pitchFamily="18" charset="0"/>
                  <a:ea typeface="+mn-ea"/>
                  <a:cs typeface="+mn-cs"/>
                </a:rPr>
                <a:t>𝐹𝑡=</a:t>
              </a:r>
              <a:r>
                <a:rPr lang="en-US" sz="1100" b="0" i="0" baseline="0">
                  <a:solidFill>
                    <a:schemeClr val="dk1"/>
                  </a:solidFill>
                  <a:effectLst/>
                  <a:latin typeface="Cambria Math" panose="02040503050406030204" pitchFamily="18" charset="0"/>
                  <a:ea typeface="+mn-ea"/>
                  <a:cs typeface="+mn-cs"/>
                </a:rPr>
                <a:t>𝑎+𝑏(𝑡)</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Ft = nilai peramalan pada periode ke t</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a = intersep</a:t>
              </a:r>
            </a:p>
            <a:p>
              <a:pPr algn="l"/>
              <a:r>
                <a:rPr lang="en-ID" sz="1100"/>
                <a:t>b = </a:t>
              </a:r>
              <a:r>
                <a:rPr lang="en-ID" sz="1100" b="0" i="0">
                  <a:solidFill>
                    <a:schemeClr val="dk1"/>
                  </a:solidFill>
                  <a:effectLst/>
                  <a:latin typeface="+mn-lt"/>
                  <a:ea typeface="+mn-ea"/>
                  <a:cs typeface="+mn-cs"/>
                </a:rPr>
                <a:t>slope dari garis kecenderungan (trendline), merupakan tingkat perubahan</a:t>
              </a:r>
            </a:p>
            <a:p>
              <a:pPr algn="l"/>
              <a:r>
                <a:rPr lang="en-ID" sz="1100" b="0" i="0" baseline="0">
                  <a:solidFill>
                    <a:schemeClr val="dk1"/>
                  </a:solidFill>
                  <a:effectLst/>
                  <a:latin typeface="+mn-lt"/>
                  <a:ea typeface="+mn-ea"/>
                  <a:cs typeface="+mn-cs"/>
                </a:rPr>
                <a:t>t = indeks waktu (t = 1,2,3,...,dst)</a:t>
              </a:r>
              <a:endParaRPr lang="en-ID"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581025</xdr:colOff>
      <xdr:row>3</xdr:row>
      <xdr:rowOff>114300</xdr:rowOff>
    </xdr:from>
    <xdr:to>
      <xdr:col>18</xdr:col>
      <xdr:colOff>419100</xdr:colOff>
      <xdr:row>12</xdr:row>
      <xdr:rowOff>152401</xdr:rowOff>
    </xdr:to>
    <mc:AlternateContent xmlns:mc="http://schemas.openxmlformats.org/markup-compatibility/2006">
      <mc:Choice xmlns:a14="http://schemas.microsoft.com/office/drawing/2010/main" Requires="a14">
        <xdr:sp macro="" textlink="">
          <xdr:nvSpPr>
            <xdr:cNvPr id="2" name="Rectangle 1">
              <a:extLst>
                <a:ext uri="{FF2B5EF4-FFF2-40B4-BE49-F238E27FC236}">
                  <a16:creationId xmlns:a16="http://schemas.microsoft.com/office/drawing/2014/main" id="{E193872E-6DFD-47FC-9F63-CC49CA8B0E4F}"/>
                </a:ext>
              </a:extLst>
            </xdr:cNvPr>
            <xdr:cNvSpPr/>
          </xdr:nvSpPr>
          <xdr:spPr>
            <a:xfrm>
              <a:off x="9629775" y="685800"/>
              <a:ext cx="3762375" cy="17526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(Rumus Umum) Persamaan garis lurus (straight line equation), sebagai berikut :</a:t>
              </a: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solidFill>
                          <a:schemeClr val="dk1"/>
                        </a:solidFill>
                        <a:effectLst/>
                        <a:latin typeface="Cambria Math" panose="02040503050406030204" pitchFamily="18" charset="0"/>
                        <a:ea typeface="+mn-ea"/>
                        <a:cs typeface="+mn-cs"/>
                      </a:rPr>
                      <m:t>𝐹𝑡</m:t>
                    </m:r>
                    <m:r>
                      <a:rPr lang="en-US" sz="1100" b="0" i="1">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𝑎</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𝑏</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𝑡</m:t>
                        </m:r>
                      </m:e>
                    </m:d>
                  </m:oMath>
                </m:oMathPara>
              </a14:m>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Ft = nilai peramalan pada periode ke t</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a = intersep</a:t>
              </a:r>
            </a:p>
            <a:p>
              <a:pPr algn="l"/>
              <a:r>
                <a:rPr lang="en-ID" sz="1100"/>
                <a:t>b = </a:t>
              </a:r>
              <a:r>
                <a:rPr lang="en-ID" sz="1100" b="0" i="0">
                  <a:solidFill>
                    <a:schemeClr val="dk1"/>
                  </a:solidFill>
                  <a:effectLst/>
                  <a:latin typeface="+mn-lt"/>
                  <a:ea typeface="+mn-ea"/>
                  <a:cs typeface="+mn-cs"/>
                </a:rPr>
                <a:t>slope dari garis kecenderungan (trendline), merupakan tingkat perubahan</a:t>
              </a:r>
            </a:p>
            <a:p>
              <a:pPr algn="l"/>
              <a:r>
                <a:rPr lang="en-ID" sz="1100" b="0" i="0" baseline="0">
                  <a:solidFill>
                    <a:schemeClr val="dk1"/>
                  </a:solidFill>
                  <a:effectLst/>
                  <a:latin typeface="+mn-lt"/>
                  <a:ea typeface="+mn-ea"/>
                  <a:cs typeface="+mn-cs"/>
                </a:rPr>
                <a:t>t = indeks waktu (t = 1,2,3,...,dst)</a:t>
              </a:r>
              <a:endParaRPr lang="en-ID" sz="1100"/>
            </a:p>
          </xdr:txBody>
        </xdr:sp>
      </mc:Choice>
      <mc:Fallback>
        <xdr:sp macro="" textlink="">
          <xdr:nvSpPr>
            <xdr:cNvPr id="2" name="Rectangle 1">
              <a:extLst>
                <a:ext uri="{FF2B5EF4-FFF2-40B4-BE49-F238E27FC236}">
                  <a16:creationId xmlns:a16="http://schemas.microsoft.com/office/drawing/2014/main" id="{E193872E-6DFD-47FC-9F63-CC49CA8B0E4F}"/>
                </a:ext>
              </a:extLst>
            </xdr:cNvPr>
            <xdr:cNvSpPr/>
          </xdr:nvSpPr>
          <xdr:spPr>
            <a:xfrm>
              <a:off x="9629775" y="685800"/>
              <a:ext cx="3762375" cy="17526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(Rumus Umum) Persamaan garis lurus (straight line equation), sebagai berikut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Cambria Math" panose="02040503050406030204" pitchFamily="18" charset="0"/>
                  <a:ea typeface="+mn-ea"/>
                  <a:cs typeface="+mn-cs"/>
                </a:rPr>
                <a:t>𝐹𝑡=</a:t>
              </a:r>
              <a:r>
                <a:rPr lang="en-US" sz="1100" b="0" i="0" baseline="0">
                  <a:solidFill>
                    <a:schemeClr val="dk1"/>
                  </a:solidFill>
                  <a:effectLst/>
                  <a:latin typeface="Cambria Math" panose="02040503050406030204" pitchFamily="18" charset="0"/>
                  <a:ea typeface="+mn-ea"/>
                  <a:cs typeface="+mn-cs"/>
                </a:rPr>
                <a:t>𝑎+𝑏(𝑡)</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Ft = nilai peramalan pada periode ke t</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a = intersep</a:t>
              </a:r>
            </a:p>
            <a:p>
              <a:pPr algn="l"/>
              <a:r>
                <a:rPr lang="en-ID" sz="1100"/>
                <a:t>b = </a:t>
              </a:r>
              <a:r>
                <a:rPr lang="en-ID" sz="1100" b="0" i="0">
                  <a:solidFill>
                    <a:schemeClr val="dk1"/>
                  </a:solidFill>
                  <a:effectLst/>
                  <a:latin typeface="+mn-lt"/>
                  <a:ea typeface="+mn-ea"/>
                  <a:cs typeface="+mn-cs"/>
                </a:rPr>
                <a:t>slope dari garis kecenderungan (trendline), merupakan tingkat perubahan</a:t>
              </a:r>
            </a:p>
            <a:p>
              <a:pPr algn="l"/>
              <a:r>
                <a:rPr lang="en-ID" sz="1100" b="0" i="0" baseline="0">
                  <a:solidFill>
                    <a:schemeClr val="dk1"/>
                  </a:solidFill>
                  <a:effectLst/>
                  <a:latin typeface="+mn-lt"/>
                  <a:ea typeface="+mn-ea"/>
                  <a:cs typeface="+mn-cs"/>
                </a:rPr>
                <a:t>t = indeks waktu (t = 1,2,3,...,dst)</a:t>
              </a:r>
              <a:endParaRPr lang="en-ID" sz="1100"/>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161924</xdr:colOff>
      <xdr:row>14</xdr:row>
      <xdr:rowOff>133350</xdr:rowOff>
    </xdr:from>
    <xdr:to>
      <xdr:col>7</xdr:col>
      <xdr:colOff>323849</xdr:colOff>
      <xdr:row>28</xdr:row>
      <xdr:rowOff>0</xdr:rowOff>
    </xdr:to>
    <mc:AlternateContent xmlns:mc="http://schemas.openxmlformats.org/markup-compatibility/2006" xmlns:a14="http://schemas.microsoft.com/office/drawing/2010/main">
      <mc:Choice Requires="a14">
        <xdr:sp macro="" textlink="">
          <xdr:nvSpPr>
            <xdr:cNvPr id="2" name="Rectangle 1">
              <a:extLst>
                <a:ext uri="{FF2B5EF4-FFF2-40B4-BE49-F238E27FC236}">
                  <a16:creationId xmlns:a16="http://schemas.microsoft.com/office/drawing/2014/main" id="{B50BCAE9-D0A4-4F8B-9648-A86997F83313}"/>
                </a:ext>
              </a:extLst>
            </xdr:cNvPr>
            <xdr:cNvSpPr/>
          </xdr:nvSpPr>
          <xdr:spPr>
            <a:xfrm>
              <a:off x="161924" y="2800350"/>
              <a:ext cx="5286375" cy="2533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0" i="0" baseline="0">
                  <a:latin typeface="+mn-lt"/>
                </a:rPr>
                <a:t>Untuk Menghitung Error:</a:t>
              </a:r>
            </a:p>
            <a:p>
              <a:pPr algn="l"/>
              <a:r>
                <a:rPr lang="en-US" sz="1100" b="0" i="0" baseline="0">
                  <a:latin typeface="+mn-lt"/>
                </a:rPr>
                <a:t>- MAD (Mean Absolute Deviation) = nilai rata-rata dari nilai absolut error</a:t>
              </a:r>
            </a:p>
            <a:p>
              <a:pPr algn="ctr"/>
              <a:endParaRPr lang="en-US" sz="1100" b="0" i="0" baseline="0">
                <a:latin typeface="+mn-lt"/>
              </a:endParaRPr>
            </a:p>
            <a:p>
              <a:pPr algn="ctr"/>
              <a:r>
                <a:rPr lang="en-US" sz="1100" b="0" i="0" baseline="0">
                  <a:latin typeface="+mn-lt"/>
                </a:rPr>
                <a:t> MAD = </a:t>
              </a:r>
              <a14:m>
                <m:oMath xmlns:m="http://schemas.openxmlformats.org/officeDocument/2006/math">
                  <m:f>
                    <m:fPr>
                      <m:ctrlPr>
                        <a:rPr lang="en-US" sz="1100" b="0" i="1" baseline="0">
                          <a:latin typeface="Cambria Math" panose="02040503050406030204" pitchFamily="18" charset="0"/>
                        </a:rPr>
                      </m:ctrlPr>
                    </m:fPr>
                    <m:num>
                      <m:nary>
                        <m:naryPr>
                          <m:chr m:val="∑"/>
                          <m:subHide m:val="on"/>
                          <m:supHide m:val="on"/>
                          <m:ctrlPr>
                            <a:rPr lang="en-US" sz="1100" b="0" i="1" baseline="0">
                              <a:latin typeface="Cambria Math" panose="02040503050406030204" pitchFamily="18" charset="0"/>
                            </a:rPr>
                          </m:ctrlPr>
                        </m:naryPr>
                        <m:sub/>
                        <m:sup/>
                        <m:e>
                          <m:r>
                            <a:rPr lang="en-US" sz="1100" b="0" i="0" baseline="0">
                              <a:latin typeface="Cambria Math" panose="02040503050406030204" pitchFamily="18" charset="0"/>
                            </a:rPr>
                            <m:t>|</m:t>
                          </m:r>
                          <m:r>
                            <m:rPr>
                              <m:sty m:val="p"/>
                            </m:rPr>
                            <a:rPr lang="en-US" sz="1100" b="0" i="0" baseline="0">
                              <a:solidFill>
                                <a:schemeClr val="dk1"/>
                              </a:solidFill>
                              <a:effectLst/>
                              <a:latin typeface="Cambria Math" panose="02040503050406030204" pitchFamily="18" charset="0"/>
                              <a:ea typeface="+mn-ea"/>
                              <a:cs typeface="+mn-cs"/>
                            </a:rPr>
                            <m:t>Nilai</m:t>
                          </m:r>
                          <m:r>
                            <a:rPr lang="en-US" sz="1100" b="0" i="0" baseline="0">
                              <a:solidFill>
                                <a:schemeClr val="dk1"/>
                              </a:solidFill>
                              <a:effectLst/>
                              <a:latin typeface="Cambria Math" panose="02040503050406030204" pitchFamily="18" charset="0"/>
                              <a:ea typeface="+mn-ea"/>
                              <a:cs typeface="+mn-cs"/>
                            </a:rPr>
                            <m:t> </m:t>
                          </m:r>
                          <m:r>
                            <m:rPr>
                              <m:sty m:val="p"/>
                            </m:rPr>
                            <a:rPr lang="en-US" sz="1100" b="0" i="0" baseline="0">
                              <a:solidFill>
                                <a:schemeClr val="dk1"/>
                              </a:solidFill>
                              <a:effectLst/>
                              <a:latin typeface="Cambria Math" panose="02040503050406030204" pitchFamily="18" charset="0"/>
                              <a:ea typeface="+mn-ea"/>
                              <a:cs typeface="+mn-cs"/>
                            </a:rPr>
                            <m:t>Aktual</m:t>
                          </m:r>
                          <m:r>
                            <a:rPr lang="en-US" sz="1100" b="0" i="0" baseline="0">
                              <a:solidFill>
                                <a:schemeClr val="dk1"/>
                              </a:solidFill>
                              <a:effectLst/>
                              <a:latin typeface="Cambria Math" panose="02040503050406030204" pitchFamily="18" charset="0"/>
                              <a:ea typeface="+mn-ea"/>
                              <a:cs typeface="+mn-cs"/>
                            </a:rPr>
                            <m:t> − </m:t>
                          </m:r>
                          <m:r>
                            <m:rPr>
                              <m:sty m:val="p"/>
                            </m:rPr>
                            <a:rPr lang="en-US" sz="1100" b="0" i="0" baseline="0">
                              <a:solidFill>
                                <a:schemeClr val="dk1"/>
                              </a:solidFill>
                              <a:effectLst/>
                              <a:latin typeface="Cambria Math" panose="02040503050406030204" pitchFamily="18" charset="0"/>
                              <a:ea typeface="+mn-ea"/>
                              <a:cs typeface="+mn-cs"/>
                            </a:rPr>
                            <m:t>Nilai</m:t>
                          </m:r>
                          <m:r>
                            <a:rPr lang="en-US" sz="1100" b="0" i="0" baseline="0">
                              <a:solidFill>
                                <a:schemeClr val="dk1"/>
                              </a:solidFill>
                              <a:effectLst/>
                              <a:latin typeface="Cambria Math" panose="02040503050406030204" pitchFamily="18" charset="0"/>
                              <a:ea typeface="+mn-ea"/>
                              <a:cs typeface="+mn-cs"/>
                            </a:rPr>
                            <m:t> </m:t>
                          </m:r>
                          <m:r>
                            <m:rPr>
                              <m:sty m:val="p"/>
                            </m:rPr>
                            <a:rPr lang="en-US" sz="1100" b="0" i="0" baseline="0">
                              <a:solidFill>
                                <a:schemeClr val="dk1"/>
                              </a:solidFill>
                              <a:effectLst/>
                              <a:latin typeface="Cambria Math" panose="02040503050406030204" pitchFamily="18" charset="0"/>
                              <a:ea typeface="+mn-ea"/>
                              <a:cs typeface="+mn-cs"/>
                            </a:rPr>
                            <m:t>Peramalan</m:t>
                          </m:r>
                          <m:r>
                            <a:rPr lang="en-US" sz="1100" b="0" i="0" baseline="0">
                              <a:solidFill>
                                <a:schemeClr val="dk1"/>
                              </a:solidFill>
                              <a:effectLst/>
                              <a:latin typeface="Cambria Math" panose="02040503050406030204" pitchFamily="18" charset="0"/>
                              <a:ea typeface="+mn-ea"/>
                              <a:cs typeface="+mn-cs"/>
                            </a:rPr>
                            <m:t>|</m:t>
                          </m:r>
                          <m:r>
                            <m:rPr>
                              <m:nor/>
                            </m:rPr>
                            <a:rPr lang="en-ID" sz="1100" i="0">
                              <a:solidFill>
                                <a:schemeClr val="dk1"/>
                              </a:solidFill>
                              <a:effectLst/>
                              <a:latin typeface="+mn-lt"/>
                              <a:ea typeface="+mn-ea"/>
                              <a:cs typeface="+mn-cs"/>
                            </a:rPr>
                            <m:t> </m:t>
                          </m:r>
                        </m:e>
                      </m:nary>
                    </m:num>
                    <m:den>
                      <m:r>
                        <m:rPr>
                          <m:sty m:val="p"/>
                        </m:rPr>
                        <a:rPr lang="en-US" sz="1100" b="0" i="0" baseline="0">
                          <a:latin typeface="Cambria Math" panose="02040503050406030204" pitchFamily="18" charset="0"/>
                        </a:rPr>
                        <m:t>n</m:t>
                      </m:r>
                    </m:den>
                  </m:f>
                </m:oMath>
              </a14:m>
              <a:endParaRPr lang="en-US" sz="1100" b="0" i="0" baseline="0">
                <a:latin typeface="+mn-lt"/>
              </a:endParaRPr>
            </a:p>
            <a:p>
              <a:pPr algn="ctr"/>
              <a:endParaRPr lang="en-US" sz="1100" b="0" i="0" baseline="0">
                <a:latin typeface="+mn-lt"/>
              </a:endParaRPr>
            </a:p>
            <a:p>
              <a:pPr algn="l"/>
              <a:r>
                <a:rPr lang="en-US" sz="1100" b="0" i="0" baseline="0">
                  <a:latin typeface="+mn-lt"/>
                </a:rPr>
                <a:t>- MSE (Mean Squared Error) = rata-rata kuadrat kesalahan (residual atau error) dari MAD</a:t>
              </a:r>
            </a:p>
            <a:p>
              <a:pPr algn="ctr"/>
              <a:endParaRPr lang="en-US" sz="1100" b="0" i="0" baseline="0">
                <a:latin typeface="+mn-lt"/>
              </a:endParaRPr>
            </a:p>
            <a:p>
              <a:pPr algn="ctr"/>
              <a:r>
                <a:rPr lang="en-US" sz="1100" b="0" i="0" baseline="0">
                  <a:latin typeface="+mn-lt"/>
                </a:rPr>
                <a:t>MSE = </a:t>
              </a:r>
              <a14:m>
                <m:oMath xmlns:m="http://schemas.openxmlformats.org/officeDocument/2006/math">
                  <m:f>
                    <m:fPr>
                      <m:ctrlPr>
                        <a:rPr lang="en-US" sz="1100" b="0" i="1" baseline="0">
                          <a:solidFill>
                            <a:schemeClr val="dk1"/>
                          </a:solidFill>
                          <a:effectLst/>
                          <a:latin typeface="Cambria Math" panose="02040503050406030204" pitchFamily="18" charset="0"/>
                          <a:ea typeface="+mn-ea"/>
                          <a:cs typeface="+mn-cs"/>
                        </a:rPr>
                      </m:ctrlPr>
                    </m:fPr>
                    <m:num>
                      <m:sSup>
                        <m:sSupPr>
                          <m:ctrlPr>
                            <a:rPr lang="en-US" sz="1100" b="0" i="1" baseline="0">
                              <a:solidFill>
                                <a:schemeClr val="dk1"/>
                              </a:solidFill>
                              <a:effectLst/>
                              <a:latin typeface="Cambria Math" panose="02040503050406030204" pitchFamily="18" charset="0"/>
                              <a:ea typeface="+mn-ea"/>
                              <a:cs typeface="+mn-cs"/>
                            </a:rPr>
                          </m:ctrlPr>
                        </m:sSupPr>
                        <m:e>
                          <m:nary>
                            <m:naryPr>
                              <m:chr m:val="∑"/>
                              <m:subHide m:val="on"/>
                              <m:supHide m:val="on"/>
                              <m:ctrlPr>
                                <a:rPr lang="en-US" sz="1100" b="0" i="1" baseline="0">
                                  <a:solidFill>
                                    <a:schemeClr val="dk1"/>
                                  </a:solidFill>
                                  <a:effectLst/>
                                  <a:latin typeface="Cambria Math" panose="02040503050406030204" pitchFamily="18" charset="0"/>
                                  <a:ea typeface="+mn-ea"/>
                                  <a:cs typeface="+mn-cs"/>
                                </a:rPr>
                              </m:ctrlPr>
                            </m:naryPr>
                            <m:sub/>
                            <m:sup/>
                            <m:e>
                              <m:r>
                                <a:rPr lang="en-US" sz="1100" b="0" i="0" baseline="0">
                                  <a:solidFill>
                                    <a:schemeClr val="dk1"/>
                                  </a:solidFill>
                                  <a:effectLst/>
                                  <a:latin typeface="Cambria Math" panose="02040503050406030204" pitchFamily="18" charset="0"/>
                                  <a:ea typeface="+mn-ea"/>
                                  <a:cs typeface="+mn-cs"/>
                                </a:rPr>
                                <m:t>|</m:t>
                              </m:r>
                              <m:r>
                                <m:rPr>
                                  <m:sty m:val="p"/>
                                </m:rPr>
                                <a:rPr lang="en-US" sz="1100" b="0" i="0" baseline="0">
                                  <a:solidFill>
                                    <a:schemeClr val="dk1"/>
                                  </a:solidFill>
                                  <a:effectLst/>
                                  <a:latin typeface="Cambria Math" panose="02040503050406030204" pitchFamily="18" charset="0"/>
                                  <a:ea typeface="+mn-ea"/>
                                  <a:cs typeface="+mn-cs"/>
                                </a:rPr>
                                <m:t>Nilai</m:t>
                              </m:r>
                              <m:r>
                                <a:rPr lang="en-US" sz="1100" b="0" i="0" baseline="0">
                                  <a:solidFill>
                                    <a:schemeClr val="dk1"/>
                                  </a:solidFill>
                                  <a:effectLst/>
                                  <a:latin typeface="Cambria Math" panose="02040503050406030204" pitchFamily="18" charset="0"/>
                                  <a:ea typeface="+mn-ea"/>
                                  <a:cs typeface="+mn-cs"/>
                                </a:rPr>
                                <m:t> </m:t>
                              </m:r>
                              <m:r>
                                <m:rPr>
                                  <m:sty m:val="p"/>
                                </m:rPr>
                                <a:rPr lang="en-US" sz="1100" b="0" i="0" baseline="0">
                                  <a:solidFill>
                                    <a:schemeClr val="dk1"/>
                                  </a:solidFill>
                                  <a:effectLst/>
                                  <a:latin typeface="Cambria Math" panose="02040503050406030204" pitchFamily="18" charset="0"/>
                                  <a:ea typeface="+mn-ea"/>
                                  <a:cs typeface="+mn-cs"/>
                                </a:rPr>
                                <m:t>Aktual</m:t>
                              </m:r>
                              <m:r>
                                <a:rPr lang="en-US" sz="1100" b="0" i="0" baseline="0">
                                  <a:solidFill>
                                    <a:schemeClr val="dk1"/>
                                  </a:solidFill>
                                  <a:effectLst/>
                                  <a:latin typeface="Cambria Math" panose="02040503050406030204" pitchFamily="18" charset="0"/>
                                  <a:ea typeface="+mn-ea"/>
                                  <a:cs typeface="+mn-cs"/>
                                </a:rPr>
                                <m:t> − </m:t>
                              </m:r>
                              <m:r>
                                <m:rPr>
                                  <m:sty m:val="p"/>
                                </m:rPr>
                                <a:rPr lang="en-US" sz="1100" b="0" i="0" baseline="0">
                                  <a:solidFill>
                                    <a:schemeClr val="dk1"/>
                                  </a:solidFill>
                                  <a:effectLst/>
                                  <a:latin typeface="Cambria Math" panose="02040503050406030204" pitchFamily="18" charset="0"/>
                                  <a:ea typeface="+mn-ea"/>
                                  <a:cs typeface="+mn-cs"/>
                                </a:rPr>
                                <m:t>Nilai</m:t>
                              </m:r>
                              <m:r>
                                <a:rPr lang="en-US" sz="1100" b="0" i="0" baseline="0">
                                  <a:solidFill>
                                    <a:schemeClr val="dk1"/>
                                  </a:solidFill>
                                  <a:effectLst/>
                                  <a:latin typeface="Cambria Math" panose="02040503050406030204" pitchFamily="18" charset="0"/>
                                  <a:ea typeface="+mn-ea"/>
                                  <a:cs typeface="+mn-cs"/>
                                </a:rPr>
                                <m:t> </m:t>
                              </m:r>
                              <m:r>
                                <m:rPr>
                                  <m:sty m:val="p"/>
                                </m:rPr>
                                <a:rPr lang="en-US" sz="1100" b="0" i="0" baseline="0">
                                  <a:solidFill>
                                    <a:schemeClr val="dk1"/>
                                  </a:solidFill>
                                  <a:effectLst/>
                                  <a:latin typeface="Cambria Math" panose="02040503050406030204" pitchFamily="18" charset="0"/>
                                  <a:ea typeface="+mn-ea"/>
                                  <a:cs typeface="+mn-cs"/>
                                </a:rPr>
                                <m:t>Peramalan</m:t>
                              </m:r>
                              <m:r>
                                <a:rPr lang="en-US" sz="1100" b="0" i="0" baseline="0">
                                  <a:solidFill>
                                    <a:schemeClr val="dk1"/>
                                  </a:solidFill>
                                  <a:effectLst/>
                                  <a:latin typeface="Cambria Math" panose="02040503050406030204" pitchFamily="18" charset="0"/>
                                  <a:ea typeface="+mn-ea"/>
                                  <a:cs typeface="+mn-cs"/>
                                </a:rPr>
                                <m:t>|</m:t>
                              </m:r>
                              <m:r>
                                <m:rPr>
                                  <m:nor/>
                                </m:rPr>
                                <a:rPr lang="en-ID" sz="1100" i="0">
                                  <a:solidFill>
                                    <a:schemeClr val="dk1"/>
                                  </a:solidFill>
                                  <a:effectLst/>
                                  <a:latin typeface="+mn-lt"/>
                                  <a:ea typeface="+mn-ea"/>
                                  <a:cs typeface="+mn-cs"/>
                                </a:rPr>
                                <m:t> </m:t>
                              </m:r>
                            </m:e>
                          </m:nary>
                        </m:e>
                        <m:sup>
                          <m:r>
                            <a:rPr lang="en-US" sz="1100" b="0" i="1" baseline="0">
                              <a:solidFill>
                                <a:schemeClr val="dk1"/>
                              </a:solidFill>
                              <a:effectLst/>
                              <a:latin typeface="Cambria Math" panose="02040503050406030204" pitchFamily="18" charset="0"/>
                              <a:ea typeface="+mn-ea"/>
                              <a:cs typeface="+mn-cs"/>
                            </a:rPr>
                            <m:t>2</m:t>
                          </m:r>
                        </m:sup>
                      </m:sSup>
                    </m:num>
                    <m:den>
                      <m:r>
                        <m:rPr>
                          <m:sty m:val="p"/>
                        </m:rPr>
                        <a:rPr lang="en-US" sz="1100" b="0" i="0" baseline="0">
                          <a:solidFill>
                            <a:schemeClr val="dk1"/>
                          </a:solidFill>
                          <a:effectLst/>
                          <a:latin typeface="Cambria Math" panose="02040503050406030204" pitchFamily="18" charset="0"/>
                          <a:ea typeface="+mn-ea"/>
                          <a:cs typeface="+mn-cs"/>
                        </a:rPr>
                        <m:t>n</m:t>
                      </m:r>
                    </m:den>
                  </m:f>
                </m:oMath>
              </a14:m>
              <a:endParaRPr lang="en-US" sz="1100" b="0" i="0" baseline="0">
                <a:latin typeface="+mn-lt"/>
              </a:endParaRPr>
            </a:p>
            <a:p>
              <a:pPr algn="l"/>
              <a:endParaRPr lang="en-US" sz="1100" b="0" i="0" baseline="0">
                <a:latin typeface="+mn-lt"/>
              </a:endParaRPr>
            </a:p>
            <a:p>
              <a:pPr algn="l"/>
              <a:r>
                <a:rPr lang="en-ID" sz="1100">
                  <a:latin typeface="+mn-lt"/>
                </a:rPr>
                <a:t>- MAPE (Mean Absolute Percentage Error) = persentase kesalahan absolut rata-rata</a:t>
              </a:r>
            </a:p>
            <a:p>
              <a:pPr algn="ctr"/>
              <a:endParaRPr lang="en-ID" sz="1100">
                <a:latin typeface="+mn-lt"/>
              </a:endParaRPr>
            </a:p>
            <a:p>
              <a:pPr algn="ctr"/>
              <a:r>
                <a:rPr lang="en-ID" sz="1100">
                  <a:latin typeface="+mn-lt"/>
                </a:rPr>
                <a:t>MAPE = </a:t>
              </a:r>
              <a14:m>
                <m:oMath xmlns:m="http://schemas.openxmlformats.org/officeDocument/2006/math">
                  <m:nary>
                    <m:naryPr>
                      <m:chr m:val="∑"/>
                      <m:subHide m:val="on"/>
                      <m:supHide m:val="on"/>
                      <m:ctrlPr>
                        <a:rPr lang="en-ID" sz="1100" i="1">
                          <a:latin typeface="Cambria Math" panose="02040503050406030204" pitchFamily="18" charset="0"/>
                        </a:rPr>
                      </m:ctrlPr>
                    </m:naryPr>
                    <m:sub/>
                    <m:sup/>
                    <m:e>
                      <m:f>
                        <m:fPr>
                          <m:ctrlPr>
                            <a:rPr lang="en-ID" sz="1100" i="1">
                              <a:latin typeface="Cambria Math" panose="02040503050406030204" pitchFamily="18" charset="0"/>
                            </a:rPr>
                          </m:ctrlPr>
                        </m:fPr>
                        <m:num>
                          <m:r>
                            <a:rPr lang="en-US" sz="1100" b="0" i="0">
                              <a:latin typeface="Cambria Math" panose="02040503050406030204" pitchFamily="18" charset="0"/>
                            </a:rPr>
                            <m:t>|</m:t>
                          </m:r>
                          <m:r>
                            <m:rPr>
                              <m:sty m:val="p"/>
                            </m:rPr>
                            <a:rPr lang="en-US" sz="1100" b="0" i="0" baseline="0">
                              <a:solidFill>
                                <a:schemeClr val="dk1"/>
                              </a:solidFill>
                              <a:effectLst/>
                              <a:latin typeface="Cambria Math" panose="02040503050406030204" pitchFamily="18" charset="0"/>
                              <a:ea typeface="+mn-ea"/>
                              <a:cs typeface="+mn-cs"/>
                            </a:rPr>
                            <m:t>Nilai</m:t>
                          </m:r>
                          <m:r>
                            <a:rPr lang="en-US" sz="1100" b="0" i="0" baseline="0">
                              <a:solidFill>
                                <a:schemeClr val="dk1"/>
                              </a:solidFill>
                              <a:effectLst/>
                              <a:latin typeface="Cambria Math" panose="02040503050406030204" pitchFamily="18" charset="0"/>
                              <a:ea typeface="+mn-ea"/>
                              <a:cs typeface="+mn-cs"/>
                            </a:rPr>
                            <m:t> </m:t>
                          </m:r>
                          <m:r>
                            <m:rPr>
                              <m:sty m:val="p"/>
                            </m:rPr>
                            <a:rPr lang="en-US" sz="1100" b="0" i="0" baseline="0">
                              <a:solidFill>
                                <a:schemeClr val="dk1"/>
                              </a:solidFill>
                              <a:effectLst/>
                              <a:latin typeface="Cambria Math" panose="02040503050406030204" pitchFamily="18" charset="0"/>
                              <a:ea typeface="+mn-ea"/>
                              <a:cs typeface="+mn-cs"/>
                            </a:rPr>
                            <m:t>Aktual</m:t>
                          </m:r>
                          <m:r>
                            <a:rPr lang="en-US" sz="1100" b="0" i="0" baseline="0">
                              <a:solidFill>
                                <a:schemeClr val="dk1"/>
                              </a:solidFill>
                              <a:effectLst/>
                              <a:latin typeface="Cambria Math" panose="02040503050406030204" pitchFamily="18" charset="0"/>
                              <a:ea typeface="+mn-ea"/>
                              <a:cs typeface="+mn-cs"/>
                            </a:rPr>
                            <m:t> − </m:t>
                          </m:r>
                          <m:r>
                            <m:rPr>
                              <m:sty m:val="p"/>
                            </m:rPr>
                            <a:rPr lang="en-US" sz="1100" b="0" i="0" baseline="0">
                              <a:solidFill>
                                <a:schemeClr val="dk1"/>
                              </a:solidFill>
                              <a:effectLst/>
                              <a:latin typeface="Cambria Math" panose="02040503050406030204" pitchFamily="18" charset="0"/>
                              <a:ea typeface="+mn-ea"/>
                              <a:cs typeface="+mn-cs"/>
                            </a:rPr>
                            <m:t>Nilai</m:t>
                          </m:r>
                          <m:r>
                            <a:rPr lang="en-US" sz="1100" b="0" i="0" baseline="0">
                              <a:solidFill>
                                <a:schemeClr val="dk1"/>
                              </a:solidFill>
                              <a:effectLst/>
                              <a:latin typeface="Cambria Math" panose="02040503050406030204" pitchFamily="18" charset="0"/>
                              <a:ea typeface="+mn-ea"/>
                              <a:cs typeface="+mn-cs"/>
                            </a:rPr>
                            <m:t> </m:t>
                          </m:r>
                          <m:r>
                            <m:rPr>
                              <m:sty m:val="p"/>
                            </m:rPr>
                            <a:rPr lang="en-US" sz="1100" b="0" i="0" baseline="0">
                              <a:solidFill>
                                <a:schemeClr val="dk1"/>
                              </a:solidFill>
                              <a:effectLst/>
                              <a:latin typeface="Cambria Math" panose="02040503050406030204" pitchFamily="18" charset="0"/>
                              <a:ea typeface="+mn-ea"/>
                              <a:cs typeface="+mn-cs"/>
                            </a:rPr>
                            <m:t>Peramalan</m:t>
                          </m:r>
                          <m:r>
                            <a:rPr lang="en-US" sz="1100" b="0" i="0" baseline="0">
                              <a:solidFill>
                                <a:schemeClr val="dk1"/>
                              </a:solidFill>
                              <a:effectLst/>
                              <a:latin typeface="Cambria Math" panose="02040503050406030204" pitchFamily="18" charset="0"/>
                              <a:ea typeface="+mn-ea"/>
                              <a:cs typeface="+mn-cs"/>
                            </a:rPr>
                            <m:t>|</m:t>
                          </m:r>
                        </m:num>
                        <m:den>
                          <m:r>
                            <m:rPr>
                              <m:sty m:val="p"/>
                            </m:rPr>
                            <a:rPr lang="en-US" sz="1100" b="0" i="0" baseline="0">
                              <a:solidFill>
                                <a:schemeClr val="dk1"/>
                              </a:solidFill>
                              <a:effectLst/>
                              <a:latin typeface="Cambria Math" panose="02040503050406030204" pitchFamily="18" charset="0"/>
                              <a:ea typeface="+mn-ea"/>
                              <a:cs typeface="+mn-cs"/>
                            </a:rPr>
                            <m:t>Nilai</m:t>
                          </m:r>
                          <m:r>
                            <a:rPr lang="en-US" sz="1100" b="0" i="0" baseline="0">
                              <a:solidFill>
                                <a:schemeClr val="dk1"/>
                              </a:solidFill>
                              <a:effectLst/>
                              <a:latin typeface="Cambria Math" panose="02040503050406030204" pitchFamily="18" charset="0"/>
                              <a:ea typeface="+mn-ea"/>
                              <a:cs typeface="+mn-cs"/>
                            </a:rPr>
                            <m:t> </m:t>
                          </m:r>
                          <m:r>
                            <m:rPr>
                              <m:sty m:val="p"/>
                            </m:rPr>
                            <a:rPr lang="en-US" sz="1100" b="0" i="0" baseline="0">
                              <a:solidFill>
                                <a:schemeClr val="dk1"/>
                              </a:solidFill>
                              <a:effectLst/>
                              <a:latin typeface="Cambria Math" panose="02040503050406030204" pitchFamily="18" charset="0"/>
                              <a:ea typeface="+mn-ea"/>
                              <a:cs typeface="+mn-cs"/>
                            </a:rPr>
                            <m:t>Aktual</m:t>
                          </m:r>
                          <m:r>
                            <a:rPr lang="en-US" sz="1100" b="0" i="0" baseline="0">
                              <a:solidFill>
                                <a:schemeClr val="dk1"/>
                              </a:solidFill>
                              <a:effectLst/>
                              <a:latin typeface="Cambria Math" panose="02040503050406030204" pitchFamily="18" charset="0"/>
                              <a:ea typeface="+mn-ea"/>
                              <a:cs typeface="+mn-cs"/>
                            </a:rPr>
                            <m:t> </m:t>
                          </m:r>
                        </m:den>
                      </m:f>
                    </m:e>
                  </m:nary>
                  <m:r>
                    <a:rPr lang="en-ID" sz="1100" i="1">
                      <a:latin typeface="Cambria Math" panose="02040503050406030204" pitchFamily="18" charset="0"/>
                      <a:ea typeface="Cambria Math" panose="02040503050406030204" pitchFamily="18" charset="0"/>
                    </a:rPr>
                    <m:t>×</m:t>
                  </m:r>
                  <m:f>
                    <m:fPr>
                      <m:ctrlPr>
                        <a:rPr lang="en-ID" sz="1100" i="1">
                          <a:latin typeface="Cambria Math" panose="02040503050406030204" pitchFamily="18" charset="0"/>
                          <a:ea typeface="Cambria Math" panose="02040503050406030204" pitchFamily="18" charset="0"/>
                        </a:rPr>
                      </m:ctrlPr>
                    </m:fPr>
                    <m:num>
                      <m:r>
                        <a:rPr lang="en-US" sz="1100" b="0" i="0">
                          <a:latin typeface="Cambria Math" panose="02040503050406030204" pitchFamily="18" charset="0"/>
                          <a:ea typeface="Cambria Math" panose="02040503050406030204" pitchFamily="18" charset="0"/>
                        </a:rPr>
                        <m:t>100</m:t>
                      </m:r>
                    </m:num>
                    <m:den>
                      <m:r>
                        <m:rPr>
                          <m:sty m:val="p"/>
                        </m:rPr>
                        <a:rPr lang="en-US" sz="1100" b="0" i="0">
                          <a:latin typeface="Cambria Math" panose="02040503050406030204" pitchFamily="18" charset="0"/>
                          <a:ea typeface="Cambria Math" panose="02040503050406030204" pitchFamily="18" charset="0"/>
                        </a:rPr>
                        <m:t>n</m:t>
                      </m:r>
                    </m:den>
                  </m:f>
                </m:oMath>
              </a14:m>
              <a:endParaRPr lang="en-ID" sz="1100" i="0">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D">
                <a:effectLst/>
                <a:latin typeface="+mn-lt"/>
              </a:endParaRPr>
            </a:p>
            <a:p>
              <a:pPr algn="l"/>
              <a:endParaRPr lang="en-ID" sz="1100">
                <a:latin typeface="+mn-lt"/>
              </a:endParaRPr>
            </a:p>
          </xdr:txBody>
        </xdr:sp>
      </mc:Choice>
      <mc:Fallback xmlns="">
        <xdr:sp macro="" textlink="">
          <xdr:nvSpPr>
            <xdr:cNvPr id="2" name="Rectangle 1">
              <a:extLst>
                <a:ext uri="{FF2B5EF4-FFF2-40B4-BE49-F238E27FC236}">
                  <a16:creationId xmlns:a16="http://schemas.microsoft.com/office/drawing/2014/main" id="{B50BCAE9-D0A4-4F8B-9648-A86997F83313}"/>
                </a:ext>
              </a:extLst>
            </xdr:cNvPr>
            <xdr:cNvSpPr/>
          </xdr:nvSpPr>
          <xdr:spPr>
            <a:xfrm>
              <a:off x="161924" y="2800350"/>
              <a:ext cx="5286375" cy="2533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0" i="0" baseline="0">
                  <a:latin typeface="+mn-lt"/>
                </a:rPr>
                <a:t>Untuk Menghitung Error:</a:t>
              </a:r>
            </a:p>
            <a:p>
              <a:pPr algn="l"/>
              <a:r>
                <a:rPr lang="en-US" sz="1100" b="0" i="0" baseline="0">
                  <a:latin typeface="+mn-lt"/>
                </a:rPr>
                <a:t>- MAD (Mean Absolute Deviation) = nilai rata-rata dari nilai absolut error</a:t>
              </a:r>
            </a:p>
            <a:p>
              <a:pPr algn="ctr"/>
              <a:endParaRPr lang="en-US" sz="1100" b="0" i="0" baseline="0">
                <a:latin typeface="+mn-lt"/>
              </a:endParaRPr>
            </a:p>
            <a:p>
              <a:pPr algn="ctr"/>
              <a:r>
                <a:rPr lang="en-US" sz="1100" b="0" i="0" baseline="0">
                  <a:latin typeface="+mn-lt"/>
                </a:rPr>
                <a:t> MAD = </a:t>
              </a:r>
              <a:r>
                <a:rPr lang="en-US" sz="1100" b="0" i="0" baseline="0">
                  <a:latin typeface="Cambria Math" panose="02040503050406030204" pitchFamily="18" charset="0"/>
                </a:rPr>
                <a:t>(∑</a:t>
              </a:r>
              <a:r>
                <a:rPr lang="en-ID" sz="1100" b="0" i="0" baseline="0">
                  <a:solidFill>
                    <a:schemeClr val="dk1"/>
                  </a:solidFill>
                  <a:effectLst/>
                  <a:latin typeface="Cambria Math" panose="02040503050406030204" pitchFamily="18" charset="0"/>
                  <a:ea typeface="+mn-ea"/>
                  <a:cs typeface="+mn-cs"/>
                </a:rPr>
                <a:t>▒</a:t>
              </a:r>
              <a:r>
                <a:rPr lang="en-US" sz="1100" b="0" i="0" baseline="0">
                  <a:solidFill>
                    <a:schemeClr val="dk1"/>
                  </a:solidFill>
                  <a:effectLst/>
                  <a:latin typeface="Cambria Math" panose="02040503050406030204" pitchFamily="18" charset="0"/>
                  <a:ea typeface="+mn-ea"/>
                  <a:cs typeface="+mn-cs"/>
                </a:rPr>
                <a:t>〖</a:t>
              </a:r>
              <a:r>
                <a:rPr lang="en-US" sz="1100" b="0" i="0" baseline="0">
                  <a:latin typeface="Cambria Math" panose="02040503050406030204" pitchFamily="18" charset="0"/>
                </a:rPr>
                <a:t>|</a:t>
              </a:r>
              <a:r>
                <a:rPr lang="en-US" sz="1100" b="0" i="0" baseline="0">
                  <a:solidFill>
                    <a:schemeClr val="dk1"/>
                  </a:solidFill>
                  <a:effectLst/>
                  <a:latin typeface="Cambria Math" panose="02040503050406030204" pitchFamily="18" charset="0"/>
                  <a:ea typeface="+mn-ea"/>
                  <a:cs typeface="+mn-cs"/>
                </a:rPr>
                <a:t>Nilai Aktual − Nilai Peramalan|</a:t>
              </a:r>
              <a:r>
                <a:rPr lang="en-ID" sz="1100" b="0" i="0" baseline="0">
                  <a:solidFill>
                    <a:schemeClr val="dk1"/>
                  </a:solidFill>
                  <a:effectLst/>
                  <a:latin typeface="+mn-lt"/>
                  <a:ea typeface="+mn-ea"/>
                  <a:cs typeface="+mn-cs"/>
                </a:rPr>
                <a:t>"</a:t>
              </a:r>
              <a:r>
                <a:rPr lang="en-ID" sz="1100" i="0">
                  <a:solidFill>
                    <a:schemeClr val="dk1"/>
                  </a:solidFill>
                  <a:effectLst/>
                  <a:latin typeface="+mn-lt"/>
                  <a:ea typeface="+mn-ea"/>
                  <a:cs typeface="+mn-cs"/>
                </a:rPr>
                <a:t> </a:t>
              </a:r>
              <a:r>
                <a:rPr lang="en-ID" sz="1100" i="0">
                  <a:solidFill>
                    <a:schemeClr val="dk1"/>
                  </a:solidFill>
                  <a:effectLst/>
                  <a:latin typeface="Cambria Math" panose="02040503050406030204" pitchFamily="18" charset="0"/>
                  <a:ea typeface="+mn-ea"/>
                  <a:cs typeface="+mn-cs"/>
                </a:rPr>
                <a:t>" </a:t>
              </a:r>
              <a:r>
                <a:rPr lang="en-US" sz="1100" b="0" i="0" baseline="0">
                  <a:solidFill>
                    <a:schemeClr val="dk1"/>
                  </a:solidFill>
                  <a:effectLst/>
                  <a:latin typeface="Cambria Math" panose="02040503050406030204" pitchFamily="18" charset="0"/>
                  <a:ea typeface="+mn-ea"/>
                  <a:cs typeface="+mn-cs"/>
                </a:rPr>
                <a:t>〗)/</a:t>
              </a:r>
              <a:r>
                <a:rPr lang="en-US" sz="1100" b="0" i="0" baseline="0">
                  <a:latin typeface="Cambria Math" panose="02040503050406030204" pitchFamily="18" charset="0"/>
                </a:rPr>
                <a:t>n</a:t>
              </a:r>
              <a:endParaRPr lang="en-US" sz="1100" b="0" i="0" baseline="0">
                <a:latin typeface="+mn-lt"/>
              </a:endParaRPr>
            </a:p>
            <a:p>
              <a:pPr algn="ctr"/>
              <a:endParaRPr lang="en-US" sz="1100" b="0" i="0" baseline="0">
                <a:latin typeface="+mn-lt"/>
              </a:endParaRPr>
            </a:p>
            <a:p>
              <a:pPr algn="l"/>
              <a:r>
                <a:rPr lang="en-US" sz="1100" b="0" i="0" baseline="0">
                  <a:latin typeface="+mn-lt"/>
                </a:rPr>
                <a:t>- MSE (Mean Squared Error) = rata-rata kuadrat kesalahan (residual atau error) dari MAD</a:t>
              </a:r>
            </a:p>
            <a:p>
              <a:pPr algn="ctr"/>
              <a:endParaRPr lang="en-US" sz="1100" b="0" i="0" baseline="0">
                <a:latin typeface="+mn-lt"/>
              </a:endParaRPr>
            </a:p>
            <a:p>
              <a:pPr algn="ctr"/>
              <a:r>
                <a:rPr lang="en-US" sz="1100" b="0" i="0" baseline="0">
                  <a:latin typeface="+mn-lt"/>
                </a:rPr>
                <a:t>MSE = </a:t>
              </a:r>
              <a:r>
                <a:rPr lang="en-US" sz="1100" b="0" i="0" baseline="0">
                  <a:solidFill>
                    <a:schemeClr val="dk1"/>
                  </a:solidFill>
                  <a:effectLst/>
                  <a:latin typeface="Cambria Math" panose="02040503050406030204" pitchFamily="18" charset="0"/>
                  <a:ea typeface="+mn-ea"/>
                  <a:cs typeface="+mn-cs"/>
                </a:rPr>
                <a:t>∑</a:t>
              </a:r>
              <a:r>
                <a:rPr lang="en-ID" sz="1100" b="0" i="0" baseline="0">
                  <a:solidFill>
                    <a:schemeClr val="dk1"/>
                  </a:solidFill>
                  <a:effectLst/>
                  <a:latin typeface="Cambria Math" panose="02040503050406030204" pitchFamily="18" charset="0"/>
                  <a:ea typeface="+mn-ea"/>
                  <a:cs typeface="+mn-cs"/>
                </a:rPr>
                <a:t>▒</a:t>
              </a:r>
              <a:r>
                <a:rPr lang="en-US" sz="1100" b="0" i="0" baseline="0">
                  <a:solidFill>
                    <a:schemeClr val="dk1"/>
                  </a:solidFill>
                  <a:effectLst/>
                  <a:latin typeface="Cambria Math" panose="02040503050406030204" pitchFamily="18" charset="0"/>
                  <a:ea typeface="+mn-ea"/>
                  <a:cs typeface="+mn-cs"/>
                </a:rPr>
                <a:t>〖|Nilai Aktual − Nilai Peramalan|</a:t>
              </a:r>
              <a:r>
                <a:rPr lang="en-ID" sz="1100" b="0" i="0" baseline="0">
                  <a:solidFill>
                    <a:schemeClr val="dk1"/>
                  </a:solidFill>
                  <a:effectLst/>
                  <a:latin typeface="+mn-lt"/>
                  <a:ea typeface="+mn-ea"/>
                  <a:cs typeface="+mn-cs"/>
                </a:rPr>
                <a:t>"</a:t>
              </a:r>
              <a:r>
                <a:rPr lang="en-ID" sz="1100" i="0">
                  <a:solidFill>
                    <a:schemeClr val="dk1"/>
                  </a:solidFill>
                  <a:effectLst/>
                  <a:latin typeface="+mn-lt"/>
                  <a:ea typeface="+mn-ea"/>
                  <a:cs typeface="+mn-cs"/>
                </a:rPr>
                <a:t> </a:t>
              </a:r>
              <a:r>
                <a:rPr lang="en-ID" sz="1100" i="0">
                  <a:solidFill>
                    <a:schemeClr val="dk1"/>
                  </a:solidFill>
                  <a:effectLst/>
                  <a:latin typeface="Cambria Math" panose="02040503050406030204" pitchFamily="18" charset="0"/>
                  <a:ea typeface="+mn-ea"/>
                  <a:cs typeface="+mn-cs"/>
                </a:rPr>
                <a:t>" </a:t>
              </a:r>
              <a:r>
                <a:rPr lang="en-US" sz="1100" b="0" i="0" baseline="0">
                  <a:solidFill>
                    <a:schemeClr val="dk1"/>
                  </a:solidFill>
                  <a:effectLst/>
                  <a:latin typeface="Cambria Math" panose="02040503050406030204" pitchFamily="18" charset="0"/>
                  <a:ea typeface="+mn-ea"/>
                  <a:cs typeface="+mn-cs"/>
                </a:rPr>
                <a:t>〗^2/n</a:t>
              </a:r>
              <a:endParaRPr lang="en-US" sz="1100" b="0" i="0" baseline="0">
                <a:latin typeface="+mn-lt"/>
              </a:endParaRPr>
            </a:p>
            <a:p>
              <a:pPr algn="l"/>
              <a:endParaRPr lang="en-US" sz="1100" b="0" i="0" baseline="0">
                <a:latin typeface="+mn-lt"/>
              </a:endParaRPr>
            </a:p>
            <a:p>
              <a:pPr algn="l"/>
              <a:r>
                <a:rPr lang="en-ID" sz="1100">
                  <a:latin typeface="+mn-lt"/>
                </a:rPr>
                <a:t>- MAPE (Mean Absolute Percentage Error) = persentase kesalahan absolut rata-rata</a:t>
              </a:r>
            </a:p>
            <a:p>
              <a:pPr algn="ctr"/>
              <a:endParaRPr lang="en-ID" sz="1100">
                <a:latin typeface="+mn-lt"/>
              </a:endParaRPr>
            </a:p>
            <a:p>
              <a:pPr algn="ctr"/>
              <a:r>
                <a:rPr lang="en-ID" sz="1100">
                  <a:latin typeface="+mn-lt"/>
                </a:rPr>
                <a:t>MAPE = </a:t>
              </a:r>
              <a:r>
                <a:rPr lang="en-ID" sz="1100" i="0">
                  <a:latin typeface="Cambria Math" panose="02040503050406030204" pitchFamily="18" charset="0"/>
                </a:rPr>
                <a:t>∑▒(</a:t>
              </a:r>
              <a:r>
                <a:rPr lang="en-US" sz="1100" b="0" i="0">
                  <a:latin typeface="Cambria Math" panose="02040503050406030204" pitchFamily="18" charset="0"/>
                </a:rPr>
                <a:t>|</a:t>
              </a:r>
              <a:r>
                <a:rPr lang="en-US" sz="1100" b="0" i="0" baseline="0">
                  <a:solidFill>
                    <a:schemeClr val="dk1"/>
                  </a:solidFill>
                  <a:effectLst/>
                  <a:latin typeface="+mn-lt"/>
                  <a:ea typeface="+mn-ea"/>
                  <a:cs typeface="+mn-cs"/>
                </a:rPr>
                <a:t>Nilai Aktual − Nilai Peramalan</a:t>
              </a:r>
              <a:r>
                <a:rPr lang="en-US" sz="1100" b="0" i="0" baseline="0">
                  <a:solidFill>
                    <a:schemeClr val="dk1"/>
                  </a:solidFill>
                  <a:effectLst/>
                  <a:latin typeface="Cambria Math" panose="02040503050406030204" pitchFamily="18" charset="0"/>
                  <a:ea typeface="+mn-ea"/>
                  <a:cs typeface="+mn-cs"/>
                </a:rPr>
                <a:t>|</a:t>
              </a:r>
              <a:r>
                <a:rPr lang="en-ID" sz="1100" b="0" i="0" baseline="0">
                  <a:solidFill>
                    <a:schemeClr val="dk1"/>
                  </a:solidFill>
                  <a:effectLst/>
                  <a:latin typeface="Cambria Math" panose="02040503050406030204" pitchFamily="18" charset="0"/>
                  <a:ea typeface="+mn-ea"/>
                  <a:cs typeface="+mn-cs"/>
                </a:rPr>
                <a:t>)/(</a:t>
              </a:r>
              <a:r>
                <a:rPr lang="en-US" sz="1100" b="0" i="0" baseline="0">
                  <a:solidFill>
                    <a:schemeClr val="dk1"/>
                  </a:solidFill>
                  <a:effectLst/>
                  <a:latin typeface="+mn-lt"/>
                  <a:ea typeface="+mn-ea"/>
                  <a:cs typeface="+mn-cs"/>
                </a:rPr>
                <a:t>Nilai Aktual </a:t>
              </a:r>
              <a:r>
                <a:rPr lang="en-ID" sz="1100" b="0" i="0" baseline="0">
                  <a:solidFill>
                    <a:schemeClr val="dk1"/>
                  </a:solidFill>
                  <a:effectLst/>
                  <a:latin typeface="Cambria Math" panose="02040503050406030204" pitchFamily="18" charset="0"/>
                  <a:ea typeface="+mn-ea"/>
                  <a:cs typeface="+mn-cs"/>
                </a:rPr>
                <a:t>)</a:t>
              </a:r>
              <a:r>
                <a:rPr lang="en-ID"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100</a:t>
              </a:r>
              <a:r>
                <a:rPr lang="en-ID"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n</a:t>
              </a:r>
              <a:endParaRPr lang="en-ID" sz="1100" i="0">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D">
                <a:effectLst/>
                <a:latin typeface="+mn-lt"/>
              </a:endParaRPr>
            </a:p>
            <a:p>
              <a:pPr algn="l"/>
              <a:endParaRPr lang="en-ID" sz="1100">
                <a:latin typeface="+mn-lt"/>
              </a:endParaRPr>
            </a:p>
          </xdr:txBody>
        </xdr:sp>
      </mc:Fallback>
    </mc:AlternateContent>
    <xdr:clientData/>
  </xdr:twoCellAnchor>
  <xdr:twoCellAnchor>
    <xdr:from>
      <xdr:col>9</xdr:col>
      <xdr:colOff>447674</xdr:colOff>
      <xdr:row>0</xdr:row>
      <xdr:rowOff>85724</xdr:rowOff>
    </xdr:from>
    <xdr:to>
      <xdr:col>17</xdr:col>
      <xdr:colOff>285750</xdr:colOff>
      <xdr:row>21</xdr:row>
      <xdr:rowOff>38100</xdr:rowOff>
    </xdr:to>
    <mc:AlternateContent xmlns:mc="http://schemas.openxmlformats.org/markup-compatibility/2006" xmlns:a14="http://schemas.microsoft.com/office/drawing/2010/main">
      <mc:Choice Requires="a14">
        <xdr:sp macro="" textlink="">
          <xdr:nvSpPr>
            <xdr:cNvPr id="3" name="Rectangle 2">
              <a:extLst>
                <a:ext uri="{FF2B5EF4-FFF2-40B4-BE49-F238E27FC236}">
                  <a16:creationId xmlns:a16="http://schemas.microsoft.com/office/drawing/2014/main" id="{903F3C27-C034-4E36-B7E7-FEEE45FCC544}"/>
                </a:ext>
              </a:extLst>
            </xdr:cNvPr>
            <xdr:cNvSpPr/>
          </xdr:nvSpPr>
          <xdr:spPr>
            <a:xfrm>
              <a:off x="7391399" y="85724"/>
              <a:ext cx="4714876" cy="39528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(Rumus Umum) Persamaan garis lurus (straight line equation), sebagai berikut :</a:t>
              </a: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solidFill>
                          <a:schemeClr val="dk1"/>
                        </a:solidFill>
                        <a:effectLst/>
                        <a:latin typeface="Cambria Math" panose="02040503050406030204" pitchFamily="18" charset="0"/>
                        <a:ea typeface="+mn-ea"/>
                        <a:cs typeface="+mn-cs"/>
                      </a:rPr>
                      <m:t>𝐹𝑡</m:t>
                    </m:r>
                    <m:r>
                      <a:rPr lang="en-US" sz="1100" b="0" i="1">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𝑎</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𝑏</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𝑡</m:t>
                        </m:r>
                      </m:e>
                    </m:d>
                  </m:oMath>
                </m:oMathPara>
              </a14:m>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Ft = nilai peramalan pada periode ke t</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a = intersep</a:t>
              </a:r>
            </a:p>
            <a:p>
              <a:pPr algn="l"/>
              <a:r>
                <a:rPr lang="en-ID" sz="1100"/>
                <a:t>b = </a:t>
              </a:r>
              <a:r>
                <a:rPr lang="en-ID" sz="1100" b="0" i="0">
                  <a:solidFill>
                    <a:schemeClr val="dk1"/>
                  </a:solidFill>
                  <a:effectLst/>
                  <a:latin typeface="+mn-lt"/>
                  <a:ea typeface="+mn-ea"/>
                  <a:cs typeface="+mn-cs"/>
                </a:rPr>
                <a:t>slope dari garis kecenderungan (trendline)</a:t>
              </a:r>
            </a:p>
            <a:p>
              <a:pPr algn="l"/>
              <a:r>
                <a:rPr lang="en-ID" sz="1100" b="0" i="0" baseline="0">
                  <a:solidFill>
                    <a:schemeClr val="dk1"/>
                  </a:solidFill>
                  <a:effectLst/>
                  <a:latin typeface="+mn-lt"/>
                  <a:ea typeface="+mn-ea"/>
                  <a:cs typeface="+mn-cs"/>
                </a:rPr>
                <a:t>t = indeks waktu (t = 1,2,3,...,dst)</a:t>
              </a:r>
            </a:p>
            <a:p>
              <a:pPr algn="l"/>
              <a:endParaRPr lang="en-ID" sz="11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Slope</a:t>
              </a:r>
              <a:r>
                <a:rPr lang="en-ID" sz="1100" baseline="0">
                  <a:solidFill>
                    <a:schemeClr val="dk1"/>
                  </a:solidFill>
                  <a:effectLst/>
                  <a:latin typeface="+mn-lt"/>
                  <a:ea typeface="+mn-ea"/>
                  <a:cs typeface="+mn-cs"/>
                </a:rPr>
                <a:t> dan intersep dari persamaan garis lurus dihitung sebagai berikut:</a:t>
              </a:r>
            </a:p>
            <a:p>
              <a:pPr/>
              <a14:m>
                <m:oMathPara xmlns:m="http://schemas.openxmlformats.org/officeDocument/2006/math">
                  <m:oMathParaPr>
                    <m:jc m:val="centerGroup"/>
                  </m:oMathParaPr>
                  <m:oMath xmlns:m="http://schemas.openxmlformats.org/officeDocument/2006/math">
                    <m:r>
                      <a:rPr lang="en-US" sz="1100" b="0" i="1" baseline="0">
                        <a:solidFill>
                          <a:schemeClr val="dk1"/>
                        </a:solidFill>
                        <a:effectLst/>
                        <a:latin typeface="Cambria Math" panose="02040503050406030204" pitchFamily="18" charset="0"/>
                        <a:ea typeface="+mn-ea"/>
                        <a:cs typeface="+mn-cs"/>
                      </a:rPr>
                      <m:t>𝑏</m:t>
                    </m:r>
                    <m:r>
                      <a:rPr lang="en-US" sz="1100" b="0" i="1"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nary>
                          <m:naryPr>
                            <m:chr m:val="∑"/>
                            <m:subHide m:val="on"/>
                            <m:supHide m:val="on"/>
                            <m:ctrlPr>
                              <a:rPr lang="en-US" sz="1100" b="0" i="1" baseline="0">
                                <a:solidFill>
                                  <a:schemeClr val="dk1"/>
                                </a:solidFill>
                                <a:effectLst/>
                                <a:latin typeface="Cambria Math" panose="02040503050406030204" pitchFamily="18" charset="0"/>
                                <a:ea typeface="+mn-ea"/>
                                <a:cs typeface="+mn-cs"/>
                              </a:rPr>
                            </m:ctrlPr>
                          </m:naryPr>
                          <m:sub/>
                          <m:sup/>
                          <m:e>
                            <m:r>
                              <a:rPr lang="en-US" sz="1100" b="0" i="1" baseline="0">
                                <a:solidFill>
                                  <a:schemeClr val="dk1"/>
                                </a:solidFill>
                                <a:effectLst/>
                                <a:latin typeface="Cambria Math" panose="02040503050406030204" pitchFamily="18" charset="0"/>
                                <a:ea typeface="+mn-ea"/>
                                <a:cs typeface="+mn-cs"/>
                              </a:rPr>
                              <m:t>𝑡𝑌</m:t>
                            </m:r>
                          </m:e>
                        </m:nary>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𝑛</m:t>
                        </m:r>
                        <m:d>
                          <m:dPr>
                            <m:ctrlPr>
                              <a:rPr lang="en-US" sz="1100" b="0" i="1" baseline="0">
                                <a:solidFill>
                                  <a:schemeClr val="dk1"/>
                                </a:solidFill>
                                <a:effectLst/>
                                <a:latin typeface="Cambria Math" panose="02040503050406030204" pitchFamily="18" charset="0"/>
                                <a:ea typeface="+mn-ea"/>
                                <a:cs typeface="+mn-cs"/>
                              </a:rPr>
                            </m:ctrlPr>
                          </m:dPr>
                          <m:e>
                            <m:acc>
                              <m:accPr>
                                <m:chr m:val="̅"/>
                                <m:ctrlPr>
                                  <a:rPr lang="en-US" sz="1100" b="0" i="1" baseline="0">
                                    <a:solidFill>
                                      <a:schemeClr val="dk1"/>
                                    </a:solidFill>
                                    <a:effectLst/>
                                    <a:latin typeface="Cambria Math" panose="02040503050406030204" pitchFamily="18" charset="0"/>
                                    <a:ea typeface="+mn-ea"/>
                                    <a:cs typeface="+mn-cs"/>
                                  </a:rPr>
                                </m:ctrlPr>
                              </m:accPr>
                              <m:e>
                                <m:r>
                                  <a:rPr lang="en-US" sz="1100" b="0" i="1" baseline="0">
                                    <a:solidFill>
                                      <a:schemeClr val="dk1"/>
                                    </a:solidFill>
                                    <a:effectLst/>
                                    <a:latin typeface="Cambria Math" panose="02040503050406030204" pitchFamily="18" charset="0"/>
                                    <a:ea typeface="+mn-ea"/>
                                    <a:cs typeface="+mn-cs"/>
                                  </a:rPr>
                                  <m:t>𝑡</m:t>
                                </m:r>
                              </m:e>
                            </m:acc>
                          </m:e>
                        </m:d>
                        <m:d>
                          <m:dPr>
                            <m:ctrlPr>
                              <a:rPr lang="en-US" sz="1100" b="0" i="1" baseline="0">
                                <a:solidFill>
                                  <a:schemeClr val="dk1"/>
                                </a:solidFill>
                                <a:effectLst/>
                                <a:latin typeface="Cambria Math" panose="02040503050406030204" pitchFamily="18" charset="0"/>
                                <a:ea typeface="+mn-ea"/>
                                <a:cs typeface="+mn-cs"/>
                              </a:rPr>
                            </m:ctrlPr>
                          </m:dPr>
                          <m:e>
                            <m:acc>
                              <m:accPr>
                                <m:chr m:val="̅"/>
                                <m:ctrlPr>
                                  <a:rPr lang="en-US" sz="1100" b="0" i="1" baseline="0">
                                    <a:solidFill>
                                      <a:schemeClr val="dk1"/>
                                    </a:solidFill>
                                    <a:effectLst/>
                                    <a:latin typeface="Cambria Math" panose="02040503050406030204" pitchFamily="18" charset="0"/>
                                    <a:ea typeface="+mn-ea"/>
                                    <a:cs typeface="+mn-cs"/>
                                  </a:rPr>
                                </m:ctrlPr>
                              </m:accPr>
                              <m:e>
                                <m:r>
                                  <a:rPr lang="en-US" sz="1100" b="0" i="1" baseline="0">
                                    <a:solidFill>
                                      <a:schemeClr val="dk1"/>
                                    </a:solidFill>
                                    <a:effectLst/>
                                    <a:latin typeface="Cambria Math" panose="02040503050406030204" pitchFamily="18" charset="0"/>
                                    <a:ea typeface="+mn-ea"/>
                                    <a:cs typeface="+mn-cs"/>
                                  </a:rPr>
                                  <m:t>𝑌</m:t>
                                </m:r>
                              </m:e>
                            </m:acc>
                          </m:e>
                        </m:d>
                      </m:num>
                      <m:den>
                        <m:nary>
                          <m:naryPr>
                            <m:chr m:val="∑"/>
                            <m:subHide m:val="on"/>
                            <m:supHide m:val="on"/>
                            <m:ctrlPr>
                              <a:rPr lang="en-US" sz="1100" b="0" i="1" baseline="0">
                                <a:solidFill>
                                  <a:schemeClr val="dk1"/>
                                </a:solidFill>
                                <a:effectLst/>
                                <a:latin typeface="Cambria Math" panose="02040503050406030204" pitchFamily="18" charset="0"/>
                                <a:ea typeface="+mn-ea"/>
                                <a:cs typeface="+mn-cs"/>
                              </a:rPr>
                            </m:ctrlPr>
                          </m:naryPr>
                          <m:sub/>
                          <m:sup/>
                          <m:e>
                            <m:sSup>
                              <m:sSupPr>
                                <m:ctrlPr>
                                  <a:rPr lang="en-US" sz="1100" b="0" i="1" baseline="0">
                                    <a:solidFill>
                                      <a:schemeClr val="dk1"/>
                                    </a:solidFill>
                                    <a:effectLst/>
                                    <a:latin typeface="Cambria Math" panose="02040503050406030204" pitchFamily="18" charset="0"/>
                                    <a:ea typeface="+mn-ea"/>
                                    <a:cs typeface="+mn-cs"/>
                                  </a:rPr>
                                </m:ctrlPr>
                              </m:sSupPr>
                              <m:e>
                                <m:r>
                                  <a:rPr lang="en-US" sz="1100" b="0" i="1" baseline="0">
                                    <a:solidFill>
                                      <a:schemeClr val="dk1"/>
                                    </a:solidFill>
                                    <a:effectLst/>
                                    <a:latin typeface="Cambria Math" panose="02040503050406030204" pitchFamily="18" charset="0"/>
                                    <a:ea typeface="+mn-ea"/>
                                    <a:cs typeface="+mn-cs"/>
                                  </a:rPr>
                                  <m:t>𝑡</m:t>
                                </m:r>
                              </m:e>
                              <m:sup>
                                <m:r>
                                  <a:rPr lang="en-US" sz="1100" b="0" i="1" baseline="0">
                                    <a:solidFill>
                                      <a:schemeClr val="dk1"/>
                                    </a:solidFill>
                                    <a:effectLst/>
                                    <a:latin typeface="Cambria Math" panose="02040503050406030204" pitchFamily="18" charset="0"/>
                                    <a:ea typeface="+mn-ea"/>
                                    <a:cs typeface="+mn-cs"/>
                                  </a:rPr>
                                  <m:t>2</m:t>
                                </m:r>
                              </m:sup>
                            </m:sSup>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𝑛</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acc>
                                      <m:accPr>
                                        <m:chr m:val="̅"/>
                                        <m:ctrlPr>
                                          <a:rPr lang="en-US" sz="1100" b="0" i="1" baseline="0">
                                            <a:solidFill>
                                              <a:schemeClr val="dk1"/>
                                            </a:solidFill>
                                            <a:effectLst/>
                                            <a:latin typeface="Cambria Math" panose="02040503050406030204" pitchFamily="18" charset="0"/>
                                            <a:ea typeface="+mn-ea"/>
                                            <a:cs typeface="+mn-cs"/>
                                          </a:rPr>
                                        </m:ctrlPr>
                                      </m:accPr>
                                      <m:e>
                                        <m:r>
                                          <a:rPr lang="en-US" sz="1100" b="0" i="1" baseline="0">
                                            <a:solidFill>
                                              <a:schemeClr val="dk1"/>
                                            </a:solidFill>
                                            <a:effectLst/>
                                            <a:latin typeface="Cambria Math" panose="02040503050406030204" pitchFamily="18" charset="0"/>
                                            <a:ea typeface="+mn-ea"/>
                                            <a:cs typeface="+mn-cs"/>
                                          </a:rPr>
                                          <m:t>𝑡</m:t>
                                        </m:r>
                                      </m:e>
                                    </m:acc>
                                  </m:e>
                                </m:d>
                              </m:e>
                              <m:sup>
                                <m:r>
                                  <a:rPr lang="en-US" sz="1100" b="0" i="1" baseline="0">
                                    <a:solidFill>
                                      <a:schemeClr val="dk1"/>
                                    </a:solidFill>
                                    <a:effectLst/>
                                    <a:latin typeface="Cambria Math" panose="02040503050406030204" pitchFamily="18" charset="0"/>
                                    <a:ea typeface="+mn-ea"/>
                                    <a:cs typeface="+mn-cs"/>
                                  </a:rPr>
                                  <m:t>2</m:t>
                                </m:r>
                              </m:sup>
                            </m:sSup>
                          </m:e>
                        </m:nary>
                      </m:den>
                    </m:f>
                  </m:oMath>
                </m:oMathPara>
              </a14:m>
              <a:endParaRPr lang="en-ID">
                <a:effectLst/>
              </a:endParaRPr>
            </a:p>
            <a:p>
              <a:pPr eaLnBrk="1" fontAlgn="auto" latinLnBrk="0" hangingPunct="1"/>
              <a:endParaRPr lang="en-ID" sz="1100">
                <a:solidFill>
                  <a:schemeClr val="dk1"/>
                </a:solidFill>
                <a:effectLst/>
                <a:latin typeface="+mn-lt"/>
                <a:ea typeface="+mn-ea"/>
                <a:cs typeface="+mn-cs"/>
              </a:endParaRPr>
            </a:p>
            <a:p>
              <a:pPr eaLnBrk="1" fontAlgn="auto" latinLnBrk="0" hangingPunct="1"/>
              <a14:m>
                <m:oMathPara xmlns:m="http://schemas.openxmlformats.org/officeDocument/2006/math">
                  <m:oMathParaPr>
                    <m:jc m:val="centerGroup"/>
                  </m:oMathParaPr>
                  <m:oMath xmlns:m="http://schemas.openxmlformats.org/officeDocument/2006/math">
                    <m:r>
                      <a:rPr lang="en-US" sz="1100" b="0" i="1">
                        <a:solidFill>
                          <a:schemeClr val="dk1"/>
                        </a:solidFill>
                        <a:effectLst/>
                        <a:latin typeface="Cambria Math" panose="02040503050406030204" pitchFamily="18" charset="0"/>
                        <a:ea typeface="+mn-ea"/>
                        <a:cs typeface="+mn-cs"/>
                      </a:rPr>
                      <m:t>𝑎</m:t>
                    </m:r>
                    <m:r>
                      <a:rPr lang="en-US" sz="1100" b="0" i="1">
                        <a:solidFill>
                          <a:schemeClr val="dk1"/>
                        </a:solidFill>
                        <a:effectLst/>
                        <a:latin typeface="Cambria Math" panose="02040503050406030204" pitchFamily="18" charset="0"/>
                        <a:ea typeface="+mn-ea"/>
                        <a:cs typeface="+mn-cs"/>
                      </a:rPr>
                      <m:t>=</m:t>
                    </m:r>
                    <m:d>
                      <m:dPr>
                        <m:ctrlPr>
                          <a:rPr lang="en-US" sz="1100" b="0" i="1" baseline="0">
                            <a:solidFill>
                              <a:schemeClr val="dk1"/>
                            </a:solidFill>
                            <a:effectLst/>
                            <a:latin typeface="Cambria Math" panose="02040503050406030204" pitchFamily="18" charset="0"/>
                            <a:ea typeface="+mn-ea"/>
                            <a:cs typeface="+mn-cs"/>
                          </a:rPr>
                        </m:ctrlPr>
                      </m:dPr>
                      <m:e>
                        <m:acc>
                          <m:accPr>
                            <m:chr m:val="̅"/>
                            <m:ctrlPr>
                              <a:rPr lang="en-US" sz="1100" b="0" i="1" baseline="0">
                                <a:solidFill>
                                  <a:schemeClr val="dk1"/>
                                </a:solidFill>
                                <a:effectLst/>
                                <a:latin typeface="Cambria Math" panose="02040503050406030204" pitchFamily="18" charset="0"/>
                                <a:ea typeface="+mn-ea"/>
                                <a:cs typeface="+mn-cs"/>
                              </a:rPr>
                            </m:ctrlPr>
                          </m:accPr>
                          <m:e>
                            <m:r>
                              <a:rPr lang="en-US" sz="1100" b="0" i="1" baseline="0">
                                <a:solidFill>
                                  <a:schemeClr val="dk1"/>
                                </a:solidFill>
                                <a:effectLst/>
                                <a:latin typeface="Cambria Math" panose="02040503050406030204" pitchFamily="18" charset="0"/>
                                <a:ea typeface="+mn-ea"/>
                                <a:cs typeface="+mn-cs"/>
                              </a:rPr>
                              <m:t>𝑌</m:t>
                            </m:r>
                          </m:e>
                        </m:acc>
                      </m:e>
                    </m:d>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𝑏</m:t>
                    </m:r>
                    <m:d>
                      <m:dPr>
                        <m:ctrlPr>
                          <a:rPr lang="en-US" sz="1100" b="0" i="1" baseline="0">
                            <a:solidFill>
                              <a:schemeClr val="dk1"/>
                            </a:solidFill>
                            <a:effectLst/>
                            <a:latin typeface="Cambria Math" panose="02040503050406030204" pitchFamily="18" charset="0"/>
                            <a:ea typeface="+mn-ea"/>
                            <a:cs typeface="+mn-cs"/>
                          </a:rPr>
                        </m:ctrlPr>
                      </m:dPr>
                      <m:e>
                        <m:acc>
                          <m:accPr>
                            <m:chr m:val="̅"/>
                            <m:ctrlPr>
                              <a:rPr lang="en-US" sz="1100" b="0" i="1" baseline="0">
                                <a:solidFill>
                                  <a:schemeClr val="dk1"/>
                                </a:solidFill>
                                <a:effectLst/>
                                <a:latin typeface="Cambria Math" panose="02040503050406030204" pitchFamily="18" charset="0"/>
                                <a:ea typeface="+mn-ea"/>
                                <a:cs typeface="+mn-cs"/>
                              </a:rPr>
                            </m:ctrlPr>
                          </m:accPr>
                          <m:e>
                            <m:r>
                              <a:rPr lang="en-US" sz="1100" b="0" i="1" baseline="0">
                                <a:solidFill>
                                  <a:schemeClr val="dk1"/>
                                </a:solidFill>
                                <a:effectLst/>
                                <a:latin typeface="Cambria Math" panose="02040503050406030204" pitchFamily="18" charset="0"/>
                                <a:ea typeface="+mn-ea"/>
                                <a:cs typeface="+mn-cs"/>
                              </a:rPr>
                              <m:t>𝑡</m:t>
                            </m:r>
                          </m:e>
                        </m:acc>
                      </m:e>
                    </m:d>
                  </m:oMath>
                </m:oMathPara>
              </a14:m>
              <a:endParaRPr lang="en-ID" sz="1100">
                <a:solidFill>
                  <a:schemeClr val="dk1"/>
                </a:solidFill>
                <a:effectLst/>
                <a:latin typeface="+mn-lt"/>
                <a:ea typeface="+mn-ea"/>
                <a:cs typeface="+mn-cs"/>
              </a:endParaRPr>
            </a:p>
            <a:p>
              <a:pPr eaLnBrk="1" fontAlgn="auto" latinLnBrk="0" hangingPunct="1"/>
              <a:r>
                <a:rPr lang="en-ID" sz="1100">
                  <a:solidFill>
                    <a:schemeClr val="dk1"/>
                  </a:solidFill>
                  <a:effectLst/>
                  <a:latin typeface="+mn-lt"/>
                  <a:ea typeface="+mn-ea"/>
                  <a:cs typeface="+mn-cs"/>
                </a:rPr>
                <a:t>Keterangan:</a:t>
              </a:r>
              <a:endParaRPr lang="en-ID">
                <a:effectLst/>
              </a:endParaRPr>
            </a:p>
            <a:p>
              <a:pPr eaLnBrk="1" fontAlgn="auto" latinLnBrk="0" hangingPunct="1"/>
              <a:r>
                <a:rPr lang="en-ID" sz="1100">
                  <a:solidFill>
                    <a:schemeClr val="dk1"/>
                  </a:solidFill>
                  <a:effectLst/>
                  <a:latin typeface="+mn-lt"/>
                  <a:ea typeface="+mn-ea"/>
                  <a:cs typeface="+mn-cs"/>
                </a:rPr>
                <a:t>b = </a:t>
              </a:r>
              <a:r>
                <a:rPr lang="en-ID" sz="1100" b="0" i="0">
                  <a:solidFill>
                    <a:schemeClr val="dk1"/>
                  </a:solidFill>
                  <a:effectLst/>
                  <a:latin typeface="+mn-lt"/>
                  <a:ea typeface="+mn-ea"/>
                  <a:cs typeface="+mn-cs"/>
                </a:rPr>
                <a:t>slope</a:t>
              </a:r>
            </a:p>
            <a:p>
              <a:pPr marL="0" marR="0" lvl="0" indent="0"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a = intersep</a:t>
              </a:r>
              <a:endParaRPr lang="en-ID" sz="1100" b="0" i="0">
                <a:solidFill>
                  <a:schemeClr val="dk1"/>
                </a:solidFill>
                <a:effectLst/>
                <a:latin typeface="+mn-lt"/>
                <a:ea typeface="+mn-ea"/>
                <a:cs typeface="+mn-cs"/>
              </a:endParaRPr>
            </a:p>
            <a:p>
              <a:pPr eaLnBrk="1" fontAlgn="auto" latinLnBrk="0" hangingPunct="1"/>
              <a14:m>
                <m:oMath xmlns:m="http://schemas.openxmlformats.org/officeDocument/2006/math">
                  <m:nary>
                    <m:naryPr>
                      <m:chr m:val="∑"/>
                      <m:subHide m:val="on"/>
                      <m:supHide m:val="on"/>
                      <m:ctrlPr>
                        <a:rPr lang="en-US" sz="1100" b="0" i="1" baseline="0">
                          <a:solidFill>
                            <a:schemeClr val="dk1"/>
                          </a:solidFill>
                          <a:effectLst/>
                          <a:latin typeface="Cambria Math" panose="02040503050406030204" pitchFamily="18" charset="0"/>
                          <a:ea typeface="+mn-ea"/>
                          <a:cs typeface="+mn-cs"/>
                        </a:rPr>
                      </m:ctrlPr>
                    </m:naryPr>
                    <m:sub/>
                    <m:sup/>
                    <m:e>
                      <m:r>
                        <m:rPr>
                          <m:sty m:val="p"/>
                        </m:rPr>
                        <a:rPr lang="en-US" sz="1100" b="0" i="0" baseline="0">
                          <a:solidFill>
                            <a:schemeClr val="dk1"/>
                          </a:solidFill>
                          <a:effectLst/>
                          <a:latin typeface="Cambria Math" panose="02040503050406030204" pitchFamily="18" charset="0"/>
                          <a:ea typeface="+mn-ea"/>
                          <a:cs typeface="+mn-cs"/>
                        </a:rPr>
                        <m:t>tY</m:t>
                      </m:r>
                    </m:e>
                  </m:nary>
                </m:oMath>
              </a14:m>
              <a:r>
                <a:rPr lang="en-ID" sz="1100" i="0">
                  <a:solidFill>
                    <a:schemeClr val="dk1"/>
                  </a:solidFill>
                  <a:effectLst/>
                  <a:latin typeface="+mn-lt"/>
                  <a:ea typeface="+mn-ea"/>
                  <a:cs typeface="+mn-cs"/>
                </a:rPr>
                <a:t> = jumlah dari perkalian Nilai aktual</a:t>
              </a:r>
              <a:r>
                <a:rPr lang="en-ID" sz="1100" i="0" baseline="0">
                  <a:solidFill>
                    <a:schemeClr val="dk1"/>
                  </a:solidFill>
                  <a:effectLst/>
                  <a:latin typeface="+mn-lt"/>
                  <a:ea typeface="+mn-ea"/>
                  <a:cs typeface="+mn-cs"/>
                </a:rPr>
                <a:t> dan Periode</a:t>
              </a:r>
            </a:p>
            <a:p>
              <a:pPr eaLnBrk="1" fontAlgn="auto" latinLnBrk="0" hangingPunct="1"/>
              <a:r>
                <a:rPr lang="en-ID" sz="1100" i="0" baseline="0">
                  <a:solidFill>
                    <a:schemeClr val="dk1"/>
                  </a:solidFill>
                  <a:effectLst/>
                  <a:latin typeface="+mn-lt"/>
                  <a:ea typeface="+mn-ea"/>
                  <a:cs typeface="+mn-cs"/>
                </a:rPr>
                <a:t>n = banyaknya periode waktu</a:t>
              </a:r>
            </a:p>
            <a:p>
              <a:pPr eaLnBrk="1" fontAlgn="auto" latinLnBrk="0" hangingPunct="1"/>
              <a:r>
                <a:rPr lang="en-ID" sz="1100" b="0" i="0" baseline="0">
                  <a:solidFill>
                    <a:schemeClr val="dk1"/>
                  </a:solidFill>
                  <a:effectLst/>
                  <a:latin typeface="+mn-lt"/>
                  <a:ea typeface="+mn-ea"/>
                  <a:cs typeface="+mn-cs"/>
                </a:rPr>
                <a:t>t = indeks waktu </a:t>
              </a:r>
              <a:endParaRPr lang="en-ID" sz="1100" i="0" baseline="0">
                <a:solidFill>
                  <a:schemeClr val="dk1"/>
                </a:solidFill>
                <a:effectLst/>
                <a:latin typeface="+mn-lt"/>
                <a:ea typeface="+mn-ea"/>
                <a:cs typeface="+mn-cs"/>
              </a:endParaRPr>
            </a:p>
            <a:p>
              <a:pPr eaLnBrk="1" fontAlgn="auto" latinLnBrk="0" hangingPunct="1"/>
              <a14:m>
                <m:oMath xmlns:m="http://schemas.openxmlformats.org/officeDocument/2006/math">
                  <m:acc>
                    <m:accPr>
                      <m:chr m:val="̅"/>
                      <m:ctrlPr>
                        <a:rPr lang="en-US" sz="1100" b="0" i="1" baseline="0">
                          <a:solidFill>
                            <a:schemeClr val="dk1"/>
                          </a:solidFill>
                          <a:effectLst/>
                          <a:latin typeface="Cambria Math" panose="02040503050406030204" pitchFamily="18" charset="0"/>
                          <a:ea typeface="+mn-ea"/>
                          <a:cs typeface="+mn-cs"/>
                        </a:rPr>
                      </m:ctrlPr>
                    </m:accPr>
                    <m:e>
                      <m:r>
                        <m:rPr>
                          <m:sty m:val="p"/>
                        </m:rPr>
                        <a:rPr lang="en-US" sz="1100" b="0" i="0" baseline="0">
                          <a:solidFill>
                            <a:schemeClr val="dk1"/>
                          </a:solidFill>
                          <a:effectLst/>
                          <a:latin typeface="Cambria Math" panose="02040503050406030204" pitchFamily="18" charset="0"/>
                          <a:ea typeface="+mn-ea"/>
                          <a:cs typeface="+mn-cs"/>
                        </a:rPr>
                        <m:t>t</m:t>
                      </m:r>
                    </m:e>
                  </m:acc>
                </m:oMath>
              </a14:m>
              <a:r>
                <a:rPr lang="en-ID" i="0">
                  <a:effectLst/>
                </a:rPr>
                <a:t> (t-bar) = nilai rata-rata dari t (periode)</a:t>
              </a:r>
            </a:p>
            <a:p>
              <a:pPr marL="0" marR="0" lvl="0" indent="0" defTabSz="914400" eaLnBrk="1" fontAlgn="auto" latinLnBrk="0" hangingPunct="1">
                <a:lnSpc>
                  <a:spcPct val="100000"/>
                </a:lnSpc>
                <a:spcBef>
                  <a:spcPts val="0"/>
                </a:spcBef>
                <a:spcAft>
                  <a:spcPts val="0"/>
                </a:spcAft>
                <a:buClrTx/>
                <a:buSzTx/>
                <a:buFontTx/>
                <a:buNone/>
                <a:tabLst/>
                <a:defRPr/>
              </a:pPr>
              <a:r>
                <a:rPr lang="en-ID" sz="1100" b="0" i="0">
                  <a:solidFill>
                    <a:schemeClr val="dk1"/>
                  </a:solidFill>
                  <a:effectLst/>
                  <a:latin typeface="+mn-lt"/>
                  <a:ea typeface="+mn-ea"/>
                  <a:cs typeface="+mn-cs"/>
                </a:rPr>
                <a:t>Y = Nilai Aktual</a:t>
              </a:r>
              <a:endParaRPr lang="en-ID" i="0">
                <a:effectLst/>
              </a:endParaRPr>
            </a:p>
            <a:p>
              <a:pPr eaLnBrk="1" fontAlgn="auto" latinLnBrk="0" hangingPunct="1"/>
              <a14:m>
                <m:oMath xmlns:m="http://schemas.openxmlformats.org/officeDocument/2006/math">
                  <m:acc>
                    <m:accPr>
                      <m:chr m:val="̅"/>
                      <m:ctrlPr>
                        <a:rPr lang="en-US" sz="1100" b="0" i="1" baseline="0">
                          <a:solidFill>
                            <a:schemeClr val="dk1"/>
                          </a:solidFill>
                          <a:effectLst/>
                          <a:latin typeface="Cambria Math" panose="02040503050406030204" pitchFamily="18" charset="0"/>
                          <a:ea typeface="+mn-ea"/>
                          <a:cs typeface="+mn-cs"/>
                        </a:rPr>
                      </m:ctrlPr>
                    </m:accPr>
                    <m:e>
                      <m:r>
                        <m:rPr>
                          <m:sty m:val="p"/>
                        </m:rPr>
                        <a:rPr lang="en-US" sz="1100" b="0" i="0" baseline="0">
                          <a:solidFill>
                            <a:schemeClr val="dk1"/>
                          </a:solidFill>
                          <a:effectLst/>
                          <a:latin typeface="Cambria Math" panose="02040503050406030204" pitchFamily="18" charset="0"/>
                          <a:ea typeface="+mn-ea"/>
                          <a:cs typeface="+mn-cs"/>
                        </a:rPr>
                        <m:t>Y</m:t>
                      </m:r>
                    </m:e>
                  </m:acc>
                </m:oMath>
              </a14:m>
              <a:r>
                <a:rPr lang="en-ID" i="0">
                  <a:effectLst/>
                </a:rPr>
                <a:t> (Y-bar)</a:t>
              </a:r>
              <a:r>
                <a:rPr lang="en-ID" i="0" baseline="0">
                  <a:effectLst/>
                </a:rPr>
                <a:t> = nilai rata-rata dari Y (nilai aktual)</a:t>
              </a:r>
              <a:endParaRPr lang="en-ID" i="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D">
                <a:effectLst/>
              </a:endParaRPr>
            </a:p>
            <a:p>
              <a:pPr algn="l"/>
              <a:endParaRPr lang="en-ID" sz="1100"/>
            </a:p>
          </xdr:txBody>
        </xdr:sp>
      </mc:Choice>
      <mc:Fallback xmlns="">
        <xdr:sp macro="" textlink="">
          <xdr:nvSpPr>
            <xdr:cNvPr id="3" name="Rectangle 2">
              <a:extLst>
                <a:ext uri="{FF2B5EF4-FFF2-40B4-BE49-F238E27FC236}">
                  <a16:creationId xmlns:a16="http://schemas.microsoft.com/office/drawing/2014/main" id="{903F3C27-C034-4E36-B7E7-FEEE45FCC544}"/>
                </a:ext>
              </a:extLst>
            </xdr:cNvPr>
            <xdr:cNvSpPr/>
          </xdr:nvSpPr>
          <xdr:spPr>
            <a:xfrm>
              <a:off x="7391399" y="85724"/>
              <a:ext cx="4714876" cy="39528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(Rumus Umum) Persamaan garis lurus (straight line equation), sebagai berikut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Cambria Math" panose="02040503050406030204" pitchFamily="18" charset="0"/>
                  <a:ea typeface="+mn-ea"/>
                  <a:cs typeface="+mn-cs"/>
                </a:rPr>
                <a:t>𝐹𝑡=</a:t>
              </a:r>
              <a:r>
                <a:rPr lang="en-US" sz="1100" b="0" i="0" baseline="0">
                  <a:solidFill>
                    <a:schemeClr val="dk1"/>
                  </a:solidFill>
                  <a:effectLst/>
                  <a:latin typeface="Cambria Math" panose="02040503050406030204" pitchFamily="18" charset="0"/>
                  <a:ea typeface="+mn-ea"/>
                  <a:cs typeface="+mn-cs"/>
                </a:rPr>
                <a:t>𝑎+𝑏(𝑡)</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Ft = nilai peramalan pada periode ke t</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a = intersep</a:t>
              </a:r>
            </a:p>
            <a:p>
              <a:pPr algn="l"/>
              <a:r>
                <a:rPr lang="en-ID" sz="1100"/>
                <a:t>b = </a:t>
              </a:r>
              <a:r>
                <a:rPr lang="en-ID" sz="1100" b="0" i="0">
                  <a:solidFill>
                    <a:schemeClr val="dk1"/>
                  </a:solidFill>
                  <a:effectLst/>
                  <a:latin typeface="+mn-lt"/>
                  <a:ea typeface="+mn-ea"/>
                  <a:cs typeface="+mn-cs"/>
                </a:rPr>
                <a:t>slope dari garis kecenderungan (trendline)</a:t>
              </a:r>
            </a:p>
            <a:p>
              <a:pPr algn="l"/>
              <a:r>
                <a:rPr lang="en-ID" sz="1100" b="0" i="0" baseline="0">
                  <a:solidFill>
                    <a:schemeClr val="dk1"/>
                  </a:solidFill>
                  <a:effectLst/>
                  <a:latin typeface="+mn-lt"/>
                  <a:ea typeface="+mn-ea"/>
                  <a:cs typeface="+mn-cs"/>
                </a:rPr>
                <a:t>t = indeks waktu (t = 1,2,3,...,dst)</a:t>
              </a:r>
            </a:p>
            <a:p>
              <a:pPr algn="l"/>
              <a:endParaRPr lang="en-ID" sz="11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Slope</a:t>
              </a:r>
              <a:r>
                <a:rPr lang="en-ID" sz="1100" baseline="0">
                  <a:solidFill>
                    <a:schemeClr val="dk1"/>
                  </a:solidFill>
                  <a:effectLst/>
                  <a:latin typeface="+mn-lt"/>
                  <a:ea typeface="+mn-ea"/>
                  <a:cs typeface="+mn-cs"/>
                </a:rPr>
                <a:t> dan intersep dari persamaan garis lurus dihitung sebagai berikut:</a:t>
              </a:r>
            </a:p>
            <a:p>
              <a:r>
                <a:rPr lang="en-US" sz="1100" b="0" i="0" baseline="0">
                  <a:solidFill>
                    <a:schemeClr val="dk1"/>
                  </a:solidFill>
                  <a:effectLst/>
                  <a:latin typeface="+mn-lt"/>
                  <a:ea typeface="+mn-ea"/>
                  <a:cs typeface="+mn-cs"/>
                </a:rPr>
                <a:t>𝑏=(∑▒𝑡𝑌−𝑛(𝑡 ̅ )(𝑌 ̅ ))/(∑▒〖𝑡^2−𝑛(𝑡 ̅ )^2 〗)</a:t>
              </a:r>
              <a:endParaRPr lang="en-ID">
                <a:effectLst/>
              </a:endParaRPr>
            </a:p>
            <a:p>
              <a:pPr eaLnBrk="1" fontAlgn="auto" latinLnBrk="0" hangingPunct="1"/>
              <a:endParaRPr lang="en-ID" sz="1100">
                <a:solidFill>
                  <a:schemeClr val="dk1"/>
                </a:solidFill>
                <a:effectLst/>
                <a:latin typeface="+mn-lt"/>
                <a:ea typeface="+mn-ea"/>
                <a:cs typeface="+mn-cs"/>
              </a:endParaRPr>
            </a:p>
            <a:p>
              <a:pPr eaLnBrk="1" fontAlgn="auto" latinLnBrk="0" hangingPunct="1"/>
              <a:r>
                <a:rPr lang="en-US" sz="1100" b="0" i="0">
                  <a:solidFill>
                    <a:schemeClr val="dk1"/>
                  </a:solidFill>
                  <a:effectLst/>
                  <a:latin typeface="+mn-lt"/>
                  <a:ea typeface="+mn-ea"/>
                  <a:cs typeface="+mn-cs"/>
                </a:rPr>
                <a:t>𝑎=</a:t>
              </a:r>
              <a:r>
                <a:rPr lang="en-US" sz="1100" b="0" i="0" baseline="0">
                  <a:solidFill>
                    <a:schemeClr val="dk1"/>
                  </a:solidFill>
                  <a:effectLst/>
                  <a:latin typeface="+mn-lt"/>
                  <a:ea typeface="+mn-ea"/>
                  <a:cs typeface="+mn-cs"/>
                </a:rPr>
                <a:t>(𝑌 ̅ )−𝑏(𝑡 ̅ )</a:t>
              </a:r>
              <a:endParaRPr lang="en-ID" sz="1100">
                <a:solidFill>
                  <a:schemeClr val="dk1"/>
                </a:solidFill>
                <a:effectLst/>
                <a:latin typeface="+mn-lt"/>
                <a:ea typeface="+mn-ea"/>
                <a:cs typeface="+mn-cs"/>
              </a:endParaRPr>
            </a:p>
            <a:p>
              <a:pPr eaLnBrk="1" fontAlgn="auto" latinLnBrk="0" hangingPunct="1"/>
              <a:r>
                <a:rPr lang="en-ID" sz="1100">
                  <a:solidFill>
                    <a:schemeClr val="dk1"/>
                  </a:solidFill>
                  <a:effectLst/>
                  <a:latin typeface="+mn-lt"/>
                  <a:ea typeface="+mn-ea"/>
                  <a:cs typeface="+mn-cs"/>
                </a:rPr>
                <a:t>Keterangan:</a:t>
              </a:r>
              <a:endParaRPr lang="en-ID">
                <a:effectLst/>
              </a:endParaRPr>
            </a:p>
            <a:p>
              <a:pPr eaLnBrk="1" fontAlgn="auto" latinLnBrk="0" hangingPunct="1"/>
              <a:r>
                <a:rPr lang="en-ID" sz="1100">
                  <a:solidFill>
                    <a:schemeClr val="dk1"/>
                  </a:solidFill>
                  <a:effectLst/>
                  <a:latin typeface="+mn-lt"/>
                  <a:ea typeface="+mn-ea"/>
                  <a:cs typeface="+mn-cs"/>
                </a:rPr>
                <a:t>b = </a:t>
              </a:r>
              <a:r>
                <a:rPr lang="en-ID" sz="1100" b="0" i="0">
                  <a:solidFill>
                    <a:schemeClr val="dk1"/>
                  </a:solidFill>
                  <a:effectLst/>
                  <a:latin typeface="+mn-lt"/>
                  <a:ea typeface="+mn-ea"/>
                  <a:cs typeface="+mn-cs"/>
                </a:rPr>
                <a:t>slope</a:t>
              </a:r>
            </a:p>
            <a:p>
              <a:pPr marL="0" marR="0" lvl="0" indent="0" defTabSz="914400" eaLnBrk="1" fontAlgn="auto" latinLnBrk="0" hangingPunct="1">
                <a:lnSpc>
                  <a:spcPct val="100000"/>
                </a:lnSpc>
                <a:spcBef>
                  <a:spcPts val="0"/>
                </a:spcBef>
                <a:spcAft>
                  <a:spcPts val="0"/>
                </a:spcAft>
                <a:buClrTx/>
                <a:buSzTx/>
                <a:buFontTx/>
                <a:buNone/>
                <a:tabLst/>
                <a:defRPr/>
              </a:pPr>
              <a:r>
                <a:rPr lang="en-ID" sz="1100">
                  <a:solidFill>
                    <a:schemeClr val="dk1"/>
                  </a:solidFill>
                  <a:effectLst/>
                  <a:latin typeface="+mn-lt"/>
                  <a:ea typeface="+mn-ea"/>
                  <a:cs typeface="+mn-cs"/>
                </a:rPr>
                <a:t>a = intersep</a:t>
              </a:r>
              <a:endParaRPr lang="en-ID" sz="1100" b="0" i="0">
                <a:solidFill>
                  <a:schemeClr val="dk1"/>
                </a:solidFill>
                <a:effectLst/>
                <a:latin typeface="+mn-lt"/>
                <a:ea typeface="+mn-ea"/>
                <a:cs typeface="+mn-cs"/>
              </a:endParaRPr>
            </a:p>
            <a:p>
              <a:pPr eaLnBrk="1" fontAlgn="auto" latinLnBrk="0" hangingPunct="1"/>
              <a:r>
                <a:rPr lang="en-US" sz="1100" b="0" i="0" baseline="0">
                  <a:solidFill>
                    <a:schemeClr val="dk1"/>
                  </a:solidFill>
                  <a:effectLst/>
                  <a:latin typeface="+mn-lt"/>
                  <a:ea typeface="+mn-ea"/>
                  <a:cs typeface="+mn-cs"/>
                </a:rPr>
                <a:t>∑▒tY</a:t>
              </a:r>
              <a:r>
                <a:rPr lang="en-ID" sz="1100" i="0">
                  <a:solidFill>
                    <a:schemeClr val="dk1"/>
                  </a:solidFill>
                  <a:effectLst/>
                  <a:latin typeface="+mn-lt"/>
                  <a:ea typeface="+mn-ea"/>
                  <a:cs typeface="+mn-cs"/>
                </a:rPr>
                <a:t> = jumlah dari perkalian Nilai aktual</a:t>
              </a:r>
              <a:r>
                <a:rPr lang="en-ID" sz="1100" i="0" baseline="0">
                  <a:solidFill>
                    <a:schemeClr val="dk1"/>
                  </a:solidFill>
                  <a:effectLst/>
                  <a:latin typeface="+mn-lt"/>
                  <a:ea typeface="+mn-ea"/>
                  <a:cs typeface="+mn-cs"/>
                </a:rPr>
                <a:t> dan Periode</a:t>
              </a:r>
            </a:p>
            <a:p>
              <a:pPr eaLnBrk="1" fontAlgn="auto" latinLnBrk="0" hangingPunct="1"/>
              <a:r>
                <a:rPr lang="en-ID" sz="1100" i="0" baseline="0">
                  <a:solidFill>
                    <a:schemeClr val="dk1"/>
                  </a:solidFill>
                  <a:effectLst/>
                  <a:latin typeface="+mn-lt"/>
                  <a:ea typeface="+mn-ea"/>
                  <a:cs typeface="+mn-cs"/>
                </a:rPr>
                <a:t>n = banyaknya periode waktu</a:t>
              </a:r>
            </a:p>
            <a:p>
              <a:pPr eaLnBrk="1" fontAlgn="auto" latinLnBrk="0" hangingPunct="1"/>
              <a:r>
                <a:rPr lang="en-ID" sz="1100" b="0" i="0" baseline="0">
                  <a:solidFill>
                    <a:schemeClr val="dk1"/>
                  </a:solidFill>
                  <a:effectLst/>
                  <a:latin typeface="+mn-lt"/>
                  <a:ea typeface="+mn-ea"/>
                  <a:cs typeface="+mn-cs"/>
                </a:rPr>
                <a:t>t = indeks waktu </a:t>
              </a:r>
              <a:endParaRPr lang="en-ID" sz="1100" i="0" baseline="0">
                <a:solidFill>
                  <a:schemeClr val="dk1"/>
                </a:solidFill>
                <a:effectLst/>
                <a:latin typeface="+mn-lt"/>
                <a:ea typeface="+mn-ea"/>
                <a:cs typeface="+mn-cs"/>
              </a:endParaRPr>
            </a:p>
            <a:p>
              <a:pPr eaLnBrk="1" fontAlgn="auto" latinLnBrk="0" hangingPunct="1"/>
              <a:r>
                <a:rPr lang="en-US" sz="1100" b="0" i="0" baseline="0">
                  <a:solidFill>
                    <a:schemeClr val="dk1"/>
                  </a:solidFill>
                  <a:effectLst/>
                  <a:latin typeface="+mn-lt"/>
                  <a:ea typeface="+mn-ea"/>
                  <a:cs typeface="+mn-cs"/>
                </a:rPr>
                <a:t>t ̅</a:t>
              </a:r>
              <a:r>
                <a:rPr lang="en-ID" i="0">
                  <a:effectLst/>
                </a:rPr>
                <a:t> (t-bar) = nilai rata-rata dari t (periode)</a:t>
              </a:r>
            </a:p>
            <a:p>
              <a:pPr marL="0" marR="0" lvl="0" indent="0" defTabSz="914400" eaLnBrk="1" fontAlgn="auto" latinLnBrk="0" hangingPunct="1">
                <a:lnSpc>
                  <a:spcPct val="100000"/>
                </a:lnSpc>
                <a:spcBef>
                  <a:spcPts val="0"/>
                </a:spcBef>
                <a:spcAft>
                  <a:spcPts val="0"/>
                </a:spcAft>
                <a:buClrTx/>
                <a:buSzTx/>
                <a:buFontTx/>
                <a:buNone/>
                <a:tabLst/>
                <a:defRPr/>
              </a:pPr>
              <a:r>
                <a:rPr lang="en-ID" sz="1100" b="0" i="0">
                  <a:solidFill>
                    <a:schemeClr val="dk1"/>
                  </a:solidFill>
                  <a:effectLst/>
                  <a:latin typeface="+mn-lt"/>
                  <a:ea typeface="+mn-ea"/>
                  <a:cs typeface="+mn-cs"/>
                </a:rPr>
                <a:t>Y = Nilai Aktual</a:t>
              </a:r>
              <a:endParaRPr lang="en-ID" i="0">
                <a:effectLst/>
              </a:endParaRPr>
            </a:p>
            <a:p>
              <a:pPr eaLnBrk="1" fontAlgn="auto" latinLnBrk="0" hangingPunct="1"/>
              <a:r>
                <a:rPr lang="en-US" sz="1100" b="0" i="0" baseline="0">
                  <a:solidFill>
                    <a:schemeClr val="dk1"/>
                  </a:solidFill>
                  <a:effectLst/>
                  <a:latin typeface="+mn-lt"/>
                  <a:ea typeface="+mn-ea"/>
                  <a:cs typeface="+mn-cs"/>
                </a:rPr>
                <a:t>Y ̅</a:t>
              </a:r>
              <a:r>
                <a:rPr lang="en-ID" i="0">
                  <a:effectLst/>
                </a:rPr>
                <a:t> (Y-bar)</a:t>
              </a:r>
              <a:r>
                <a:rPr lang="en-ID" i="0" baseline="0">
                  <a:effectLst/>
                </a:rPr>
                <a:t> = nilai rata-rata dari Y (nilai aktual)</a:t>
              </a:r>
              <a:endParaRPr lang="en-ID" i="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D">
                <a:effectLst/>
              </a:endParaRPr>
            </a:p>
            <a:p>
              <a:pPr algn="l"/>
              <a:endParaRPr lang="en-ID" sz="1100"/>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609599</xdr:colOff>
      <xdr:row>10</xdr:row>
      <xdr:rowOff>0</xdr:rowOff>
    </xdr:from>
    <xdr:to>
      <xdr:col>6</xdr:col>
      <xdr:colOff>171450</xdr:colOff>
      <xdr:row>18</xdr:row>
      <xdr:rowOff>133350</xdr:rowOff>
    </xdr:to>
    <mc:AlternateContent xmlns:mc="http://schemas.openxmlformats.org/markup-compatibility/2006" xmlns:a14="http://schemas.microsoft.com/office/drawing/2010/main">
      <mc:Choice Requires="a14">
        <xdr:sp macro="" textlink="">
          <xdr:nvSpPr>
            <xdr:cNvPr id="2" name="Rectangle 1">
              <a:extLst>
                <a:ext uri="{FF2B5EF4-FFF2-40B4-BE49-F238E27FC236}">
                  <a16:creationId xmlns:a16="http://schemas.microsoft.com/office/drawing/2014/main" id="{BD7FEED4-9F30-4503-A570-808306ABF31C}"/>
                </a:ext>
              </a:extLst>
            </xdr:cNvPr>
            <xdr:cNvSpPr/>
          </xdr:nvSpPr>
          <xdr:spPr>
            <a:xfrm>
              <a:off x="609599" y="1905000"/>
              <a:ext cx="4324351" cy="16573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Memeriksa keandalan model peramalan</a:t>
              </a:r>
              <a:r>
                <a:rPr lang="en-ID" sz="1100" baseline="0"/>
                <a:t> yang dipilih berdasarkan peta kontrol tracking signal</a:t>
              </a:r>
              <a:r>
                <a:rPr lang="en-ID" sz="1100"/>
                <a:t>:</a:t>
              </a: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nor/>
                      </m:rPr>
                      <a:rPr lang="en-US" sz="1100" b="0" i="0" baseline="0">
                        <a:solidFill>
                          <a:schemeClr val="dk1"/>
                        </a:solidFill>
                        <a:effectLst/>
                        <a:latin typeface="+mn-lt"/>
                        <a:ea typeface="+mn-ea"/>
                        <a:cs typeface="+mn-cs"/>
                      </a:rPr>
                      <m:t>MAD</m:t>
                    </m:r>
                    <m:r>
                      <m:rPr>
                        <m:nor/>
                      </m:rPr>
                      <a:rPr lang="en-US" sz="1100" b="0" i="0" baseline="0">
                        <a:solidFill>
                          <a:schemeClr val="dk1"/>
                        </a:solidFill>
                        <a:effectLst/>
                        <a:latin typeface="+mn-lt"/>
                        <a:ea typeface="+mn-ea"/>
                        <a:cs typeface="+mn-cs"/>
                      </a:rPr>
                      <m:t> = </m:t>
                    </m:r>
                    <m:f>
                      <m:fPr>
                        <m:ctrlPr>
                          <a:rPr lang="en-US" sz="1100" b="0" i="1" baseline="0">
                            <a:solidFill>
                              <a:schemeClr val="dk1"/>
                            </a:solidFill>
                            <a:effectLst/>
                            <a:latin typeface="Cambria Math" panose="02040503050406030204" pitchFamily="18" charset="0"/>
                            <a:ea typeface="+mn-ea"/>
                            <a:cs typeface="+mn-cs"/>
                          </a:rPr>
                        </m:ctrlPr>
                      </m:fPr>
                      <m:num>
                        <m:nary>
                          <m:naryPr>
                            <m:chr m:val="∑"/>
                            <m:subHide m:val="on"/>
                            <m:supHide m:val="on"/>
                            <m:ctrlPr>
                              <a:rPr lang="en-US" sz="1100" b="0" i="1" baseline="0">
                                <a:solidFill>
                                  <a:schemeClr val="dk1"/>
                                </a:solidFill>
                                <a:effectLst/>
                                <a:latin typeface="Cambria Math" panose="02040503050406030204" pitchFamily="18" charset="0"/>
                                <a:ea typeface="+mn-ea"/>
                                <a:cs typeface="+mn-cs"/>
                              </a:rPr>
                            </m:ctrlPr>
                          </m:naryPr>
                          <m:sub/>
                          <m:sup/>
                          <m:e>
                            <m:r>
                              <a:rPr lang="en-US" sz="1100" b="0" i="0" baseline="0">
                                <a:solidFill>
                                  <a:schemeClr val="dk1"/>
                                </a:solidFill>
                                <a:effectLst/>
                                <a:latin typeface="Cambria Math" panose="02040503050406030204" pitchFamily="18" charset="0"/>
                                <a:ea typeface="+mn-ea"/>
                                <a:cs typeface="+mn-cs"/>
                              </a:rPr>
                              <m:t>(</m:t>
                            </m:r>
                            <m:r>
                              <m:rPr>
                                <m:sty m:val="p"/>
                              </m:rPr>
                              <a:rPr lang="en-US" sz="1100" b="0" i="0" baseline="0">
                                <a:solidFill>
                                  <a:schemeClr val="dk1"/>
                                </a:solidFill>
                                <a:effectLst/>
                                <a:latin typeface="Cambria Math" panose="02040503050406030204" pitchFamily="18" charset="0"/>
                                <a:ea typeface="+mn-ea"/>
                                <a:cs typeface="+mn-cs"/>
                              </a:rPr>
                              <m:t>Absol</m:t>
                            </m:r>
                            <m:r>
                              <m:rPr>
                                <m:nor/>
                              </m:rPr>
                              <a:rPr lang="en-US" sz="1100" b="0" i="0" baseline="0">
                                <a:solidFill>
                                  <a:schemeClr val="dk1"/>
                                </a:solidFill>
                                <a:effectLst/>
                                <a:latin typeface="Cambria Math" panose="02040503050406030204" pitchFamily="18" charset="0"/>
                                <a:ea typeface="+mn-ea"/>
                                <a:cs typeface="+mn-cs"/>
                              </a:rPr>
                              <m:t>ut</m:t>
                            </m:r>
                            <m:r>
                              <m:rPr>
                                <m:nor/>
                              </m:rPr>
                              <a:rPr lang="en-US" sz="1100" b="0" i="0" baseline="0">
                                <a:solidFill>
                                  <a:schemeClr val="dk1"/>
                                </a:solidFill>
                                <a:effectLst/>
                                <a:latin typeface="Cambria Math" panose="02040503050406030204" pitchFamily="18" charset="0"/>
                                <a:ea typeface="+mn-ea"/>
                                <a:cs typeface="+mn-cs"/>
                              </a:rPr>
                              <m:t> </m:t>
                            </m:r>
                            <m:r>
                              <m:rPr>
                                <m:nor/>
                              </m:rPr>
                              <a:rPr lang="en-US" sz="1100" b="0" i="0" baseline="0">
                                <a:solidFill>
                                  <a:schemeClr val="dk1"/>
                                </a:solidFill>
                                <a:effectLst/>
                                <a:latin typeface="Cambria Math" panose="02040503050406030204" pitchFamily="18" charset="0"/>
                                <a:ea typeface="+mn-ea"/>
                                <a:cs typeface="+mn-cs"/>
                              </a:rPr>
                              <m:t>Error</m:t>
                            </m:r>
                            <m:r>
                              <m:rPr>
                                <m:nor/>
                              </m:rPr>
                              <a:rPr lang="en-US" sz="1100" b="0" i="0" baseline="0">
                                <a:solidFill>
                                  <a:schemeClr val="dk1"/>
                                </a:solidFill>
                                <a:effectLst/>
                                <a:latin typeface="Cambria Math" panose="02040503050406030204" pitchFamily="18" charset="0"/>
                                <a:ea typeface="+mn-ea"/>
                                <a:cs typeface="+mn-cs"/>
                              </a:rPr>
                              <m:t>)</m:t>
                            </m:r>
                            <m:r>
                              <m:rPr>
                                <m:nor/>
                              </m:rPr>
                              <a:rPr lang="en-ID" sz="1100" i="0">
                                <a:solidFill>
                                  <a:schemeClr val="dk1"/>
                                </a:solidFill>
                                <a:effectLst/>
                                <a:latin typeface="+mn-lt"/>
                                <a:ea typeface="+mn-ea"/>
                                <a:cs typeface="+mn-cs"/>
                              </a:rPr>
                              <m:t> </m:t>
                            </m:r>
                          </m:e>
                        </m:nary>
                      </m:num>
                      <m:den>
                        <m:r>
                          <m:rPr>
                            <m:sty m:val="p"/>
                          </m:rPr>
                          <a:rPr lang="en-US" sz="1100" b="0" i="0" baseline="0">
                            <a:solidFill>
                              <a:schemeClr val="dk1"/>
                            </a:solidFill>
                            <a:effectLst/>
                            <a:latin typeface="Cambria Math" panose="02040503050406030204" pitchFamily="18" charset="0"/>
                            <a:ea typeface="+mn-ea"/>
                            <a:cs typeface="+mn-cs"/>
                          </a:rPr>
                          <m:t>n</m:t>
                        </m:r>
                      </m:den>
                    </m:f>
                    <m:r>
                      <a:rPr lang="en-US" sz="1100" b="0" i="1"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3.240.000</m:t>
                        </m:r>
                      </m:num>
                      <m:den>
                        <m:r>
                          <a:rPr lang="en-US" sz="1100" b="0" i="1" baseline="0">
                            <a:solidFill>
                              <a:schemeClr val="dk1"/>
                            </a:solidFill>
                            <a:effectLst/>
                            <a:latin typeface="Cambria Math" panose="02040503050406030204" pitchFamily="18" charset="0"/>
                            <a:ea typeface="+mn-ea"/>
                            <a:cs typeface="+mn-cs"/>
                          </a:rPr>
                          <m:t>5</m:t>
                        </m:r>
                      </m:den>
                    </m:f>
                    <m:r>
                      <a:rPr lang="en-US" sz="1100" b="0" i="1" baseline="0">
                        <a:solidFill>
                          <a:schemeClr val="dk1"/>
                        </a:solidFill>
                        <a:effectLst/>
                        <a:latin typeface="Cambria Math" panose="02040503050406030204" pitchFamily="18" charset="0"/>
                        <a:ea typeface="+mn-ea"/>
                        <a:cs typeface="+mn-cs"/>
                      </a:rPr>
                      <m:t>=648.000</m:t>
                    </m:r>
                  </m:oMath>
                </m:oMathPara>
              </a14:m>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nor/>
                      </m:rPr>
                      <a:rPr lang="en-US" sz="1100" b="0" i="0" baseline="0">
                        <a:solidFill>
                          <a:schemeClr val="dk1"/>
                        </a:solidFill>
                        <a:effectLst/>
                        <a:latin typeface="Cambria Math" panose="02040503050406030204" pitchFamily="18" charset="0"/>
                        <a:ea typeface="+mn-ea"/>
                        <a:cs typeface="+mn-cs"/>
                      </a:rPr>
                      <m:t>Tracking</m:t>
                    </m:r>
                    <m:r>
                      <m:rPr>
                        <m:nor/>
                      </m:rPr>
                      <a:rPr lang="en-US" sz="1100" b="0" i="0" baseline="0">
                        <a:solidFill>
                          <a:schemeClr val="dk1"/>
                        </a:solidFill>
                        <a:effectLst/>
                        <a:latin typeface="Cambria Math" panose="02040503050406030204" pitchFamily="18" charset="0"/>
                        <a:ea typeface="+mn-ea"/>
                        <a:cs typeface="+mn-cs"/>
                      </a:rPr>
                      <m:t> </m:t>
                    </m:r>
                    <m:r>
                      <m:rPr>
                        <m:nor/>
                      </m:rPr>
                      <a:rPr lang="en-US" sz="1100" b="0" i="0" baseline="0">
                        <a:solidFill>
                          <a:schemeClr val="dk1"/>
                        </a:solidFill>
                        <a:effectLst/>
                        <a:latin typeface="Cambria Math" panose="02040503050406030204" pitchFamily="18" charset="0"/>
                        <a:ea typeface="+mn-ea"/>
                        <a:cs typeface="+mn-cs"/>
                      </a:rPr>
                      <m:t>Signal</m:t>
                    </m:r>
                    <m:r>
                      <m:rPr>
                        <m:nor/>
                      </m:rPr>
                      <a:rPr lang="en-US" sz="1100" b="0" i="0" baseline="0">
                        <a:solidFill>
                          <a:schemeClr val="dk1"/>
                        </a:solidFill>
                        <a:effectLst/>
                        <a:latin typeface="Cambria Math" panose="02040503050406030204" pitchFamily="18" charset="0"/>
                        <a:ea typeface="+mn-ea"/>
                        <a:cs typeface="+mn-cs"/>
                      </a:rPr>
                      <m:t> </m:t>
                    </m:r>
                    <m:r>
                      <m:rPr>
                        <m:nor/>
                      </m:rPr>
                      <a:rPr lang="en-US" sz="1100" b="0" i="0" baseline="0">
                        <a:solidFill>
                          <a:schemeClr val="dk1"/>
                        </a:solidFill>
                        <a:effectLst/>
                        <a:latin typeface="+mn-lt"/>
                        <a:ea typeface="+mn-ea"/>
                        <a:cs typeface="+mn-cs"/>
                      </a:rPr>
                      <m:t> = </m:t>
                    </m:r>
                    <m:f>
                      <m:fPr>
                        <m:ctrlPr>
                          <a:rPr lang="en-US" sz="1100" b="0" i="1" baseline="0">
                            <a:solidFill>
                              <a:schemeClr val="dk1"/>
                            </a:solidFill>
                            <a:effectLst/>
                            <a:latin typeface="Cambria Math" panose="02040503050406030204" pitchFamily="18" charset="0"/>
                            <a:ea typeface="+mn-ea"/>
                            <a:cs typeface="+mn-cs"/>
                          </a:rPr>
                        </m:ctrlPr>
                      </m:fPr>
                      <m:num>
                        <m:r>
                          <m:rPr>
                            <m:sty m:val="p"/>
                          </m:rPr>
                          <a:rPr lang="en-US" sz="1100" b="0" i="0" baseline="0">
                            <a:solidFill>
                              <a:schemeClr val="dk1"/>
                            </a:solidFill>
                            <a:effectLst/>
                            <a:latin typeface="Cambria Math" panose="02040503050406030204" pitchFamily="18" charset="0"/>
                            <a:ea typeface="+mn-ea"/>
                            <a:cs typeface="+mn-cs"/>
                          </a:rPr>
                          <m:t>RSFE</m:t>
                        </m:r>
                      </m:num>
                      <m:den>
                        <m:r>
                          <m:rPr>
                            <m:sty m:val="p"/>
                          </m:rPr>
                          <a:rPr lang="en-US" sz="1100" b="0" i="0">
                            <a:solidFill>
                              <a:schemeClr val="dk1"/>
                            </a:solidFill>
                            <a:effectLst/>
                            <a:latin typeface="Cambria Math" panose="02040503050406030204" pitchFamily="18" charset="0"/>
                            <a:ea typeface="+mn-ea"/>
                            <a:cs typeface="+mn-cs"/>
                          </a:rPr>
                          <m:t>MAD</m:t>
                        </m:r>
                      </m:den>
                    </m:f>
                    <m:r>
                      <a:rPr lang="en-US" sz="1100" b="0" i="1"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0</m:t>
                        </m:r>
                      </m:num>
                      <m:den>
                        <m:r>
                          <a:rPr lang="en-US" sz="1100" b="0" i="1" baseline="0">
                            <a:solidFill>
                              <a:schemeClr val="dk1"/>
                            </a:solidFill>
                            <a:effectLst/>
                            <a:latin typeface="Cambria Math" panose="02040503050406030204" pitchFamily="18" charset="0"/>
                            <a:ea typeface="+mn-ea"/>
                            <a:cs typeface="+mn-cs"/>
                          </a:rPr>
                          <m:t>648.000</m:t>
                        </m:r>
                      </m:den>
                    </m:f>
                    <m:r>
                      <a:rPr lang="en-US" sz="1100" b="0" i="1" baseline="0">
                        <a:solidFill>
                          <a:schemeClr val="dk1"/>
                        </a:solidFill>
                        <a:effectLst/>
                        <a:latin typeface="Cambria Math" panose="02040503050406030204" pitchFamily="18" charset="0"/>
                        <a:ea typeface="+mn-ea"/>
                        <a:cs typeface="+mn-cs"/>
                      </a:rPr>
                      <m:t>=0</m:t>
                    </m:r>
                  </m:oMath>
                </m:oMathPara>
              </a14:m>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RSFE</a:t>
              </a:r>
              <a:r>
                <a:rPr lang="en-ID" baseline="0">
                  <a:effectLst/>
                </a:rPr>
                <a:t> = kumulatif dari error</a:t>
              </a:r>
              <a:endParaRPr lang="en-ID">
                <a:effectLst/>
              </a:endParaRPr>
            </a:p>
          </xdr:txBody>
        </xdr:sp>
      </mc:Choice>
      <mc:Fallback xmlns="">
        <xdr:sp macro="" textlink="">
          <xdr:nvSpPr>
            <xdr:cNvPr id="2" name="Rectangle 1">
              <a:extLst>
                <a:ext uri="{FF2B5EF4-FFF2-40B4-BE49-F238E27FC236}">
                  <a16:creationId xmlns:a16="http://schemas.microsoft.com/office/drawing/2014/main" id="{BD7FEED4-9F30-4503-A570-808306ABF31C}"/>
                </a:ext>
              </a:extLst>
            </xdr:cNvPr>
            <xdr:cNvSpPr/>
          </xdr:nvSpPr>
          <xdr:spPr>
            <a:xfrm>
              <a:off x="609599" y="1905000"/>
              <a:ext cx="4324351" cy="16573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D" sz="1100"/>
                <a:t>Memeriksa keandalan model peramalan</a:t>
              </a:r>
              <a:r>
                <a:rPr lang="en-ID" sz="1100" baseline="0"/>
                <a:t> yang dipilih berdasarkan peta kontrol tracking signal</a:t>
              </a:r>
              <a:r>
                <a:rPr lang="en-ID" sz="1100"/>
                <a: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Cambria Math" panose="02040503050406030204" pitchFamily="18" charset="0"/>
                  <a:ea typeface="+mn-ea"/>
                  <a:cs typeface="+mn-cs"/>
                </a:rPr>
                <a:t>"MAD = </a:t>
              </a:r>
              <a:r>
                <a:rPr lang="en-US" sz="1100" b="0" i="0" baseline="0">
                  <a:solidFill>
                    <a:schemeClr val="dk1"/>
                  </a:solidFill>
                  <a:effectLst/>
                  <a:latin typeface="+mn-lt"/>
                  <a:ea typeface="+mn-ea"/>
                  <a:cs typeface="+mn-cs"/>
                </a:rPr>
                <a:t>"  (∑</a:t>
              </a:r>
              <a:r>
                <a:rPr lang="en-ID" sz="1100" b="0" i="0" baseline="0">
                  <a:solidFill>
                    <a:schemeClr val="dk1"/>
                  </a:solidFill>
                  <a:effectLst/>
                  <a:latin typeface="+mn-lt"/>
                  <a:ea typeface="+mn-ea"/>
                  <a:cs typeface="+mn-cs"/>
                </a:rPr>
                <a:t>▒</a:t>
              </a:r>
              <a:r>
                <a:rPr lang="en-US" sz="1100" b="0" i="0" baseline="0">
                  <a:solidFill>
                    <a:schemeClr val="dk1"/>
                  </a:solidFill>
                  <a:effectLst/>
                  <a:latin typeface="+mn-lt"/>
                  <a:ea typeface="+mn-ea"/>
                  <a:cs typeface="+mn-cs"/>
                </a:rPr>
                <a:t>〖</a:t>
              </a:r>
              <a:r>
                <a:rPr lang="en-US" sz="1100" b="0" i="0" baseline="0">
                  <a:solidFill>
                    <a:schemeClr val="dk1"/>
                  </a:solidFill>
                  <a:effectLst/>
                  <a:latin typeface="Cambria Math" panose="02040503050406030204" pitchFamily="18" charset="0"/>
                  <a:ea typeface="+mn-ea"/>
                  <a:cs typeface="+mn-cs"/>
                </a:rPr>
                <a:t>(Absol"ut Error)</a:t>
              </a:r>
              <a:r>
                <a:rPr lang="en-ID" sz="1100" i="0">
                  <a:solidFill>
                    <a:schemeClr val="dk1"/>
                  </a:solidFill>
                  <a:effectLst/>
                  <a:latin typeface="+mn-lt"/>
                  <a:ea typeface="+mn-ea"/>
                  <a:cs typeface="+mn-cs"/>
                </a:rPr>
                <a:t> " </a:t>
              </a:r>
              <a:r>
                <a:rPr lang="en-US" sz="1100" b="0" i="0" baseline="0">
                  <a:solidFill>
                    <a:schemeClr val="dk1"/>
                  </a:solidFill>
                  <a:effectLst/>
                  <a:latin typeface="+mn-lt"/>
                  <a:ea typeface="+mn-ea"/>
                  <a:cs typeface="+mn-cs"/>
                </a:rPr>
                <a:t>〗)/n</a:t>
              </a:r>
              <a:r>
                <a:rPr lang="en-US" sz="1100" b="0" i="0" baseline="0">
                  <a:solidFill>
                    <a:schemeClr val="dk1"/>
                  </a:solidFill>
                  <a:effectLst/>
                  <a:latin typeface="Cambria Math" panose="02040503050406030204" pitchFamily="18" charset="0"/>
                  <a:ea typeface="+mn-ea"/>
                  <a:cs typeface="+mn-cs"/>
                </a:rPr>
                <a:t>=3.240.000/5=648.000</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Cambria Math" panose="02040503050406030204" pitchFamily="18" charset="0"/>
                  <a:ea typeface="+mn-ea"/>
                  <a:cs typeface="+mn-cs"/>
                </a:rPr>
                <a:t>"Tracking Signal  = </a:t>
              </a:r>
              <a:r>
                <a:rPr lang="en-US" sz="1100" b="0" i="0" baseline="0">
                  <a:solidFill>
                    <a:schemeClr val="dk1"/>
                  </a:solidFill>
                  <a:effectLst/>
                  <a:latin typeface="+mn-lt"/>
                  <a:ea typeface="+mn-ea"/>
                  <a:cs typeface="+mn-cs"/>
                </a:rPr>
                <a:t>" </a:t>
              </a:r>
              <a:r>
                <a:rPr lang="en-US" sz="1100" b="0" i="0" baseline="0">
                  <a:solidFill>
                    <a:schemeClr val="dk1"/>
                  </a:solidFill>
                  <a:effectLst/>
                  <a:latin typeface="Cambria Math" panose="02040503050406030204" pitchFamily="18" charset="0"/>
                  <a:ea typeface="+mn-ea"/>
                  <a:cs typeface="+mn-cs"/>
                </a:rPr>
                <a:t> RSFE</a:t>
              </a:r>
              <a:r>
                <a:rPr lang="en-US" sz="1100" b="0" i="0" baseline="0">
                  <a:solidFill>
                    <a:schemeClr val="dk1"/>
                  </a:solidFill>
                  <a:effectLst/>
                  <a:latin typeface="+mn-lt"/>
                  <a:ea typeface="+mn-ea"/>
                  <a:cs typeface="+mn-cs"/>
                </a:rPr>
                <a:t>/</a:t>
              </a:r>
              <a:r>
                <a:rPr lang="en-US" sz="1100" b="0" i="0">
                  <a:solidFill>
                    <a:schemeClr val="dk1"/>
                  </a:solidFill>
                  <a:effectLst/>
                  <a:latin typeface="Cambria Math" panose="02040503050406030204" pitchFamily="18" charset="0"/>
                  <a:ea typeface="+mn-ea"/>
                  <a:cs typeface="+mn-cs"/>
                </a:rPr>
                <a:t>MAD</a:t>
              </a:r>
              <a:r>
                <a:rPr lang="en-US" sz="1100" b="0" i="0" baseline="0">
                  <a:solidFill>
                    <a:schemeClr val="dk1"/>
                  </a:solidFill>
                  <a:effectLst/>
                  <a:latin typeface="+mn-lt"/>
                  <a:ea typeface="+mn-ea"/>
                  <a:cs typeface="+mn-cs"/>
                </a:rPr>
                <a:t>=</a:t>
              </a:r>
              <a:r>
                <a:rPr lang="en-US" sz="1100" b="0" i="0" baseline="0">
                  <a:solidFill>
                    <a:schemeClr val="dk1"/>
                  </a:solidFill>
                  <a:effectLst/>
                  <a:latin typeface="Cambria Math" panose="02040503050406030204" pitchFamily="18" charset="0"/>
                  <a:ea typeface="+mn-ea"/>
                  <a:cs typeface="+mn-cs"/>
                </a:rPr>
                <a:t>0</a:t>
              </a:r>
              <a:r>
                <a:rPr lang="en-US" sz="1100" b="0" i="0" baseline="0">
                  <a:solidFill>
                    <a:schemeClr val="dk1"/>
                  </a:solidFill>
                  <a:effectLst/>
                  <a:latin typeface="+mn-lt"/>
                  <a:ea typeface="+mn-ea"/>
                  <a:cs typeface="+mn-cs"/>
                </a:rPr>
                <a:t>/</a:t>
              </a:r>
              <a:r>
                <a:rPr lang="en-US" sz="1100" b="0" i="0" baseline="0">
                  <a:solidFill>
                    <a:schemeClr val="dk1"/>
                  </a:solidFill>
                  <a:effectLst/>
                  <a:latin typeface="Cambria Math" panose="02040503050406030204" pitchFamily="18" charset="0"/>
                  <a:ea typeface="+mn-ea"/>
                  <a:cs typeface="+mn-cs"/>
                </a:rPr>
                <a:t>648.000</a:t>
              </a:r>
              <a:r>
                <a:rPr lang="en-US" sz="1100" b="0" i="0" baseline="0">
                  <a:solidFill>
                    <a:schemeClr val="dk1"/>
                  </a:solidFill>
                  <a:effectLst/>
                  <a:latin typeface="+mn-lt"/>
                  <a:ea typeface="+mn-ea"/>
                  <a:cs typeface="+mn-cs"/>
                </a:rPr>
                <a:t>=0</a:t>
              </a:r>
              <a:endParaRPr lang="en-ID">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Keterangan:</a:t>
              </a:r>
            </a:p>
            <a:p>
              <a:pPr marL="0" marR="0" lvl="0" indent="0" algn="l" defTabSz="914400" eaLnBrk="1" fontAlgn="auto" latinLnBrk="0" hangingPunct="1">
                <a:lnSpc>
                  <a:spcPct val="100000"/>
                </a:lnSpc>
                <a:spcBef>
                  <a:spcPts val="0"/>
                </a:spcBef>
                <a:spcAft>
                  <a:spcPts val="0"/>
                </a:spcAft>
                <a:buClrTx/>
                <a:buSzTx/>
                <a:buFontTx/>
                <a:buNone/>
                <a:tabLst/>
                <a:defRPr/>
              </a:pPr>
              <a:r>
                <a:rPr lang="en-ID">
                  <a:effectLst/>
                </a:rPr>
                <a:t>RSFE</a:t>
              </a:r>
              <a:r>
                <a:rPr lang="en-ID" baseline="0">
                  <a:effectLst/>
                </a:rPr>
                <a:t> = kumulatif dari error</a:t>
              </a:r>
              <a:endParaRPr lang="en-ID">
                <a:effectLst/>
              </a:endParaRPr>
            </a:p>
          </xdr:txBody>
        </xdr:sp>
      </mc:Fallback>
    </mc:AlternateContent>
    <xdr:clientData/>
  </xdr:twoCellAnchor>
  <xdr:twoCellAnchor>
    <xdr:from>
      <xdr:col>7</xdr:col>
      <xdr:colOff>66675</xdr:colOff>
      <xdr:row>8</xdr:row>
      <xdr:rowOff>109537</xdr:rowOff>
    </xdr:from>
    <xdr:to>
      <xdr:col>11</xdr:col>
      <xdr:colOff>419100</xdr:colOff>
      <xdr:row>22</xdr:row>
      <xdr:rowOff>185737</xdr:rowOff>
    </xdr:to>
    <xdr:graphicFrame macro="">
      <xdr:nvGraphicFramePr>
        <xdr:cNvPr id="3" name="Chart 2">
          <a:extLst>
            <a:ext uri="{FF2B5EF4-FFF2-40B4-BE49-F238E27FC236}">
              <a16:creationId xmlns:a16="http://schemas.microsoft.com/office/drawing/2014/main" id="{293618A7-37B4-486C-ADB6-1EF816DC2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28573</xdr:colOff>
      <xdr:row>23</xdr:row>
      <xdr:rowOff>133348</xdr:rowOff>
    </xdr:from>
    <xdr:to>
      <xdr:col>13</xdr:col>
      <xdr:colOff>190500</xdr:colOff>
      <xdr:row>35</xdr:row>
      <xdr:rowOff>66675</xdr:rowOff>
    </xdr:to>
    <xdr:sp macro="" textlink="">
      <xdr:nvSpPr>
        <xdr:cNvPr id="4" name="Rectangle 3">
          <a:extLst>
            <a:ext uri="{FF2B5EF4-FFF2-40B4-BE49-F238E27FC236}">
              <a16:creationId xmlns:a16="http://schemas.microsoft.com/office/drawing/2014/main" id="{4BA6D51B-1413-4310-BC4B-BE3AF88D357C}"/>
            </a:ext>
          </a:extLst>
        </xdr:cNvPr>
        <xdr:cNvSpPr/>
      </xdr:nvSpPr>
      <xdr:spPr>
        <a:xfrm>
          <a:off x="5686423" y="4514848"/>
          <a:ext cx="5600702" cy="221932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lvl="0" algn="l"/>
          <a:r>
            <a:rPr lang="en-ID" sz="1100" b="0" i="0">
              <a:solidFill>
                <a:schemeClr val="dk1"/>
              </a:solidFill>
              <a:effectLst/>
              <a:latin typeface="+mn-lt"/>
              <a:ea typeface="+mn-ea"/>
              <a:cs typeface="+mn-cs"/>
            </a:rPr>
            <a:t>Tracking signal</a:t>
          </a:r>
          <a:r>
            <a:rPr lang="en-ID" sz="1100" b="0" i="0" baseline="0">
              <a:solidFill>
                <a:schemeClr val="dk1"/>
              </a:solidFill>
              <a:effectLst/>
              <a:latin typeface="+mn-lt"/>
              <a:ea typeface="+mn-ea"/>
              <a:cs typeface="+mn-cs"/>
            </a:rPr>
            <a:t> </a:t>
          </a:r>
          <a:r>
            <a:rPr lang="en-ID" sz="1100" b="0" i="0">
              <a:solidFill>
                <a:schemeClr val="dk1"/>
              </a:solidFill>
              <a:effectLst/>
              <a:latin typeface="+mn-lt"/>
              <a:ea typeface="+mn-ea"/>
              <a:cs typeface="+mn-cs"/>
            </a:rPr>
            <a:t>adalah Pengukuran besarnya deviasi untuk menghitung besarnya deviasi kesalahan dari peramalan. Nilai Tracking signal menjadi acuan bahwa metode peramalan yang digunakan sesuai atau tidak untuk menghitung data yang ada. Apabila nilai tracking signal melebihi batas kontrol yang ada yaitu sebesar +4 atau -4 maka hasil peramalan tidak bisa digunakan untuk memprediksi hasil yang terjadi di masa mendatang. Namun Apabila nilai tracking signal berada di bawah batas kendali atas dan batas kendali bawah maka nilai dari peramalan metode tersebut bisa digunakan untuk menjadi acuan atau dasar di dalam melakukan aktivitas produksi selanjutnya.</a:t>
          </a:r>
        </a:p>
        <a:p>
          <a:pPr lvl="0" algn="l"/>
          <a:endParaRPr lang="en-ID" sz="1100" b="0" i="0">
            <a:solidFill>
              <a:schemeClr val="dk1"/>
            </a:solidFill>
            <a:effectLst/>
            <a:latin typeface="+mn-lt"/>
            <a:ea typeface="+mn-ea"/>
            <a:cs typeface="+mn-cs"/>
          </a:endParaRPr>
        </a:p>
        <a:p>
          <a:pPr lvl="0" algn="l"/>
          <a:r>
            <a:rPr lang="en-ID" sz="1100" b="0" i="0">
              <a:solidFill>
                <a:schemeClr val="dk1"/>
              </a:solidFill>
              <a:effectLst/>
              <a:latin typeface="+mn-lt"/>
              <a:ea typeface="+mn-ea"/>
              <a:cs typeface="+mn-cs"/>
            </a:rPr>
            <a:t>Berdasarkan</a:t>
          </a:r>
          <a:r>
            <a:rPr lang="en-ID" sz="1100" b="0" i="0" baseline="0">
              <a:solidFill>
                <a:schemeClr val="dk1"/>
              </a:solidFill>
              <a:effectLst/>
              <a:latin typeface="+mn-lt"/>
              <a:ea typeface="+mn-ea"/>
              <a:cs typeface="+mn-cs"/>
            </a:rPr>
            <a:t> Perhitungan dan Grafik di atas nilai tracking signal berada diantara batas kendali atas (+4) dan batas kendali bawah (-4) maka hasil peramalan dari metode linear tren bisa digunakan untuk menjadi acuan.</a:t>
          </a:r>
          <a:endParaRPr lang="en-ID">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29736-3F4C-4F90-A85A-F2CA0212250F}">
  <dimension ref="A1:R49"/>
  <sheetViews>
    <sheetView tabSelected="1" workbookViewId="0">
      <selection activeCell="J15" sqref="J15"/>
    </sheetView>
  </sheetViews>
  <sheetFormatPr defaultRowHeight="15" x14ac:dyDescent="0.25"/>
  <cols>
    <col min="1" max="1" width="6.7109375" customWidth="1"/>
    <col min="2" max="2" width="10.85546875" customWidth="1"/>
    <col min="3" max="3" width="12" customWidth="1"/>
    <col min="4" max="10" width="11.5703125" customWidth="1"/>
    <col min="11" max="11" width="12.28515625" customWidth="1"/>
    <col min="12" max="12" width="12" customWidth="1"/>
    <col min="13" max="13" width="9.5703125" customWidth="1"/>
    <col min="14" max="14" width="10" customWidth="1"/>
    <col min="15" max="16" width="9.5703125" customWidth="1"/>
  </cols>
  <sheetData>
    <row r="1" spans="1:18" x14ac:dyDescent="0.25">
      <c r="K1" s="14"/>
      <c r="L1" s="14"/>
      <c r="M1" s="14"/>
      <c r="N1" s="14"/>
      <c r="O1" s="14"/>
      <c r="P1" s="14"/>
      <c r="Q1" s="14"/>
      <c r="R1" s="14"/>
    </row>
    <row r="2" spans="1:18" x14ac:dyDescent="0.25">
      <c r="C2" s="13" t="s">
        <v>26</v>
      </c>
      <c r="D2" s="27" t="s">
        <v>53</v>
      </c>
      <c r="E2" s="27"/>
      <c r="F2" s="27"/>
      <c r="G2" s="27"/>
      <c r="H2" s="27"/>
      <c r="I2" s="14"/>
      <c r="J2" s="4"/>
      <c r="K2" s="13" t="s">
        <v>27</v>
      </c>
      <c r="L2" s="28" t="s">
        <v>28</v>
      </c>
      <c r="M2" s="28"/>
      <c r="N2" s="28"/>
      <c r="O2" s="28"/>
      <c r="P2" s="28"/>
    </row>
    <row r="3" spans="1:18" x14ac:dyDescent="0.25">
      <c r="L3" s="28" t="s">
        <v>29</v>
      </c>
      <c r="M3" s="28"/>
      <c r="N3" s="28"/>
      <c r="O3" s="28"/>
      <c r="P3" s="28"/>
    </row>
    <row r="4" spans="1:18" x14ac:dyDescent="0.25">
      <c r="A4" s="29" t="s">
        <v>14</v>
      </c>
      <c r="B4" s="29" t="s">
        <v>13</v>
      </c>
      <c r="C4" s="29" t="s">
        <v>12</v>
      </c>
      <c r="D4" s="29" t="s">
        <v>11</v>
      </c>
      <c r="E4" s="29"/>
      <c r="F4" s="29"/>
      <c r="G4" s="29"/>
      <c r="H4" s="29"/>
      <c r="I4" s="29"/>
      <c r="J4" s="3"/>
    </row>
    <row r="5" spans="1:18" x14ac:dyDescent="0.25">
      <c r="A5" s="29"/>
      <c r="B5" s="29"/>
      <c r="C5" s="29"/>
      <c r="D5" s="2">
        <v>2017</v>
      </c>
      <c r="E5" s="2">
        <v>2018</v>
      </c>
      <c r="F5" s="2">
        <v>2019</v>
      </c>
      <c r="G5" s="2">
        <v>2020</v>
      </c>
      <c r="H5" s="2">
        <v>2021</v>
      </c>
      <c r="I5" s="9">
        <v>2022</v>
      </c>
      <c r="J5" s="3"/>
      <c r="K5" s="12" t="s">
        <v>10</v>
      </c>
      <c r="L5" s="12" t="s">
        <v>9</v>
      </c>
    </row>
    <row r="6" spans="1:18" x14ac:dyDescent="0.25">
      <c r="A6" s="2">
        <v>1</v>
      </c>
      <c r="B6" s="31" t="s">
        <v>8</v>
      </c>
      <c r="C6" s="2" t="s">
        <v>5</v>
      </c>
      <c r="D6" s="1">
        <v>17750000</v>
      </c>
      <c r="E6" s="1">
        <v>18000000</v>
      </c>
      <c r="F6" s="1">
        <v>18500000</v>
      </c>
      <c r="G6" s="1">
        <v>19000000</v>
      </c>
      <c r="H6" s="1">
        <v>21950000</v>
      </c>
      <c r="I6" s="1">
        <v>21860000</v>
      </c>
      <c r="J6" s="3"/>
      <c r="K6" s="1">
        <v>16220000</v>
      </c>
      <c r="L6" s="1">
        <v>940000</v>
      </c>
    </row>
    <row r="7" spans="1:18" x14ac:dyDescent="0.25">
      <c r="A7" s="2">
        <v>2</v>
      </c>
      <c r="B7" s="32"/>
      <c r="C7" s="2" t="s">
        <v>41</v>
      </c>
      <c r="D7" s="1">
        <v>19250000</v>
      </c>
      <c r="E7" s="1">
        <v>19500000</v>
      </c>
      <c r="F7" s="1">
        <v>20000000</v>
      </c>
      <c r="G7" s="1">
        <v>20500000</v>
      </c>
      <c r="H7" s="1">
        <v>23500000</v>
      </c>
      <c r="I7" s="1">
        <v>23400000</v>
      </c>
      <c r="J7" s="3"/>
      <c r="K7" s="1">
        <v>17700000</v>
      </c>
      <c r="L7" s="1">
        <v>950000</v>
      </c>
    </row>
    <row r="8" spans="1:18" x14ac:dyDescent="0.25">
      <c r="A8" s="2">
        <v>3</v>
      </c>
      <c r="B8" s="32"/>
      <c r="C8" s="2" t="s">
        <v>4</v>
      </c>
      <c r="D8" s="1">
        <v>20750000</v>
      </c>
      <c r="E8" s="1">
        <v>21000000</v>
      </c>
      <c r="F8" s="1">
        <v>21500000</v>
      </c>
      <c r="G8" s="1">
        <v>22000000</v>
      </c>
      <c r="H8" s="1">
        <v>25050000</v>
      </c>
      <c r="I8" s="1">
        <v>24940000</v>
      </c>
      <c r="J8" s="3"/>
      <c r="K8" s="1">
        <v>19180000</v>
      </c>
      <c r="L8" s="1">
        <v>960000</v>
      </c>
    </row>
    <row r="9" spans="1:18" x14ac:dyDescent="0.25">
      <c r="A9" s="2">
        <v>4</v>
      </c>
      <c r="B9" s="32"/>
      <c r="C9" s="2" t="s">
        <v>42</v>
      </c>
      <c r="D9" s="1">
        <v>22250000</v>
      </c>
      <c r="E9" s="1">
        <v>22500000</v>
      </c>
      <c r="F9" s="1">
        <v>23000000</v>
      </c>
      <c r="G9" s="1">
        <v>23500000</v>
      </c>
      <c r="H9" s="1">
        <v>26600000</v>
      </c>
      <c r="I9" s="1">
        <v>26480000</v>
      </c>
      <c r="J9" s="3"/>
      <c r="K9" s="1">
        <v>20660000</v>
      </c>
      <c r="L9" s="1">
        <v>970000</v>
      </c>
    </row>
    <row r="10" spans="1:18" x14ac:dyDescent="0.25">
      <c r="A10" s="2">
        <v>5</v>
      </c>
      <c r="B10" s="32"/>
      <c r="C10" s="2" t="s">
        <v>3</v>
      </c>
      <c r="D10" s="1">
        <v>23750000</v>
      </c>
      <c r="E10" s="1">
        <v>24000000</v>
      </c>
      <c r="F10" s="1">
        <v>24500000</v>
      </c>
      <c r="G10" s="1">
        <v>25000000</v>
      </c>
      <c r="H10" s="1">
        <v>28150000</v>
      </c>
      <c r="I10" s="1">
        <v>28020000</v>
      </c>
      <c r="J10" s="3"/>
      <c r="K10" s="1">
        <v>22140000</v>
      </c>
      <c r="L10" s="1">
        <v>980000</v>
      </c>
    </row>
    <row r="11" spans="1:18" x14ac:dyDescent="0.25">
      <c r="A11" s="2">
        <v>6</v>
      </c>
      <c r="B11" s="32"/>
      <c r="C11" s="2" t="s">
        <v>43</v>
      </c>
      <c r="D11" s="1">
        <v>25250000</v>
      </c>
      <c r="E11" s="1">
        <v>25500000</v>
      </c>
      <c r="F11" s="1">
        <v>26000000</v>
      </c>
      <c r="G11" s="1">
        <v>26500000</v>
      </c>
      <c r="H11" s="1">
        <v>29650000</v>
      </c>
      <c r="I11" s="1">
        <v>29520000</v>
      </c>
      <c r="J11" s="3"/>
      <c r="K11" s="1">
        <v>23640000</v>
      </c>
      <c r="L11" s="1">
        <v>980000</v>
      </c>
    </row>
    <row r="12" spans="1:18" x14ac:dyDescent="0.25">
      <c r="A12" s="2">
        <v>7</v>
      </c>
      <c r="B12" s="32"/>
      <c r="C12" s="2" t="s">
        <v>44</v>
      </c>
      <c r="D12" s="1">
        <v>26750000</v>
      </c>
      <c r="E12" s="1">
        <v>27000000</v>
      </c>
      <c r="F12" s="1">
        <v>27500000</v>
      </c>
      <c r="G12" s="1">
        <v>28000000</v>
      </c>
      <c r="H12" s="1">
        <v>31200000</v>
      </c>
      <c r="I12" s="1">
        <v>31060000</v>
      </c>
      <c r="J12" s="3"/>
      <c r="K12" s="1">
        <v>25120000</v>
      </c>
      <c r="L12" s="1">
        <v>990000</v>
      </c>
    </row>
    <row r="13" spans="1:18" x14ac:dyDescent="0.25">
      <c r="A13" s="2">
        <v>8</v>
      </c>
      <c r="B13" s="32"/>
      <c r="C13" s="2" t="s">
        <v>2</v>
      </c>
      <c r="D13" s="1">
        <v>28250000</v>
      </c>
      <c r="E13" s="1">
        <v>28500000</v>
      </c>
      <c r="F13" s="1">
        <v>29000000</v>
      </c>
      <c r="G13" s="1">
        <v>29500000</v>
      </c>
      <c r="H13" s="1">
        <v>32750000</v>
      </c>
      <c r="I13" s="1">
        <v>32600000</v>
      </c>
      <c r="J13" s="3"/>
      <c r="K13" s="1">
        <v>26600000</v>
      </c>
      <c r="L13" s="1">
        <v>1000000</v>
      </c>
    </row>
    <row r="14" spans="1:18" x14ac:dyDescent="0.25">
      <c r="A14" s="2">
        <v>9</v>
      </c>
      <c r="B14" s="32"/>
      <c r="C14" s="2" t="s">
        <v>45</v>
      </c>
      <c r="D14" s="1">
        <v>29750000</v>
      </c>
      <c r="E14" s="1">
        <v>30000000</v>
      </c>
      <c r="F14" s="1">
        <v>30500000</v>
      </c>
      <c r="G14" s="1">
        <v>31000000</v>
      </c>
      <c r="H14" s="1">
        <v>34300000</v>
      </c>
      <c r="I14" s="1">
        <v>34140000</v>
      </c>
      <c r="J14" s="3"/>
      <c r="K14" s="1">
        <v>28080000</v>
      </c>
      <c r="L14" s="1">
        <v>1010000</v>
      </c>
    </row>
    <row r="15" spans="1:18" x14ac:dyDescent="0.25">
      <c r="A15" s="2">
        <v>10</v>
      </c>
      <c r="B15" s="32"/>
      <c r="C15" s="2" t="s">
        <v>1</v>
      </c>
      <c r="D15" s="1">
        <v>31250000</v>
      </c>
      <c r="E15" s="1">
        <v>31500000</v>
      </c>
      <c r="F15" s="1">
        <v>32000000</v>
      </c>
      <c r="G15" s="1">
        <v>32500000</v>
      </c>
      <c r="H15" s="1">
        <v>35850000</v>
      </c>
      <c r="I15" s="1">
        <v>35680000</v>
      </c>
      <c r="J15" s="3"/>
      <c r="K15" s="1">
        <v>29560000</v>
      </c>
      <c r="L15" s="1">
        <v>1020000</v>
      </c>
    </row>
    <row r="16" spans="1:18" x14ac:dyDescent="0.25">
      <c r="A16" s="2">
        <v>11</v>
      </c>
      <c r="B16" s="32"/>
      <c r="C16" s="2" t="s">
        <v>46</v>
      </c>
      <c r="D16" s="1">
        <v>32750000</v>
      </c>
      <c r="E16" s="1">
        <v>33000000</v>
      </c>
      <c r="F16" s="1">
        <v>33500000</v>
      </c>
      <c r="G16" s="1">
        <v>34000000</v>
      </c>
      <c r="H16" s="1">
        <v>37350000</v>
      </c>
      <c r="I16" s="1">
        <v>37180000</v>
      </c>
      <c r="J16" s="3"/>
      <c r="K16" s="1">
        <v>31060000</v>
      </c>
      <c r="L16" s="1">
        <v>1020000</v>
      </c>
    </row>
    <row r="17" spans="1:12" x14ac:dyDescent="0.25">
      <c r="A17" s="2">
        <v>12</v>
      </c>
      <c r="B17" s="32"/>
      <c r="C17" s="2" t="s">
        <v>47</v>
      </c>
      <c r="D17" s="1">
        <v>34250000</v>
      </c>
      <c r="E17" s="1">
        <v>34500000</v>
      </c>
      <c r="F17" s="1">
        <v>35000000</v>
      </c>
      <c r="G17" s="1">
        <v>35500000</v>
      </c>
      <c r="H17" s="1">
        <v>38900000</v>
      </c>
      <c r="I17" s="1">
        <v>38720000</v>
      </c>
      <c r="J17" s="3"/>
      <c r="K17" s="1">
        <v>32540000</v>
      </c>
      <c r="L17" s="1">
        <v>1030000</v>
      </c>
    </row>
    <row r="18" spans="1:12" x14ac:dyDescent="0.25">
      <c r="A18" s="2">
        <v>13</v>
      </c>
      <c r="B18" s="32"/>
      <c r="C18" s="2" t="s">
        <v>0</v>
      </c>
      <c r="D18" s="1">
        <v>35750000</v>
      </c>
      <c r="E18" s="1">
        <v>36000000</v>
      </c>
      <c r="F18" s="1">
        <v>36500000</v>
      </c>
      <c r="G18" s="1">
        <v>37000000</v>
      </c>
      <c r="H18" s="1">
        <v>40450000</v>
      </c>
      <c r="I18" s="1">
        <v>40260000</v>
      </c>
      <c r="J18" s="3"/>
      <c r="K18" s="1">
        <v>34020000</v>
      </c>
      <c r="L18" s="1">
        <v>1040000</v>
      </c>
    </row>
    <row r="19" spans="1:12" x14ac:dyDescent="0.25">
      <c r="A19" s="2">
        <v>14</v>
      </c>
      <c r="B19" s="32"/>
      <c r="C19" s="2" t="s">
        <v>48</v>
      </c>
      <c r="D19" s="1">
        <v>37250000</v>
      </c>
      <c r="E19" s="1">
        <v>37500000</v>
      </c>
      <c r="F19" s="1">
        <v>38000000</v>
      </c>
      <c r="G19" s="1">
        <v>38500000</v>
      </c>
      <c r="H19" s="1">
        <v>42000000</v>
      </c>
      <c r="I19" s="1">
        <v>41800000</v>
      </c>
      <c r="J19" s="3"/>
      <c r="K19" s="1">
        <v>35500000</v>
      </c>
      <c r="L19" s="1">
        <v>1050000</v>
      </c>
    </row>
    <row r="20" spans="1:12" x14ac:dyDescent="0.25">
      <c r="A20" s="2">
        <v>15</v>
      </c>
      <c r="B20" s="32"/>
      <c r="C20" s="2" t="s">
        <v>49</v>
      </c>
      <c r="D20" s="1">
        <v>38750000</v>
      </c>
      <c r="E20" s="1">
        <v>39000000</v>
      </c>
      <c r="F20" s="1">
        <v>39500000</v>
      </c>
      <c r="G20" s="1">
        <v>40000000</v>
      </c>
      <c r="H20" s="1">
        <v>43550000</v>
      </c>
      <c r="I20" s="1">
        <v>43340000</v>
      </c>
      <c r="J20" s="3"/>
      <c r="K20" s="1">
        <v>36980000</v>
      </c>
      <c r="L20" s="1">
        <v>1060000</v>
      </c>
    </row>
    <row r="21" spans="1:12" x14ac:dyDescent="0.25">
      <c r="A21" s="2">
        <v>16</v>
      </c>
      <c r="B21" s="32"/>
      <c r="C21" s="2" t="s">
        <v>50</v>
      </c>
      <c r="D21" s="1">
        <v>40250000</v>
      </c>
      <c r="E21" s="1">
        <v>40500000</v>
      </c>
      <c r="F21" s="1">
        <v>41000000</v>
      </c>
      <c r="G21" s="1">
        <v>41500000</v>
      </c>
      <c r="H21" s="1">
        <v>45050000</v>
      </c>
      <c r="I21" s="1">
        <v>44840000</v>
      </c>
      <c r="J21" s="3"/>
      <c r="K21" s="1">
        <v>38480000</v>
      </c>
      <c r="L21" s="1">
        <v>1060000</v>
      </c>
    </row>
    <row r="22" spans="1:12" x14ac:dyDescent="0.25">
      <c r="A22" s="2">
        <v>17</v>
      </c>
      <c r="B22" s="32"/>
      <c r="C22" s="2" t="s">
        <v>51</v>
      </c>
      <c r="D22" s="1">
        <v>41750000</v>
      </c>
      <c r="E22" s="1">
        <v>42000000</v>
      </c>
      <c r="F22" s="1">
        <v>42500000</v>
      </c>
      <c r="G22" s="1">
        <v>43000000</v>
      </c>
      <c r="H22" s="1">
        <v>46600000</v>
      </c>
      <c r="I22" s="1">
        <v>46380000</v>
      </c>
      <c r="J22" s="3"/>
      <c r="K22" s="1">
        <v>39960000</v>
      </c>
      <c r="L22" s="1">
        <v>1070000</v>
      </c>
    </row>
    <row r="23" spans="1:12" x14ac:dyDescent="0.25">
      <c r="A23" s="2">
        <v>18</v>
      </c>
      <c r="B23" s="33"/>
      <c r="C23" s="2" t="s">
        <v>52</v>
      </c>
      <c r="D23" s="1">
        <v>43250000</v>
      </c>
      <c r="E23" s="1">
        <v>43500000</v>
      </c>
      <c r="F23" s="1">
        <v>44000000</v>
      </c>
      <c r="G23" s="1">
        <v>44500000</v>
      </c>
      <c r="H23" s="1">
        <v>48150000</v>
      </c>
      <c r="I23" s="1">
        <v>47920000</v>
      </c>
      <c r="J23" s="3"/>
      <c r="K23" s="1">
        <v>41440000</v>
      </c>
      <c r="L23" s="1">
        <v>1080000</v>
      </c>
    </row>
    <row r="42" spans="10:10" x14ac:dyDescent="0.25">
      <c r="J42" s="3"/>
    </row>
    <row r="43" spans="10:10" x14ac:dyDescent="0.25">
      <c r="J43" s="3"/>
    </row>
    <row r="44" spans="10:10" x14ac:dyDescent="0.25">
      <c r="J44" s="3"/>
    </row>
    <row r="49" spans="3:3" x14ac:dyDescent="0.25">
      <c r="C49" s="15"/>
    </row>
  </sheetData>
  <mergeCells count="8">
    <mergeCell ref="B6:B23"/>
    <mergeCell ref="D2:H2"/>
    <mergeCell ref="L2:P2"/>
    <mergeCell ref="L3:P3"/>
    <mergeCell ref="D4:I4"/>
    <mergeCell ref="A4:A5"/>
    <mergeCell ref="B4:B5"/>
    <mergeCell ref="C4:C5"/>
  </mergeCells>
  <phoneticPr fontId="4"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3441B-5874-4F9E-9D4D-DCA84E9EE672}">
  <dimension ref="A2:P23"/>
  <sheetViews>
    <sheetView topLeftCell="B1" workbookViewId="0">
      <selection activeCell="N17" sqref="N17:N18"/>
    </sheetView>
  </sheetViews>
  <sheetFormatPr defaultRowHeight="15" x14ac:dyDescent="0.25"/>
  <cols>
    <col min="1" max="1" width="6.5703125" customWidth="1"/>
    <col min="2" max="2" width="10.42578125" customWidth="1"/>
    <col min="3" max="3" width="12.42578125" customWidth="1"/>
    <col min="4" max="9" width="11.7109375" customWidth="1"/>
    <col min="10" max="10" width="10.85546875" customWidth="1"/>
    <col min="11" max="12" width="12" customWidth="1"/>
    <col min="13" max="13" width="10.140625" customWidth="1"/>
    <col min="14" max="14" width="9.42578125" customWidth="1"/>
    <col min="15" max="15" width="10.42578125" customWidth="1"/>
    <col min="16" max="16" width="10" customWidth="1"/>
  </cols>
  <sheetData>
    <row r="2" spans="1:16" x14ac:dyDescent="0.25">
      <c r="C2" s="13" t="s">
        <v>26</v>
      </c>
      <c r="D2" s="27" t="s">
        <v>54</v>
      </c>
      <c r="E2" s="27"/>
      <c r="F2" s="27"/>
      <c r="G2" s="27"/>
      <c r="H2" s="27"/>
      <c r="I2" s="14"/>
      <c r="K2" s="13" t="s">
        <v>27</v>
      </c>
      <c r="L2" s="28" t="s">
        <v>28</v>
      </c>
      <c r="M2" s="28"/>
      <c r="N2" s="28"/>
      <c r="O2" s="28"/>
      <c r="P2" s="28"/>
    </row>
    <row r="3" spans="1:16" x14ac:dyDescent="0.25">
      <c r="L3" s="28" t="s">
        <v>29</v>
      </c>
      <c r="M3" s="28"/>
      <c r="N3" s="28"/>
      <c r="O3" s="28"/>
      <c r="P3" s="28"/>
    </row>
    <row r="4" spans="1:16" x14ac:dyDescent="0.25">
      <c r="A4" s="29" t="s">
        <v>14</v>
      </c>
      <c r="B4" s="29" t="s">
        <v>13</v>
      </c>
      <c r="C4" s="29" t="s">
        <v>12</v>
      </c>
      <c r="D4" s="29" t="s">
        <v>11</v>
      </c>
      <c r="E4" s="29"/>
      <c r="F4" s="29"/>
      <c r="G4" s="29"/>
      <c r="H4" s="29"/>
      <c r="I4" s="29"/>
      <c r="J4" s="3"/>
    </row>
    <row r="5" spans="1:16" x14ac:dyDescent="0.25">
      <c r="A5" s="29"/>
      <c r="B5" s="29"/>
      <c r="C5" s="29"/>
      <c r="D5" s="2">
        <v>2017</v>
      </c>
      <c r="E5" s="2">
        <v>2018</v>
      </c>
      <c r="F5" s="2">
        <v>2019</v>
      </c>
      <c r="G5" s="2">
        <v>2020</v>
      </c>
      <c r="H5" s="2">
        <v>2021</v>
      </c>
      <c r="I5" s="9">
        <v>2022</v>
      </c>
      <c r="J5" s="3"/>
      <c r="K5" s="12" t="s">
        <v>10</v>
      </c>
      <c r="L5" s="12" t="s">
        <v>9</v>
      </c>
    </row>
    <row r="6" spans="1:16" x14ac:dyDescent="0.25">
      <c r="A6" s="2">
        <v>1</v>
      </c>
      <c r="B6" s="31" t="s">
        <v>7</v>
      </c>
      <c r="C6" s="2" t="s">
        <v>5</v>
      </c>
      <c r="D6" s="1"/>
      <c r="E6" s="1">
        <v>26250000</v>
      </c>
      <c r="F6" s="1">
        <v>27250000</v>
      </c>
      <c r="G6" s="1">
        <v>28250000</v>
      </c>
      <c r="H6" s="1">
        <v>30400000</v>
      </c>
      <c r="I6" s="1">
        <v>31400000</v>
      </c>
      <c r="J6" s="3"/>
      <c r="K6" s="1">
        <v>24675000</v>
      </c>
      <c r="L6" s="1">
        <v>1345000</v>
      </c>
    </row>
    <row r="7" spans="1:16" x14ac:dyDescent="0.25">
      <c r="A7" s="2">
        <v>2</v>
      </c>
      <c r="B7" s="32"/>
      <c r="C7" s="2" t="s">
        <v>41</v>
      </c>
      <c r="D7" s="1"/>
      <c r="E7" s="1">
        <v>28000000</v>
      </c>
      <c r="F7" s="1">
        <v>29250000</v>
      </c>
      <c r="G7" s="1">
        <v>30000000</v>
      </c>
      <c r="H7" s="1">
        <v>32300000</v>
      </c>
      <c r="I7" s="1">
        <v>33300000</v>
      </c>
      <c r="J7" s="3"/>
      <c r="K7" s="1">
        <v>26475000</v>
      </c>
      <c r="L7" s="1">
        <v>1365000</v>
      </c>
    </row>
    <row r="8" spans="1:16" x14ac:dyDescent="0.25">
      <c r="A8" s="2">
        <v>3</v>
      </c>
      <c r="B8" s="32"/>
      <c r="C8" s="2" t="s">
        <v>4</v>
      </c>
      <c r="D8" s="1">
        <v>29250000</v>
      </c>
      <c r="E8" s="1">
        <v>30000000</v>
      </c>
      <c r="F8" s="1">
        <v>31000000</v>
      </c>
      <c r="G8" s="1">
        <v>32000000</v>
      </c>
      <c r="H8" s="1">
        <v>34200000</v>
      </c>
      <c r="I8" s="1">
        <v>34860000</v>
      </c>
      <c r="J8" s="3"/>
      <c r="K8" s="1">
        <v>27720000</v>
      </c>
      <c r="L8" s="1">
        <v>1190000</v>
      </c>
    </row>
    <row r="9" spans="1:16" x14ac:dyDescent="0.25">
      <c r="A9" s="2">
        <v>4</v>
      </c>
      <c r="B9" s="32"/>
      <c r="C9" s="2" t="s">
        <v>42</v>
      </c>
      <c r="D9" s="1">
        <v>31000000</v>
      </c>
      <c r="E9" s="1">
        <v>31750000</v>
      </c>
      <c r="F9" s="1">
        <v>32750000</v>
      </c>
      <c r="G9" s="1">
        <v>33750000</v>
      </c>
      <c r="H9" s="1">
        <v>36100000</v>
      </c>
      <c r="I9" s="1">
        <v>36730000</v>
      </c>
      <c r="J9" s="3"/>
      <c r="K9" s="1">
        <v>29410000</v>
      </c>
      <c r="L9" s="1">
        <v>1220000</v>
      </c>
    </row>
    <row r="10" spans="1:16" x14ac:dyDescent="0.25">
      <c r="A10" s="2">
        <v>5</v>
      </c>
      <c r="B10" s="32"/>
      <c r="C10" s="2" t="s">
        <v>3</v>
      </c>
      <c r="D10" s="1">
        <v>32750000</v>
      </c>
      <c r="E10" s="1">
        <v>33500000</v>
      </c>
      <c r="F10" s="1">
        <v>34750000</v>
      </c>
      <c r="G10" s="1">
        <v>35750000</v>
      </c>
      <c r="H10" s="1">
        <v>38000000</v>
      </c>
      <c r="I10" s="1">
        <v>38775000</v>
      </c>
      <c r="J10" s="3"/>
      <c r="K10" s="1">
        <v>31125000</v>
      </c>
      <c r="L10" s="1">
        <v>1275000</v>
      </c>
    </row>
    <row r="11" spans="1:16" x14ac:dyDescent="0.25">
      <c r="A11" s="2">
        <v>6</v>
      </c>
      <c r="B11" s="32"/>
      <c r="C11" s="2" t="s">
        <v>43</v>
      </c>
      <c r="D11" s="1">
        <v>34750000</v>
      </c>
      <c r="E11" s="1">
        <v>35500000</v>
      </c>
      <c r="F11" s="1">
        <v>36500000</v>
      </c>
      <c r="G11" s="1">
        <v>37500000</v>
      </c>
      <c r="H11" s="1">
        <v>39900000</v>
      </c>
      <c r="I11" s="1">
        <v>40520000</v>
      </c>
      <c r="J11" s="3"/>
      <c r="K11" s="1">
        <v>33140000</v>
      </c>
      <c r="L11" s="1">
        <v>1230000</v>
      </c>
    </row>
    <row r="12" spans="1:16" x14ac:dyDescent="0.25">
      <c r="A12" s="2">
        <v>7</v>
      </c>
      <c r="B12" s="32"/>
      <c r="C12" s="2" t="s">
        <v>44</v>
      </c>
      <c r="D12" s="1">
        <v>36500000</v>
      </c>
      <c r="E12" s="1">
        <v>37250000</v>
      </c>
      <c r="F12" s="1">
        <v>38250000</v>
      </c>
      <c r="G12" s="1">
        <v>39250000</v>
      </c>
      <c r="H12" s="1">
        <v>41800000</v>
      </c>
      <c r="I12" s="1">
        <v>42390000</v>
      </c>
      <c r="J12" s="3"/>
      <c r="K12" s="1">
        <v>34830000</v>
      </c>
      <c r="L12" s="1">
        <v>1260000</v>
      </c>
    </row>
    <row r="13" spans="1:16" x14ac:dyDescent="0.25">
      <c r="A13" s="2">
        <v>8</v>
      </c>
      <c r="B13" s="32"/>
      <c r="C13" s="2" t="s">
        <v>2</v>
      </c>
      <c r="D13" s="1">
        <v>38250000</v>
      </c>
      <c r="E13" s="1">
        <v>39000000</v>
      </c>
      <c r="F13" s="1">
        <v>40250000</v>
      </c>
      <c r="G13" s="1">
        <v>41250000</v>
      </c>
      <c r="H13" s="1">
        <v>43650000</v>
      </c>
      <c r="I13" s="1">
        <v>44395000</v>
      </c>
      <c r="J13" s="3"/>
      <c r="K13" s="1">
        <v>36565000</v>
      </c>
      <c r="L13" s="1">
        <v>1305000</v>
      </c>
    </row>
    <row r="14" spans="1:16" x14ac:dyDescent="0.25">
      <c r="A14" s="2">
        <v>9</v>
      </c>
      <c r="B14" s="32"/>
      <c r="C14" s="2" t="s">
        <v>45</v>
      </c>
      <c r="D14" s="1">
        <v>40250000</v>
      </c>
      <c r="E14" s="1">
        <v>41000000</v>
      </c>
      <c r="F14" s="1">
        <v>42000000</v>
      </c>
      <c r="G14" s="1">
        <v>43000000</v>
      </c>
      <c r="H14" s="1">
        <v>45550000</v>
      </c>
      <c r="I14" s="1">
        <v>46140000</v>
      </c>
      <c r="J14" s="3"/>
      <c r="K14" s="1">
        <v>38580000</v>
      </c>
      <c r="L14" s="1">
        <v>1260000</v>
      </c>
    </row>
    <row r="15" spans="1:16" x14ac:dyDescent="0.25">
      <c r="A15" s="2">
        <v>10</v>
      </c>
      <c r="B15" s="32"/>
      <c r="C15" s="2" t="s">
        <v>1</v>
      </c>
      <c r="D15" s="1">
        <v>42000000</v>
      </c>
      <c r="E15" s="1">
        <v>42750000</v>
      </c>
      <c r="F15" s="1">
        <v>43750000</v>
      </c>
      <c r="G15" s="1">
        <v>44750000</v>
      </c>
      <c r="H15" s="1">
        <v>47450000</v>
      </c>
      <c r="I15" s="1">
        <v>48010000</v>
      </c>
      <c r="J15" s="3"/>
      <c r="K15" s="1">
        <v>40270000</v>
      </c>
      <c r="L15" s="1">
        <v>1290000</v>
      </c>
      <c r="N15" t="s">
        <v>30</v>
      </c>
    </row>
    <row r="16" spans="1:16" x14ac:dyDescent="0.25">
      <c r="A16" s="2">
        <v>11</v>
      </c>
      <c r="B16" s="32"/>
      <c r="C16" s="2" t="s">
        <v>46</v>
      </c>
      <c r="D16" s="1">
        <v>43750000</v>
      </c>
      <c r="E16" s="1">
        <v>44500000</v>
      </c>
      <c r="F16" s="1">
        <v>45750000</v>
      </c>
      <c r="G16" s="1">
        <v>46750000</v>
      </c>
      <c r="H16" s="1">
        <v>49350000</v>
      </c>
      <c r="I16" s="1">
        <v>50055000</v>
      </c>
      <c r="J16" s="3"/>
      <c r="K16" s="1">
        <v>41985000</v>
      </c>
      <c r="L16" s="1">
        <v>1345000</v>
      </c>
      <c r="N16" t="s">
        <v>55</v>
      </c>
    </row>
    <row r="17" spans="1:14" x14ac:dyDescent="0.25">
      <c r="A17" s="2">
        <v>12</v>
      </c>
      <c r="B17" s="32"/>
      <c r="C17" s="2" t="s">
        <v>47</v>
      </c>
      <c r="D17" s="1">
        <v>45750000</v>
      </c>
      <c r="E17" s="1">
        <v>46500000</v>
      </c>
      <c r="F17" s="1">
        <v>47500000</v>
      </c>
      <c r="G17" s="1">
        <v>48500000</v>
      </c>
      <c r="H17" s="1">
        <v>51250000</v>
      </c>
      <c r="I17" s="1">
        <v>51800000</v>
      </c>
      <c r="J17" s="3"/>
      <c r="K17" s="1">
        <v>44000000</v>
      </c>
      <c r="L17" s="1">
        <v>1300000</v>
      </c>
      <c r="N17" t="s">
        <v>58</v>
      </c>
    </row>
    <row r="18" spans="1:14" x14ac:dyDescent="0.25">
      <c r="A18" s="2">
        <v>13</v>
      </c>
      <c r="B18" s="32"/>
      <c r="C18" s="2" t="s">
        <v>0</v>
      </c>
      <c r="D18" s="1">
        <v>47500000</v>
      </c>
      <c r="E18" s="30">
        <v>48250000</v>
      </c>
      <c r="F18" s="1">
        <v>49250000</v>
      </c>
      <c r="G18" s="1">
        <v>50250000</v>
      </c>
      <c r="H18" s="1">
        <v>53150000</v>
      </c>
      <c r="I18" s="1">
        <v>53670000</v>
      </c>
      <c r="J18" s="3"/>
      <c r="K18" s="1">
        <v>45690000</v>
      </c>
      <c r="L18" s="1">
        <v>1330000</v>
      </c>
      <c r="N18" t="s">
        <v>59</v>
      </c>
    </row>
    <row r="19" spans="1:14" x14ac:dyDescent="0.25">
      <c r="A19" s="2">
        <v>14</v>
      </c>
      <c r="B19" s="32"/>
      <c r="C19" s="2" t="s">
        <v>48</v>
      </c>
      <c r="D19" s="1">
        <v>49250000</v>
      </c>
      <c r="E19" s="1">
        <v>50000000</v>
      </c>
      <c r="F19" s="1">
        <v>51250000</v>
      </c>
      <c r="G19" s="1">
        <v>52250000</v>
      </c>
      <c r="H19" s="1">
        <v>55050000</v>
      </c>
      <c r="I19" s="1">
        <v>55715000</v>
      </c>
      <c r="J19" s="3"/>
      <c r="K19" s="1">
        <v>47405000</v>
      </c>
      <c r="L19" s="1">
        <v>1385000</v>
      </c>
    </row>
    <row r="20" spans="1:14" x14ac:dyDescent="0.25">
      <c r="A20" s="2">
        <v>15</v>
      </c>
      <c r="B20" s="32"/>
      <c r="C20" s="2" t="s">
        <v>49</v>
      </c>
      <c r="D20" s="1">
        <v>51250000</v>
      </c>
      <c r="E20" s="1">
        <v>52000000</v>
      </c>
      <c r="F20" s="1">
        <v>53000000</v>
      </c>
      <c r="G20" s="1">
        <v>54000000</v>
      </c>
      <c r="H20" s="1">
        <v>56950000</v>
      </c>
      <c r="I20" s="1">
        <v>57460000</v>
      </c>
      <c r="J20" s="3"/>
      <c r="K20" s="1">
        <v>49420000</v>
      </c>
      <c r="L20" s="1">
        <v>1340000</v>
      </c>
    </row>
    <row r="21" spans="1:14" x14ac:dyDescent="0.25">
      <c r="A21" s="2">
        <v>16</v>
      </c>
      <c r="B21" s="32"/>
      <c r="C21" s="2" t="s">
        <v>50</v>
      </c>
      <c r="D21" s="1">
        <v>53000000</v>
      </c>
      <c r="E21" s="1">
        <v>53750000</v>
      </c>
      <c r="F21" s="1">
        <v>54750000</v>
      </c>
      <c r="G21" s="1">
        <v>55750000</v>
      </c>
      <c r="H21" s="1">
        <v>58850000</v>
      </c>
      <c r="I21" s="1">
        <v>59330000</v>
      </c>
      <c r="J21" s="3"/>
      <c r="K21" s="1">
        <v>51110000</v>
      </c>
      <c r="L21" s="1">
        <v>1370000</v>
      </c>
    </row>
    <row r="22" spans="1:14" x14ac:dyDescent="0.25">
      <c r="A22" s="2">
        <v>17</v>
      </c>
      <c r="B22" s="32"/>
      <c r="C22" s="2" t="s">
        <v>51</v>
      </c>
      <c r="D22" s="1">
        <v>54750000</v>
      </c>
      <c r="E22" s="1">
        <v>55500000</v>
      </c>
      <c r="F22" s="1">
        <v>56750000</v>
      </c>
      <c r="G22" s="1">
        <v>57750000</v>
      </c>
      <c r="H22" s="1">
        <v>60750000</v>
      </c>
      <c r="I22" s="1">
        <v>61375000</v>
      </c>
      <c r="J22" s="3"/>
      <c r="K22" s="1">
        <v>52825000</v>
      </c>
      <c r="L22" s="1">
        <v>1425000</v>
      </c>
    </row>
    <row r="23" spans="1:14" x14ac:dyDescent="0.25">
      <c r="A23" s="2">
        <v>18</v>
      </c>
      <c r="B23" s="33"/>
      <c r="C23" s="2" t="s">
        <v>52</v>
      </c>
      <c r="D23" s="1">
        <v>56750000</v>
      </c>
      <c r="E23" s="1">
        <v>57500000</v>
      </c>
      <c r="F23" s="1">
        <v>58500000</v>
      </c>
      <c r="G23" s="1">
        <v>59500000</v>
      </c>
      <c r="H23" s="1">
        <v>62650000</v>
      </c>
      <c r="I23" s="1">
        <v>63120000</v>
      </c>
      <c r="J23" s="3"/>
      <c r="K23" s="1">
        <v>54840000</v>
      </c>
      <c r="L23" s="1">
        <v>1380000</v>
      </c>
    </row>
  </sheetData>
  <mergeCells count="8">
    <mergeCell ref="B6:B23"/>
    <mergeCell ref="D2:H2"/>
    <mergeCell ref="L2:P2"/>
    <mergeCell ref="L3:P3"/>
    <mergeCell ref="A4:A5"/>
    <mergeCell ref="B4:B5"/>
    <mergeCell ref="C4:C5"/>
    <mergeCell ref="D4:I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CCE1-819D-433C-AE3A-3BDF4AB63BA4}">
  <dimension ref="A2:P23"/>
  <sheetViews>
    <sheetView topLeftCell="A2" workbookViewId="0">
      <selection activeCell="N19" sqref="N19"/>
    </sheetView>
  </sheetViews>
  <sheetFormatPr defaultRowHeight="15" x14ac:dyDescent="0.25"/>
  <cols>
    <col min="1" max="1" width="6.42578125" customWidth="1"/>
    <col min="2" max="2" width="10.28515625" customWidth="1"/>
    <col min="3" max="3" width="12.28515625" customWidth="1"/>
    <col min="4" max="12" width="11.85546875" customWidth="1"/>
    <col min="13" max="16" width="10.140625" customWidth="1"/>
  </cols>
  <sheetData>
    <row r="2" spans="1:16" x14ac:dyDescent="0.25">
      <c r="C2" s="13" t="s">
        <v>26</v>
      </c>
      <c r="D2" s="27" t="s">
        <v>56</v>
      </c>
      <c r="E2" s="27"/>
      <c r="F2" s="27"/>
      <c r="G2" s="27"/>
      <c r="H2" s="27"/>
      <c r="K2" s="13" t="s">
        <v>27</v>
      </c>
      <c r="L2" s="28" t="s">
        <v>28</v>
      </c>
      <c r="M2" s="28"/>
      <c r="N2" s="28"/>
      <c r="O2" s="28"/>
      <c r="P2" s="28"/>
    </row>
    <row r="3" spans="1:16" x14ac:dyDescent="0.25">
      <c r="L3" s="28" t="s">
        <v>29</v>
      </c>
      <c r="M3" s="28"/>
      <c r="N3" s="28"/>
      <c r="O3" s="28"/>
      <c r="P3" s="28"/>
    </row>
    <row r="4" spans="1:16" x14ac:dyDescent="0.25">
      <c r="A4" s="29" t="s">
        <v>14</v>
      </c>
      <c r="B4" s="29" t="s">
        <v>13</v>
      </c>
      <c r="C4" s="29" t="s">
        <v>12</v>
      </c>
      <c r="D4" s="29" t="s">
        <v>11</v>
      </c>
      <c r="E4" s="29"/>
      <c r="F4" s="29"/>
      <c r="G4" s="29"/>
      <c r="H4" s="29"/>
      <c r="I4" s="29"/>
      <c r="J4" s="3"/>
    </row>
    <row r="5" spans="1:16" x14ac:dyDescent="0.25">
      <c r="A5" s="29"/>
      <c r="B5" s="29"/>
      <c r="C5" s="29"/>
      <c r="D5" s="2">
        <v>2017</v>
      </c>
      <c r="E5" s="2">
        <v>2018</v>
      </c>
      <c r="F5" s="2">
        <v>2019</v>
      </c>
      <c r="G5" s="2">
        <v>2020</v>
      </c>
      <c r="H5" s="2">
        <v>2021</v>
      </c>
      <c r="I5" s="9">
        <v>2022</v>
      </c>
      <c r="J5" s="3"/>
      <c r="K5" s="12" t="s">
        <v>10</v>
      </c>
      <c r="L5" s="12" t="s">
        <v>9</v>
      </c>
    </row>
    <row r="6" spans="1:16" x14ac:dyDescent="0.25">
      <c r="A6" s="2">
        <v>1</v>
      </c>
      <c r="B6" s="31" t="s">
        <v>6</v>
      </c>
      <c r="C6" s="2" t="s">
        <v>5</v>
      </c>
      <c r="D6" s="1"/>
      <c r="E6" s="1">
        <v>33000000</v>
      </c>
      <c r="F6" s="1">
        <v>34250000</v>
      </c>
      <c r="G6" s="1">
        <v>35500000</v>
      </c>
      <c r="H6" s="1">
        <v>38500000</v>
      </c>
      <c r="I6" s="1">
        <v>39750000</v>
      </c>
      <c r="J6" s="3"/>
      <c r="K6" s="1">
        <v>30875000</v>
      </c>
      <c r="L6" s="1">
        <v>1775000</v>
      </c>
    </row>
    <row r="7" spans="1:16" x14ac:dyDescent="0.25">
      <c r="A7" s="2">
        <v>2</v>
      </c>
      <c r="B7" s="32"/>
      <c r="C7" s="2" t="s">
        <v>41</v>
      </c>
      <c r="D7" s="2"/>
      <c r="E7" s="1">
        <v>35000000</v>
      </c>
      <c r="F7" s="1">
        <v>36250000</v>
      </c>
      <c r="G7" s="1">
        <v>37500000</v>
      </c>
      <c r="H7" s="1">
        <v>40450000</v>
      </c>
      <c r="I7" s="1">
        <v>41700000</v>
      </c>
      <c r="K7" s="1">
        <v>32900000</v>
      </c>
      <c r="L7" s="1">
        <v>1760000</v>
      </c>
    </row>
    <row r="8" spans="1:16" x14ac:dyDescent="0.25">
      <c r="A8" s="2">
        <v>3</v>
      </c>
      <c r="B8" s="32"/>
      <c r="C8" s="2" t="s">
        <v>4</v>
      </c>
      <c r="D8" s="1"/>
      <c r="E8" s="1">
        <v>37000000</v>
      </c>
      <c r="F8" s="1">
        <v>38250000</v>
      </c>
      <c r="G8" s="1">
        <v>39500000</v>
      </c>
      <c r="H8" s="1">
        <v>42450000</v>
      </c>
      <c r="I8" s="1">
        <v>43700000</v>
      </c>
      <c r="J8" s="3"/>
      <c r="K8" s="1">
        <v>34900000</v>
      </c>
      <c r="L8" s="1">
        <v>1760000</v>
      </c>
    </row>
    <row r="9" spans="1:16" x14ac:dyDescent="0.25">
      <c r="A9" s="2">
        <v>4</v>
      </c>
      <c r="B9" s="32"/>
      <c r="C9" s="2" t="s">
        <v>42</v>
      </c>
      <c r="D9" s="2"/>
      <c r="E9" s="1">
        <v>39000000</v>
      </c>
      <c r="F9" s="1">
        <v>40250000</v>
      </c>
      <c r="G9" s="1">
        <v>41500000</v>
      </c>
      <c r="H9" s="1">
        <v>44450000</v>
      </c>
      <c r="I9" s="1">
        <v>45700000</v>
      </c>
      <c r="K9" s="1">
        <v>36900000</v>
      </c>
      <c r="L9" s="1">
        <v>1760000</v>
      </c>
    </row>
    <row r="10" spans="1:16" x14ac:dyDescent="0.25">
      <c r="A10" s="2">
        <v>5</v>
      </c>
      <c r="B10" s="32"/>
      <c r="C10" s="2" t="s">
        <v>3</v>
      </c>
      <c r="D10" s="1"/>
      <c r="E10" s="1">
        <v>41000000</v>
      </c>
      <c r="F10" s="1">
        <v>42250000</v>
      </c>
      <c r="G10" s="1">
        <v>43500000</v>
      </c>
      <c r="H10" s="1">
        <v>46450000</v>
      </c>
      <c r="I10" s="1">
        <v>47700000</v>
      </c>
      <c r="J10" s="3"/>
      <c r="K10" s="1">
        <v>38900000</v>
      </c>
      <c r="L10" s="1">
        <v>1760000</v>
      </c>
    </row>
    <row r="11" spans="1:16" x14ac:dyDescent="0.25">
      <c r="A11" s="2">
        <v>6</v>
      </c>
      <c r="B11" s="32"/>
      <c r="C11" s="2" t="s">
        <v>43</v>
      </c>
      <c r="D11" s="1">
        <v>41750000</v>
      </c>
      <c r="E11" s="1">
        <v>43000000</v>
      </c>
      <c r="F11" s="1">
        <v>44250000</v>
      </c>
      <c r="G11" s="1">
        <v>45500000</v>
      </c>
      <c r="H11" s="1">
        <v>48450000</v>
      </c>
      <c r="I11" s="1">
        <v>49360000</v>
      </c>
      <c r="K11" s="1">
        <v>39820000</v>
      </c>
      <c r="L11" s="1">
        <v>1590000</v>
      </c>
    </row>
    <row r="12" spans="1:16" x14ac:dyDescent="0.25">
      <c r="A12" s="2">
        <v>7</v>
      </c>
      <c r="B12" s="32"/>
      <c r="C12" s="2" t="s">
        <v>44</v>
      </c>
      <c r="D12" s="1">
        <v>43750000</v>
      </c>
      <c r="E12" s="1">
        <v>45000000</v>
      </c>
      <c r="F12" s="1">
        <v>46250000</v>
      </c>
      <c r="G12" s="1">
        <v>47500000</v>
      </c>
      <c r="H12" s="1">
        <v>50450000</v>
      </c>
      <c r="I12" s="1">
        <v>51360000</v>
      </c>
      <c r="J12" s="3"/>
      <c r="K12" s="1">
        <v>41820000</v>
      </c>
      <c r="L12" s="1">
        <v>1590000</v>
      </c>
    </row>
    <row r="13" spans="1:16" x14ac:dyDescent="0.25">
      <c r="A13" s="2">
        <v>8</v>
      </c>
      <c r="B13" s="32"/>
      <c r="C13" s="2" t="s">
        <v>2</v>
      </c>
      <c r="D13" s="1">
        <v>45750000</v>
      </c>
      <c r="E13" s="1">
        <v>47000000</v>
      </c>
      <c r="F13" s="1">
        <v>48250000</v>
      </c>
      <c r="G13" s="1">
        <v>49500000</v>
      </c>
      <c r="H13" s="1">
        <v>52450000</v>
      </c>
      <c r="I13" s="1">
        <v>53360000</v>
      </c>
      <c r="J13" s="3"/>
      <c r="K13" s="1">
        <v>43820000</v>
      </c>
      <c r="L13" s="1">
        <v>1590000</v>
      </c>
    </row>
    <row r="14" spans="1:16" x14ac:dyDescent="0.25">
      <c r="A14" s="2">
        <v>9</v>
      </c>
      <c r="B14" s="32"/>
      <c r="C14" s="2" t="s">
        <v>45</v>
      </c>
      <c r="D14" s="1">
        <v>47750000</v>
      </c>
      <c r="E14" s="1">
        <v>49000000</v>
      </c>
      <c r="F14" s="1">
        <v>50250000</v>
      </c>
      <c r="G14" s="1">
        <v>51500000</v>
      </c>
      <c r="H14" s="1">
        <v>54450000</v>
      </c>
      <c r="I14" s="1">
        <v>55360000</v>
      </c>
      <c r="J14" s="3"/>
      <c r="K14" s="1">
        <v>45820000</v>
      </c>
      <c r="L14" s="1">
        <v>1590000</v>
      </c>
    </row>
    <row r="15" spans="1:16" x14ac:dyDescent="0.25">
      <c r="A15" s="2">
        <v>10</v>
      </c>
      <c r="B15" s="32"/>
      <c r="C15" s="2" t="s">
        <v>1</v>
      </c>
      <c r="D15" s="1">
        <v>49750000</v>
      </c>
      <c r="E15" s="1">
        <v>51000000</v>
      </c>
      <c r="F15" s="1">
        <v>52250000</v>
      </c>
      <c r="G15" s="1">
        <v>53500000</v>
      </c>
      <c r="H15" s="1">
        <v>56450000</v>
      </c>
      <c r="I15" s="1">
        <v>57360000</v>
      </c>
      <c r="J15" s="3"/>
      <c r="K15" s="1">
        <v>47820000</v>
      </c>
      <c r="L15" s="1">
        <v>1590000</v>
      </c>
      <c r="N15" t="s">
        <v>30</v>
      </c>
    </row>
    <row r="16" spans="1:16" x14ac:dyDescent="0.25">
      <c r="A16" s="2">
        <v>11</v>
      </c>
      <c r="B16" s="32"/>
      <c r="C16" s="2" t="s">
        <v>46</v>
      </c>
      <c r="D16" s="1">
        <v>51750000</v>
      </c>
      <c r="E16" s="1">
        <v>53000000</v>
      </c>
      <c r="F16" s="1">
        <v>54250000</v>
      </c>
      <c r="G16" s="1">
        <v>55500000</v>
      </c>
      <c r="H16" s="1">
        <v>58450000</v>
      </c>
      <c r="I16" s="1">
        <v>59360000</v>
      </c>
      <c r="J16" s="3"/>
      <c r="K16" s="1">
        <v>49820000</v>
      </c>
      <c r="L16" s="1">
        <v>1590000</v>
      </c>
      <c r="N16" t="s">
        <v>57</v>
      </c>
    </row>
    <row r="17" spans="1:14" x14ac:dyDescent="0.25">
      <c r="A17" s="2">
        <v>12</v>
      </c>
      <c r="B17" s="32"/>
      <c r="C17" s="2" t="s">
        <v>47</v>
      </c>
      <c r="D17" s="1">
        <v>53750000</v>
      </c>
      <c r="E17" s="1">
        <v>55000000</v>
      </c>
      <c r="F17" s="1">
        <v>56250000</v>
      </c>
      <c r="G17" s="1">
        <v>57500000</v>
      </c>
      <c r="H17" s="1">
        <v>60450000</v>
      </c>
      <c r="I17" s="1">
        <v>61360000</v>
      </c>
      <c r="J17" s="3"/>
      <c r="K17" s="1">
        <v>51820000</v>
      </c>
      <c r="L17" s="1">
        <v>1590000</v>
      </c>
      <c r="N17" t="s">
        <v>60</v>
      </c>
    </row>
    <row r="18" spans="1:14" x14ac:dyDescent="0.25">
      <c r="A18" s="2">
        <v>13</v>
      </c>
      <c r="B18" s="32"/>
      <c r="C18" s="2" t="s">
        <v>0</v>
      </c>
      <c r="D18" s="1">
        <v>55750000</v>
      </c>
      <c r="E18" s="1">
        <v>57000000</v>
      </c>
      <c r="F18" s="1">
        <v>58250000</v>
      </c>
      <c r="G18" s="1">
        <v>59500000</v>
      </c>
      <c r="H18" s="1">
        <v>62450000</v>
      </c>
      <c r="I18" s="1">
        <v>63360000</v>
      </c>
      <c r="J18" s="3"/>
      <c r="K18" s="1">
        <v>53820000</v>
      </c>
      <c r="L18" s="1">
        <v>1590000</v>
      </c>
      <c r="N18" t="s">
        <v>61</v>
      </c>
    </row>
    <row r="19" spans="1:14" x14ac:dyDescent="0.25">
      <c r="A19" s="2">
        <v>14</v>
      </c>
      <c r="B19" s="32"/>
      <c r="C19" s="2" t="s">
        <v>48</v>
      </c>
      <c r="D19" s="1">
        <v>57750000</v>
      </c>
      <c r="E19" s="1">
        <v>59000000</v>
      </c>
      <c r="F19" s="1">
        <v>60250000</v>
      </c>
      <c r="G19" s="1">
        <v>61500000</v>
      </c>
      <c r="H19" s="1">
        <v>64400000</v>
      </c>
      <c r="I19" s="1">
        <v>65320000</v>
      </c>
      <c r="J19" s="3"/>
      <c r="K19" s="1">
        <v>55840000</v>
      </c>
      <c r="L19" s="1">
        <v>1580000</v>
      </c>
    </row>
    <row r="20" spans="1:14" x14ac:dyDescent="0.25">
      <c r="A20" s="2">
        <v>15</v>
      </c>
      <c r="B20" s="32"/>
      <c r="C20" s="2" t="s">
        <v>49</v>
      </c>
      <c r="D20" s="1">
        <v>59750000</v>
      </c>
      <c r="E20" s="1">
        <v>61000000</v>
      </c>
      <c r="F20" s="1">
        <v>62250000</v>
      </c>
      <c r="G20" s="1">
        <v>63500000</v>
      </c>
      <c r="H20" s="1">
        <v>66400000</v>
      </c>
      <c r="I20" s="1">
        <v>67320000</v>
      </c>
      <c r="J20" s="3"/>
      <c r="K20" s="1">
        <v>57840000</v>
      </c>
      <c r="L20" s="1">
        <v>1580000</v>
      </c>
    </row>
    <row r="21" spans="1:14" x14ac:dyDescent="0.25">
      <c r="A21" s="2">
        <v>16</v>
      </c>
      <c r="B21" s="32"/>
      <c r="C21" s="2" t="s">
        <v>50</v>
      </c>
      <c r="D21" s="1">
        <v>61750000</v>
      </c>
      <c r="E21" s="1">
        <v>63000000</v>
      </c>
      <c r="F21" s="1">
        <v>64250000</v>
      </c>
      <c r="G21" s="1">
        <v>65500000</v>
      </c>
      <c r="H21" s="1">
        <v>68400000</v>
      </c>
      <c r="I21" s="1">
        <v>69320000</v>
      </c>
      <c r="J21" s="3"/>
      <c r="K21" s="1">
        <v>59840000</v>
      </c>
      <c r="L21" s="1">
        <v>1580000</v>
      </c>
    </row>
    <row r="22" spans="1:14" x14ac:dyDescent="0.25">
      <c r="A22" s="2">
        <v>17</v>
      </c>
      <c r="B22" s="32"/>
      <c r="C22" s="2" t="s">
        <v>51</v>
      </c>
      <c r="D22" s="1">
        <v>63750000</v>
      </c>
      <c r="E22" s="1">
        <v>65000000</v>
      </c>
      <c r="F22" s="1">
        <v>66250000</v>
      </c>
      <c r="G22" s="1">
        <v>67500000</v>
      </c>
      <c r="H22" s="1">
        <v>70400000</v>
      </c>
      <c r="I22" s="1">
        <v>71320000</v>
      </c>
      <c r="J22" s="3"/>
      <c r="K22" s="1">
        <v>61840000</v>
      </c>
      <c r="L22" s="1">
        <v>1580000</v>
      </c>
    </row>
    <row r="23" spans="1:14" x14ac:dyDescent="0.25">
      <c r="A23" s="2">
        <v>18</v>
      </c>
      <c r="B23" s="33"/>
      <c r="C23" s="2" t="s">
        <v>52</v>
      </c>
      <c r="D23" s="1">
        <v>65750000</v>
      </c>
      <c r="E23" s="1">
        <v>67000000</v>
      </c>
      <c r="F23" s="1">
        <v>68250000</v>
      </c>
      <c r="G23" s="1">
        <v>69500000</v>
      </c>
      <c r="H23" s="1">
        <v>72400000</v>
      </c>
      <c r="I23" s="1">
        <v>73320000</v>
      </c>
      <c r="J23" s="3"/>
      <c r="K23" s="1">
        <v>63840000</v>
      </c>
      <c r="L23" s="1">
        <v>1580000</v>
      </c>
    </row>
  </sheetData>
  <mergeCells count="8">
    <mergeCell ref="L2:P2"/>
    <mergeCell ref="L3:P3"/>
    <mergeCell ref="A4:A5"/>
    <mergeCell ref="B4:B5"/>
    <mergeCell ref="C4:C5"/>
    <mergeCell ref="D4:I4"/>
    <mergeCell ref="B6:B23"/>
    <mergeCell ref="D2:H2"/>
  </mergeCells>
  <phoneticPr fontId="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43CA3-5BD3-4569-9361-4DB573F21DED}">
  <dimension ref="A1:I25"/>
  <sheetViews>
    <sheetView workbookViewId="0">
      <selection activeCell="I18" sqref="I18"/>
    </sheetView>
  </sheetViews>
  <sheetFormatPr defaultRowHeight="15" x14ac:dyDescent="0.25"/>
  <cols>
    <col min="1" max="1" width="9.42578125" customWidth="1"/>
    <col min="2" max="2" width="13.5703125" customWidth="1"/>
    <col min="3" max="3" width="10.85546875" customWidth="1"/>
    <col min="5" max="5" width="11.85546875" customWidth="1"/>
    <col min="6" max="6" width="12.140625" customWidth="1"/>
    <col min="7" max="7" width="9.85546875" customWidth="1"/>
    <col min="8" max="8" width="14.140625" customWidth="1"/>
    <col min="9" max="9" width="13.140625" customWidth="1"/>
  </cols>
  <sheetData>
    <row r="1" spans="1:9" x14ac:dyDescent="0.25">
      <c r="B1" s="14" t="s">
        <v>25</v>
      </c>
    </row>
    <row r="3" spans="1:9" x14ac:dyDescent="0.25">
      <c r="A3" s="5" t="s">
        <v>15</v>
      </c>
      <c r="B3" s="5" t="s">
        <v>16</v>
      </c>
      <c r="C3" s="5" t="s">
        <v>31</v>
      </c>
      <c r="D3" s="5" t="s">
        <v>32</v>
      </c>
      <c r="E3" s="5" t="s">
        <v>33</v>
      </c>
      <c r="F3" s="5" t="s">
        <v>34</v>
      </c>
      <c r="G3" s="5" t="s">
        <v>17</v>
      </c>
      <c r="H3" s="5" t="s">
        <v>18</v>
      </c>
      <c r="I3" s="5" t="s">
        <v>19</v>
      </c>
    </row>
    <row r="4" spans="1:9" x14ac:dyDescent="0.25">
      <c r="A4" s="2">
        <v>2017</v>
      </c>
      <c r="B4" s="1">
        <v>17750000</v>
      </c>
      <c r="C4" s="2">
        <v>1</v>
      </c>
      <c r="D4" s="2">
        <f>C4^2</f>
        <v>1</v>
      </c>
      <c r="E4" s="2">
        <f>C4*B4</f>
        <v>17750000</v>
      </c>
      <c r="F4" s="2">
        <f>$E$14+$F$14*(C4)</f>
        <v>17160000</v>
      </c>
      <c r="G4" s="2">
        <f>ABS(B4-F4)</f>
        <v>590000</v>
      </c>
      <c r="H4" s="6">
        <f>(B4-F4)^2</f>
        <v>348100000000</v>
      </c>
      <c r="I4" s="2">
        <f>(ABS(B4-F4))/B4*100</f>
        <v>3.323943661971831</v>
      </c>
    </row>
    <row r="5" spans="1:9" x14ac:dyDescent="0.25">
      <c r="A5" s="2">
        <v>2018</v>
      </c>
      <c r="B5" s="1">
        <v>18000000</v>
      </c>
      <c r="C5" s="2">
        <v>2</v>
      </c>
      <c r="D5" s="2">
        <f>C5^2</f>
        <v>4</v>
      </c>
      <c r="E5" s="2">
        <f>C5*B5</f>
        <v>36000000</v>
      </c>
      <c r="F5" s="2">
        <f>$E$14+$F$14*(C5)</f>
        <v>18100000</v>
      </c>
      <c r="G5" s="2">
        <f>ABS(B5-F5)</f>
        <v>100000</v>
      </c>
      <c r="H5" s="6">
        <f>(B5-F5)^2</f>
        <v>10000000000</v>
      </c>
      <c r="I5" s="2">
        <f>(ABS(B5-F5))/B5*100</f>
        <v>0.55555555555555558</v>
      </c>
    </row>
    <row r="6" spans="1:9" x14ac:dyDescent="0.25">
      <c r="A6" s="2">
        <v>2019</v>
      </c>
      <c r="B6" s="1">
        <v>18500000</v>
      </c>
      <c r="C6" s="2">
        <v>3</v>
      </c>
      <c r="D6" s="2">
        <f>C6^2</f>
        <v>9</v>
      </c>
      <c r="E6" s="2">
        <f>C6*B6</f>
        <v>55500000</v>
      </c>
      <c r="F6" s="2">
        <f>$E$14+$F$14*(C6)</f>
        <v>19040000</v>
      </c>
      <c r="G6" s="2">
        <f>ABS(B6-F6)</f>
        <v>540000</v>
      </c>
      <c r="H6" s="6">
        <f>(B6-F6)^2</f>
        <v>291600000000</v>
      </c>
      <c r="I6" s="2">
        <f>(ABS(B6-F6))/B6*100</f>
        <v>2.9189189189189189</v>
      </c>
    </row>
    <row r="7" spans="1:9" x14ac:dyDescent="0.25">
      <c r="A7" s="2">
        <v>2020</v>
      </c>
      <c r="B7" s="1">
        <v>19000000</v>
      </c>
      <c r="C7" s="2">
        <v>4</v>
      </c>
      <c r="D7" s="2">
        <f>C7^2</f>
        <v>16</v>
      </c>
      <c r="E7" s="2">
        <f>C7*B7</f>
        <v>76000000</v>
      </c>
      <c r="F7" s="2">
        <f>$E$14+$F$14*(C7)</f>
        <v>19980000</v>
      </c>
      <c r="G7" s="2">
        <f>ABS(B7-F7)</f>
        <v>980000</v>
      </c>
      <c r="H7" s="6">
        <f>(B7-F7)^2</f>
        <v>960400000000</v>
      </c>
      <c r="I7" s="2">
        <f>(ABS(B7-F7))/B7*100</f>
        <v>5.1578947368421053</v>
      </c>
    </row>
    <row r="8" spans="1:9" x14ac:dyDescent="0.25">
      <c r="A8" s="2">
        <v>2021</v>
      </c>
      <c r="B8" s="1">
        <v>21950000</v>
      </c>
      <c r="C8" s="2">
        <v>5</v>
      </c>
      <c r="D8" s="2">
        <f>C8^2</f>
        <v>25</v>
      </c>
      <c r="E8" s="2">
        <f>C8*B8</f>
        <v>109750000</v>
      </c>
      <c r="F8" s="2">
        <f>$E$14+$F$14*(C8)</f>
        <v>20920000</v>
      </c>
      <c r="G8" s="2">
        <f>ABS(B8-F8)</f>
        <v>1030000</v>
      </c>
      <c r="H8" s="6">
        <f>(B8-F8)^2</f>
        <v>1060900000000</v>
      </c>
      <c r="I8" s="2">
        <f>(ABS(B8-F8))/B8*100</f>
        <v>4.6924829157175401</v>
      </c>
    </row>
    <row r="9" spans="1:9" x14ac:dyDescent="0.25">
      <c r="A9" s="7">
        <v>2022</v>
      </c>
      <c r="B9" s="8"/>
      <c r="C9" s="8"/>
      <c r="D9" s="8"/>
      <c r="E9" s="8"/>
      <c r="F9" s="9">
        <f>E14+F14*6</f>
        <v>21860000</v>
      </c>
      <c r="G9" s="8"/>
      <c r="H9" s="8"/>
      <c r="I9" s="8"/>
    </row>
    <row r="10" spans="1:9" x14ac:dyDescent="0.25">
      <c r="A10" s="5" t="s">
        <v>20</v>
      </c>
      <c r="B10" s="1">
        <f>SUM(B4:B8)</f>
        <v>95200000</v>
      </c>
      <c r="C10" s="2">
        <f>SUM(C4:C8)</f>
        <v>15</v>
      </c>
      <c r="D10" s="2">
        <f>SUM(D4:D8)</f>
        <v>55</v>
      </c>
      <c r="E10" s="2">
        <f>SUM(E4:E8)</f>
        <v>295000000</v>
      </c>
      <c r="F10" s="8"/>
      <c r="G10" s="2">
        <f>SUM(G4:G8)</f>
        <v>3240000</v>
      </c>
      <c r="H10" s="6">
        <f>SUM(H4:H8)</f>
        <v>2671000000000</v>
      </c>
      <c r="I10" s="2">
        <f>SUM(I4:I8)</f>
        <v>16.648795789005952</v>
      </c>
    </row>
    <row r="11" spans="1:9" x14ac:dyDescent="0.25">
      <c r="A11" s="5" t="s">
        <v>21</v>
      </c>
      <c r="B11" s="1">
        <f>AVERAGE(B4:B8)</f>
        <v>19040000</v>
      </c>
      <c r="C11" s="1">
        <f>AVERAGE(C4:C8)</f>
        <v>3</v>
      </c>
      <c r="D11" s="1"/>
      <c r="E11" s="2">
        <f>AVERAGE(E4:E8)</f>
        <v>59000000</v>
      </c>
      <c r="F11" s="8"/>
      <c r="G11" s="9">
        <f>AVERAGE(G4:G8)</f>
        <v>648000</v>
      </c>
      <c r="H11" s="10">
        <f>AVERAGE(H4:H8)</f>
        <v>534200000000</v>
      </c>
      <c r="I11" s="9">
        <f>AVERAGE(I4:I8)</f>
        <v>3.3297591578011905</v>
      </c>
    </row>
    <row r="13" spans="1:9" x14ac:dyDescent="0.25">
      <c r="E13" s="11" t="s">
        <v>10</v>
      </c>
      <c r="F13" s="11" t="s">
        <v>9</v>
      </c>
    </row>
    <row r="14" spans="1:9" x14ac:dyDescent="0.25">
      <c r="E14" s="2">
        <f>B11-F14*(C11)</f>
        <v>16220000</v>
      </c>
      <c r="F14" s="2">
        <f>(E10-5*(C11)*(B11))/(D10-5*(C11)^2)</f>
        <v>940000</v>
      </c>
    </row>
    <row r="23" spans="9:9" x14ac:dyDescent="0.25">
      <c r="I23" t="s">
        <v>22</v>
      </c>
    </row>
    <row r="24" spans="9:9" x14ac:dyDescent="0.25">
      <c r="I24" t="s">
        <v>23</v>
      </c>
    </row>
    <row r="25" spans="9:9" x14ac:dyDescent="0.25">
      <c r="I25" t="s">
        <v>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0359A-4DF9-4427-B120-2ACA46909AAC}">
  <dimension ref="A1:K14"/>
  <sheetViews>
    <sheetView workbookViewId="0">
      <selection activeCell="F20" sqref="F20"/>
    </sheetView>
  </sheetViews>
  <sheetFormatPr defaultRowHeight="15" x14ac:dyDescent="0.25"/>
  <cols>
    <col min="2" max="3" width="11.28515625" customWidth="1"/>
    <col min="4" max="4" width="11.85546875" customWidth="1"/>
    <col min="5" max="5" width="16.28515625" customWidth="1"/>
    <col min="6" max="6" width="11.5703125" customWidth="1"/>
    <col min="7" max="7" width="13.42578125" customWidth="1"/>
    <col min="8" max="8" width="22.42578125" customWidth="1"/>
    <col min="9" max="9" width="12.7109375" customWidth="1"/>
    <col min="10" max="10" width="14.85546875" customWidth="1"/>
    <col min="11" max="11" width="13.28515625" customWidth="1"/>
  </cols>
  <sheetData>
    <row r="1" spans="1:11" x14ac:dyDescent="0.25">
      <c r="B1" s="27" t="s">
        <v>35</v>
      </c>
      <c r="C1" s="27"/>
      <c r="D1" s="27"/>
      <c r="E1" s="27"/>
      <c r="F1" s="27"/>
      <c r="G1" s="27"/>
      <c r="H1" s="27"/>
      <c r="I1" s="27"/>
    </row>
    <row r="3" spans="1:11" x14ac:dyDescent="0.25">
      <c r="A3" s="5" t="s">
        <v>15</v>
      </c>
      <c r="B3" s="5" t="s">
        <v>16</v>
      </c>
      <c r="C3" s="5" t="s">
        <v>31</v>
      </c>
      <c r="D3" s="5" t="s">
        <v>34</v>
      </c>
      <c r="E3" s="5" t="s">
        <v>36</v>
      </c>
      <c r="F3" s="5" t="s">
        <v>37</v>
      </c>
      <c r="G3" s="23" t="s">
        <v>38</v>
      </c>
      <c r="H3" s="23" t="s">
        <v>39</v>
      </c>
      <c r="I3" s="5" t="s">
        <v>17</v>
      </c>
      <c r="J3" s="5" t="s">
        <v>40</v>
      </c>
      <c r="K3" s="17"/>
    </row>
    <row r="4" spans="1:11" x14ac:dyDescent="0.25">
      <c r="A4" s="2">
        <v>2017</v>
      </c>
      <c r="B4" s="6">
        <v>17750000</v>
      </c>
      <c r="C4" s="6">
        <v>1</v>
      </c>
      <c r="D4" s="2">
        <v>17160000</v>
      </c>
      <c r="E4" s="6">
        <f>B4-D4</f>
        <v>590000</v>
      </c>
      <c r="F4" s="6">
        <f>E4</f>
        <v>590000</v>
      </c>
      <c r="G4" s="2">
        <f>ABS(B4-D4)</f>
        <v>590000</v>
      </c>
      <c r="H4" s="2">
        <f>G4</f>
        <v>590000</v>
      </c>
      <c r="I4" s="2">
        <f>H4/C4</f>
        <v>590000</v>
      </c>
      <c r="J4" s="24">
        <f>F4/I4</f>
        <v>1</v>
      </c>
      <c r="K4" s="16"/>
    </row>
    <row r="5" spans="1:11" x14ac:dyDescent="0.25">
      <c r="A5" s="2">
        <v>2018</v>
      </c>
      <c r="B5" s="6">
        <v>18000000</v>
      </c>
      <c r="C5" s="6">
        <v>2</v>
      </c>
      <c r="D5" s="2">
        <v>18100000</v>
      </c>
      <c r="E5" s="6">
        <f t="shared" ref="E5:E8" si="0">B5-D5</f>
        <v>-100000</v>
      </c>
      <c r="F5" s="6">
        <f>F4+E5</f>
        <v>490000</v>
      </c>
      <c r="G5" s="2">
        <f t="shared" ref="G5:G8" si="1">ABS(B5-D5)</f>
        <v>100000</v>
      </c>
      <c r="H5" s="2">
        <f>H4+G5</f>
        <v>690000</v>
      </c>
      <c r="I5" s="2">
        <f>H5/C5</f>
        <v>345000</v>
      </c>
      <c r="J5" s="25">
        <f t="shared" ref="J5:J8" si="2">F5/I5</f>
        <v>1.4202898550724639</v>
      </c>
      <c r="K5" s="16"/>
    </row>
    <row r="6" spans="1:11" x14ac:dyDescent="0.25">
      <c r="A6" s="2">
        <v>2019</v>
      </c>
      <c r="B6" s="6">
        <v>18500000</v>
      </c>
      <c r="C6" s="6">
        <v>3</v>
      </c>
      <c r="D6" s="2">
        <v>19040000</v>
      </c>
      <c r="E6" s="6">
        <f t="shared" si="0"/>
        <v>-540000</v>
      </c>
      <c r="F6" s="6">
        <f>F5+E6</f>
        <v>-50000</v>
      </c>
      <c r="G6" s="2">
        <f t="shared" si="1"/>
        <v>540000</v>
      </c>
      <c r="H6" s="2">
        <f>H5+G6</f>
        <v>1230000</v>
      </c>
      <c r="I6" s="2">
        <f>H6/C6</f>
        <v>410000</v>
      </c>
      <c r="J6" s="26">
        <f t="shared" si="2"/>
        <v>-0.12195121951219512</v>
      </c>
      <c r="K6" s="16"/>
    </row>
    <row r="7" spans="1:11" x14ac:dyDescent="0.25">
      <c r="A7" s="2">
        <v>2020</v>
      </c>
      <c r="B7" s="6">
        <v>19000000</v>
      </c>
      <c r="C7" s="6">
        <v>4</v>
      </c>
      <c r="D7" s="2">
        <v>19980000</v>
      </c>
      <c r="E7" s="6">
        <f t="shared" si="0"/>
        <v>-980000</v>
      </c>
      <c r="F7" s="6">
        <f>F6+E7</f>
        <v>-1030000</v>
      </c>
      <c r="G7" s="2">
        <f t="shared" si="1"/>
        <v>980000</v>
      </c>
      <c r="H7" s="2">
        <f t="shared" ref="H7:H8" si="3">H6+G7</f>
        <v>2210000</v>
      </c>
      <c r="I7" s="2">
        <f t="shared" ref="I7:I8" si="4">H7/C7</f>
        <v>552500</v>
      </c>
      <c r="J7" s="25">
        <f t="shared" si="2"/>
        <v>-1.8642533936651584</v>
      </c>
      <c r="K7" s="16"/>
    </row>
    <row r="8" spans="1:11" x14ac:dyDescent="0.25">
      <c r="A8" s="2">
        <v>2021</v>
      </c>
      <c r="B8" s="6">
        <v>21950000</v>
      </c>
      <c r="C8" s="6">
        <v>5</v>
      </c>
      <c r="D8" s="2">
        <v>20920000</v>
      </c>
      <c r="E8" s="6">
        <f t="shared" si="0"/>
        <v>1030000</v>
      </c>
      <c r="F8" s="6">
        <f>F7+E8</f>
        <v>0</v>
      </c>
      <c r="G8" s="2">
        <f t="shared" si="1"/>
        <v>1030000</v>
      </c>
      <c r="H8" s="2">
        <f t="shared" si="3"/>
        <v>3240000</v>
      </c>
      <c r="I8" s="2">
        <f t="shared" si="4"/>
        <v>648000</v>
      </c>
      <c r="J8" s="6">
        <f t="shared" si="2"/>
        <v>0</v>
      </c>
      <c r="K8" s="16"/>
    </row>
    <row r="9" spans="1:11" x14ac:dyDescent="0.25">
      <c r="A9" s="15"/>
      <c r="B9" s="18"/>
      <c r="C9" s="18"/>
      <c r="D9" s="15"/>
      <c r="E9" s="21"/>
      <c r="F9" s="18"/>
      <c r="G9" s="15"/>
      <c r="H9" s="15"/>
      <c r="I9" s="18"/>
      <c r="J9" s="18"/>
      <c r="K9" s="18"/>
    </row>
    <row r="10" spans="1:11" x14ac:dyDescent="0.25">
      <c r="A10" s="19"/>
      <c r="B10" s="20"/>
      <c r="C10" s="20"/>
      <c r="D10" s="15"/>
      <c r="E10" s="15"/>
      <c r="F10" s="15"/>
      <c r="G10" s="15"/>
      <c r="H10" s="18"/>
      <c r="I10" s="15"/>
      <c r="J10" s="21"/>
      <c r="K10" s="15"/>
    </row>
    <row r="11" spans="1:11" x14ac:dyDescent="0.25">
      <c r="A11" s="19"/>
      <c r="B11" s="20"/>
      <c r="C11" s="20"/>
      <c r="D11" s="20"/>
      <c r="E11" s="20"/>
      <c r="F11" s="15"/>
      <c r="G11" s="18"/>
      <c r="H11" s="18"/>
      <c r="I11" s="15"/>
      <c r="J11" s="21"/>
      <c r="K11" s="15"/>
    </row>
    <row r="13" spans="1:11" x14ac:dyDescent="0.25">
      <c r="F13" s="22"/>
      <c r="G13" s="22"/>
      <c r="H13" s="22"/>
    </row>
    <row r="14" spans="1:11" x14ac:dyDescent="0.25">
      <c r="F14" s="16"/>
      <c r="G14" s="16"/>
      <c r="H14" s="16"/>
    </row>
  </sheetData>
  <mergeCells count="1">
    <mergeCell ref="B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S1</vt:lpstr>
      <vt:lpstr>S2</vt:lpstr>
      <vt:lpstr>S3</vt:lpstr>
      <vt:lpstr>Metode</vt:lpstr>
      <vt:lpstr>Tracking 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amartya</dc:creator>
  <cp:lastModifiedBy>amartya</cp:lastModifiedBy>
  <dcterms:created xsi:type="dcterms:W3CDTF">2022-07-25T11:07:34Z</dcterms:created>
  <dcterms:modified xsi:type="dcterms:W3CDTF">2022-07-28T06:22:44Z</dcterms:modified>
</cp:coreProperties>
</file>