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ör\Desktop\LTU\F0004T\Labb1 Em\"/>
    </mc:Choice>
  </mc:AlternateContent>
  <bookViews>
    <workbookView xWindow="0" yWindow="0" windowWidth="23040" windowHeight="9192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68" i="1" l="1"/>
  <c r="AC169" i="1"/>
  <c r="AC170" i="1"/>
  <c r="AC171" i="1"/>
  <c r="AC167" i="1"/>
  <c r="AD171" i="1"/>
  <c r="AD168" i="1"/>
  <c r="AD169" i="1"/>
  <c r="AD170" i="1"/>
  <c r="AD167" i="1"/>
  <c r="AD164" i="1"/>
  <c r="M169" i="1"/>
  <c r="AD163" i="1"/>
  <c r="M164" i="1"/>
  <c r="AD162" i="1"/>
  <c r="M159" i="1"/>
  <c r="AD161" i="1"/>
  <c r="M154" i="1"/>
  <c r="AD160" i="1"/>
  <c r="M149" i="1"/>
  <c r="T166" i="1"/>
  <c r="T167" i="1"/>
  <c r="T168" i="1"/>
  <c r="T165" i="1"/>
  <c r="S166" i="1"/>
  <c r="S167" i="1"/>
  <c r="S168" i="1"/>
  <c r="S165" i="1"/>
  <c r="T160" i="1"/>
  <c r="T161" i="1"/>
  <c r="T162" i="1"/>
  <c r="T159" i="1"/>
  <c r="P121" i="1"/>
  <c r="Y125" i="1"/>
  <c r="Y124" i="1"/>
  <c r="Y123" i="1"/>
  <c r="Y122" i="1"/>
  <c r="Y121" i="1"/>
  <c r="Y128" i="1"/>
  <c r="Y130" i="1"/>
  <c r="Y132" i="1"/>
  <c r="X132" i="1"/>
  <c r="X131" i="1"/>
  <c r="X130" i="1"/>
  <c r="X129" i="1"/>
  <c r="X128" i="1"/>
  <c r="Y131" i="1"/>
  <c r="Y129" i="1"/>
  <c r="O129" i="1"/>
  <c r="O130" i="1"/>
  <c r="O131" i="1"/>
  <c r="O132" i="1"/>
  <c r="P129" i="1"/>
  <c r="P130" i="1"/>
  <c r="P131" i="1"/>
  <c r="P132" i="1"/>
  <c r="P128" i="1"/>
  <c r="O128" i="1"/>
  <c r="P125" i="1"/>
  <c r="P124" i="1"/>
  <c r="P123" i="1"/>
  <c r="P122" i="1"/>
  <c r="M150" i="1"/>
  <c r="M151" i="1"/>
  <c r="M152" i="1"/>
  <c r="M155" i="1"/>
  <c r="M156" i="1"/>
  <c r="M157" i="1"/>
  <c r="M160" i="1"/>
  <c r="M161" i="1"/>
  <c r="M162" i="1"/>
  <c r="M165" i="1"/>
  <c r="M166" i="1"/>
  <c r="M167" i="1"/>
  <c r="M170" i="1"/>
  <c r="M171" i="1"/>
  <c r="M172" i="1"/>
  <c r="L150" i="1"/>
  <c r="L151" i="1"/>
  <c r="L152" i="1"/>
  <c r="L154" i="1"/>
  <c r="L155" i="1"/>
  <c r="L156" i="1"/>
  <c r="L157" i="1"/>
  <c r="L159" i="1"/>
  <c r="L160" i="1"/>
  <c r="L161" i="1"/>
  <c r="L162" i="1"/>
  <c r="L164" i="1"/>
  <c r="L165" i="1"/>
  <c r="L166" i="1"/>
  <c r="L167" i="1"/>
  <c r="L169" i="1"/>
  <c r="L170" i="1"/>
  <c r="L171" i="1"/>
  <c r="L172" i="1"/>
  <c r="L149" i="1"/>
  <c r="I154" i="1"/>
  <c r="I155" i="1"/>
  <c r="I156" i="1"/>
  <c r="I157" i="1"/>
  <c r="I159" i="1"/>
  <c r="I160" i="1"/>
  <c r="I161" i="1"/>
  <c r="I162" i="1"/>
  <c r="I164" i="1"/>
  <c r="I165" i="1"/>
  <c r="I166" i="1"/>
  <c r="I167" i="1"/>
  <c r="I169" i="1"/>
  <c r="I170" i="1"/>
  <c r="I171" i="1"/>
  <c r="I172" i="1"/>
  <c r="I150" i="1"/>
  <c r="I151" i="1"/>
  <c r="I152" i="1"/>
  <c r="I149" i="1"/>
  <c r="K144" i="1"/>
  <c r="I144" i="1"/>
  <c r="L144" i="1" s="1"/>
  <c r="M144" i="1" s="1"/>
  <c r="K143" i="1"/>
  <c r="I143" i="1"/>
  <c r="L143" i="1" s="1"/>
  <c r="M143" i="1" s="1"/>
  <c r="K142" i="1"/>
  <c r="I142" i="1"/>
  <c r="L142" i="1" s="1"/>
  <c r="M142" i="1" s="1"/>
  <c r="K141" i="1"/>
  <c r="I141" i="1"/>
  <c r="L141" i="1" s="1"/>
  <c r="M141" i="1" s="1"/>
  <c r="K139" i="1"/>
  <c r="I139" i="1"/>
  <c r="L139" i="1" s="1"/>
  <c r="M139" i="1" s="1"/>
  <c r="K138" i="1"/>
  <c r="I138" i="1"/>
  <c r="L138" i="1" s="1"/>
  <c r="M138" i="1" s="1"/>
  <c r="K137" i="1"/>
  <c r="I137" i="1"/>
  <c r="L137" i="1" s="1"/>
  <c r="M137" i="1" s="1"/>
  <c r="K136" i="1"/>
  <c r="I136" i="1"/>
  <c r="L136" i="1" s="1"/>
  <c r="M136" i="1" s="1"/>
  <c r="K134" i="1"/>
  <c r="I134" i="1"/>
  <c r="L134" i="1" s="1"/>
  <c r="M134" i="1" s="1"/>
  <c r="K133" i="1"/>
  <c r="I133" i="1"/>
  <c r="L133" i="1" s="1"/>
  <c r="M133" i="1" s="1"/>
  <c r="K132" i="1"/>
  <c r="I132" i="1"/>
  <c r="L132" i="1" s="1"/>
  <c r="M132" i="1" s="1"/>
  <c r="K131" i="1"/>
  <c r="I131" i="1"/>
  <c r="L131" i="1" s="1"/>
  <c r="M131" i="1" s="1"/>
  <c r="K129" i="1"/>
  <c r="I129" i="1"/>
  <c r="L129" i="1" s="1"/>
  <c r="M129" i="1" s="1"/>
  <c r="K128" i="1"/>
  <c r="I128" i="1"/>
  <c r="L128" i="1" s="1"/>
  <c r="M128" i="1" s="1"/>
  <c r="K127" i="1"/>
  <c r="I127" i="1"/>
  <c r="L127" i="1" s="1"/>
  <c r="M127" i="1" s="1"/>
  <c r="K126" i="1"/>
  <c r="I126" i="1"/>
  <c r="L126" i="1" s="1"/>
  <c r="M126" i="1" s="1"/>
  <c r="K124" i="1"/>
  <c r="I124" i="1"/>
  <c r="L124" i="1" s="1"/>
  <c r="M124" i="1" s="1"/>
  <c r="K123" i="1"/>
  <c r="I123" i="1"/>
  <c r="L123" i="1" s="1"/>
  <c r="M123" i="1" s="1"/>
  <c r="K122" i="1"/>
  <c r="I122" i="1"/>
  <c r="L122" i="1" s="1"/>
  <c r="M122" i="1" s="1"/>
  <c r="K121" i="1"/>
  <c r="I121" i="1"/>
  <c r="L121" i="1" s="1"/>
  <c r="M121" i="1" s="1"/>
  <c r="I86" i="1"/>
  <c r="I87" i="1"/>
  <c r="L87" i="1" s="1"/>
  <c r="M87" i="1" s="1"/>
  <c r="I88" i="1"/>
  <c r="L88" i="1" s="1"/>
  <c r="I89" i="1"/>
  <c r="L89" i="1" s="1"/>
  <c r="I90" i="1"/>
  <c r="I91" i="1"/>
  <c r="L91" i="1" s="1"/>
  <c r="I92" i="1"/>
  <c r="L92" i="1" s="1"/>
  <c r="I85" i="1"/>
  <c r="L85" i="1" s="1"/>
  <c r="I76" i="1"/>
  <c r="I77" i="1"/>
  <c r="I78" i="1"/>
  <c r="I79" i="1"/>
  <c r="L79" i="1" s="1"/>
  <c r="I80" i="1"/>
  <c r="I81" i="1"/>
  <c r="I82" i="1"/>
  <c r="I75" i="1"/>
  <c r="Q55" i="1"/>
  <c r="Q54" i="1"/>
  <c r="Q53" i="1"/>
  <c r="L86" i="1"/>
  <c r="L90" i="1"/>
  <c r="L76" i="1"/>
  <c r="L77" i="1"/>
  <c r="L78" i="1"/>
  <c r="L80" i="1"/>
  <c r="L81" i="1"/>
  <c r="L82" i="1"/>
  <c r="L75" i="1"/>
  <c r="L66" i="1"/>
  <c r="L67" i="1"/>
  <c r="L68" i="1"/>
  <c r="M68" i="1" s="1"/>
  <c r="L69" i="1"/>
  <c r="L70" i="1"/>
  <c r="L71" i="1"/>
  <c r="L72" i="1"/>
  <c r="L65" i="1"/>
  <c r="L56" i="1"/>
  <c r="L57" i="1"/>
  <c r="M57" i="1" s="1"/>
  <c r="L58" i="1"/>
  <c r="L59" i="1"/>
  <c r="M59" i="1" s="1"/>
  <c r="L60" i="1"/>
  <c r="L61" i="1"/>
  <c r="M61" i="1" s="1"/>
  <c r="L62" i="1"/>
  <c r="L55" i="1"/>
  <c r="L46" i="1"/>
  <c r="L47" i="1"/>
  <c r="L48" i="1"/>
  <c r="M48" i="1" s="1"/>
  <c r="L49" i="1"/>
  <c r="M49" i="1" s="1"/>
  <c r="L50" i="1"/>
  <c r="L51" i="1"/>
  <c r="L52" i="1"/>
  <c r="M52" i="1" s="1"/>
  <c r="L45" i="1"/>
  <c r="M66" i="1"/>
  <c r="M67" i="1"/>
  <c r="M69" i="1"/>
  <c r="M70" i="1"/>
  <c r="M71" i="1"/>
  <c r="M72" i="1"/>
  <c r="M56" i="1"/>
  <c r="M58" i="1"/>
  <c r="M60" i="1"/>
  <c r="M62" i="1"/>
  <c r="M46" i="1"/>
  <c r="M47" i="1"/>
  <c r="M50" i="1"/>
  <c r="M51" i="1"/>
  <c r="I66" i="1"/>
  <c r="I67" i="1"/>
  <c r="I68" i="1"/>
  <c r="I69" i="1"/>
  <c r="I70" i="1"/>
  <c r="I71" i="1"/>
  <c r="I72" i="1"/>
  <c r="I65" i="1"/>
  <c r="P53" i="1"/>
  <c r="P60" i="1" s="1"/>
  <c r="I45" i="1"/>
  <c r="I55" i="1"/>
  <c r="P54" i="1"/>
  <c r="P61" i="1" s="1"/>
  <c r="P55" i="1"/>
  <c r="P62" i="1" s="1"/>
  <c r="P56" i="1"/>
  <c r="P63" i="1" s="1"/>
  <c r="P57" i="1"/>
  <c r="P64" i="1" s="1"/>
  <c r="K92" i="1" l="1"/>
  <c r="K91" i="1"/>
  <c r="K90" i="1"/>
  <c r="K89" i="1"/>
  <c r="K88" i="1"/>
  <c r="K87" i="1"/>
  <c r="K86" i="1"/>
  <c r="K85" i="1"/>
  <c r="K82" i="1"/>
  <c r="K81" i="1"/>
  <c r="K80" i="1"/>
  <c r="K79" i="1"/>
  <c r="K78" i="1"/>
  <c r="K77" i="1"/>
  <c r="K76" i="1"/>
  <c r="K75" i="1"/>
  <c r="K72" i="1"/>
  <c r="K71" i="1"/>
  <c r="K70" i="1"/>
  <c r="K69" i="1"/>
  <c r="K68" i="1"/>
  <c r="K67" i="1"/>
  <c r="K66" i="1"/>
  <c r="K65" i="1"/>
  <c r="M75" i="1"/>
  <c r="M65" i="1"/>
  <c r="Q62" i="1" s="1"/>
  <c r="K56" i="1"/>
  <c r="K57" i="1"/>
  <c r="K58" i="1"/>
  <c r="K59" i="1"/>
  <c r="K60" i="1"/>
  <c r="K61" i="1"/>
  <c r="K62" i="1"/>
  <c r="K55" i="1"/>
  <c r="I56" i="1"/>
  <c r="I57" i="1"/>
  <c r="I58" i="1"/>
  <c r="I59" i="1"/>
  <c r="I60" i="1"/>
  <c r="I61" i="1"/>
  <c r="I62" i="1"/>
  <c r="M45" i="1"/>
  <c r="Q60" i="1" s="1"/>
  <c r="K46" i="1"/>
  <c r="K47" i="1"/>
  <c r="K48" i="1"/>
  <c r="K49" i="1"/>
  <c r="K50" i="1"/>
  <c r="K51" i="1"/>
  <c r="K52" i="1"/>
  <c r="K45" i="1"/>
  <c r="I46" i="1"/>
  <c r="I47" i="1"/>
  <c r="I48" i="1"/>
  <c r="I49" i="1"/>
  <c r="I50" i="1"/>
  <c r="I51" i="1"/>
  <c r="I52" i="1"/>
  <c r="Q56" i="1" l="1"/>
  <c r="Q63" i="1" s="1"/>
  <c r="M55" i="1"/>
  <c r="Q61" i="1" s="1"/>
  <c r="M79" i="1"/>
  <c r="M85" i="1"/>
  <c r="M89" i="1"/>
  <c r="M76" i="1"/>
  <c r="M80" i="1"/>
  <c r="M86" i="1"/>
  <c r="M90" i="1"/>
  <c r="M77" i="1"/>
  <c r="M81" i="1"/>
  <c r="M91" i="1"/>
  <c r="M78" i="1"/>
  <c r="M82" i="1"/>
  <c r="M88" i="1"/>
  <c r="M92" i="1"/>
  <c r="Q57" i="1" l="1"/>
  <c r="Q64" i="1" s="1"/>
  <c r="P67" i="1" s="1"/>
</calcChain>
</file>

<file path=xl/sharedStrings.xml><?xml version="1.0" encoding="utf-8"?>
<sst xmlns="http://schemas.openxmlformats.org/spreadsheetml/2006/main" count="709" uniqueCount="105">
  <si>
    <t>massa</t>
  </si>
  <si>
    <t>tid</t>
  </si>
  <si>
    <t>9,94s</t>
  </si>
  <si>
    <t xml:space="preserve">volym </t>
  </si>
  <si>
    <t>volymflöde</t>
  </si>
  <si>
    <t>Nuzle</t>
  </si>
  <si>
    <t>4,1g</t>
  </si>
  <si>
    <t>Height thing</t>
  </si>
  <si>
    <t>9,88s</t>
  </si>
  <si>
    <t>6,6g</t>
  </si>
  <si>
    <t>…+/-</t>
  </si>
  <si>
    <t>0,04mm</t>
  </si>
  <si>
    <t>0,07mm</t>
  </si>
  <si>
    <t>6,3g</t>
  </si>
  <si>
    <t>9,83s</t>
  </si>
  <si>
    <t>63cm</t>
  </si>
  <si>
    <t>12,9g</t>
  </si>
  <si>
    <t>10,00s</t>
  </si>
  <si>
    <t>9,93s</t>
  </si>
  <si>
    <t>0,88mm White</t>
  </si>
  <si>
    <t>1,07mm Red</t>
  </si>
  <si>
    <t>1,37mm Blue</t>
  </si>
  <si>
    <t>1,54mm Yellow</t>
  </si>
  <si>
    <t>16,7g</t>
  </si>
  <si>
    <t>10,07s</t>
  </si>
  <si>
    <t>10,16s</t>
  </si>
  <si>
    <t>3,2g</t>
  </si>
  <si>
    <t>10,08s</t>
  </si>
  <si>
    <t>1,75mm Green</t>
  </si>
  <si>
    <t>23,1g</t>
  </si>
  <si>
    <t>10,09s</t>
  </si>
  <si>
    <t>23,2g</t>
  </si>
  <si>
    <t>10,13s</t>
  </si>
  <si>
    <t>53cm</t>
  </si>
  <si>
    <t>27,7g</t>
  </si>
  <si>
    <t>19,6g</t>
  </si>
  <si>
    <t>9,92s</t>
  </si>
  <si>
    <t>43cm</t>
  </si>
  <si>
    <t>33cm</t>
  </si>
  <si>
    <t>14,2g</t>
  </si>
  <si>
    <t>14,1g</t>
  </si>
  <si>
    <t>10,06s</t>
  </si>
  <si>
    <t>10,7g</t>
  </si>
  <si>
    <t>10,5g</t>
  </si>
  <si>
    <t>5,0g</t>
  </si>
  <si>
    <t>9,98s</t>
  </si>
  <si>
    <t>5,1g</t>
  </si>
  <si>
    <t>2,8g</t>
  </si>
  <si>
    <t>10,03s</t>
  </si>
  <si>
    <t>10,10s</t>
  </si>
  <si>
    <t>2,4g</t>
  </si>
  <si>
    <t>10,05s</t>
  </si>
  <si>
    <t>2,3g</t>
  </si>
  <si>
    <t>9,96s</t>
  </si>
  <si>
    <t>8,4g</t>
  </si>
  <si>
    <t>10,04s</t>
  </si>
  <si>
    <t>8,6g</t>
  </si>
  <si>
    <t>11,3g</t>
  </si>
  <si>
    <t>9,91s</t>
  </si>
  <si>
    <t>15,4g</t>
  </si>
  <si>
    <t>9,99s</t>
  </si>
  <si>
    <t>15,8g</t>
  </si>
  <si>
    <t>11,2g</t>
  </si>
  <si>
    <t>10,9g</t>
  </si>
  <si>
    <t>8,0g</t>
  </si>
  <si>
    <t>10,15s</t>
  </si>
  <si>
    <t>8,2g</t>
  </si>
  <si>
    <t>5,8g</t>
  </si>
  <si>
    <t>9,97s</t>
  </si>
  <si>
    <t>5,9g</t>
  </si>
  <si>
    <t>1,6g</t>
  </si>
  <si>
    <t>1,5g</t>
  </si>
  <si>
    <t>9,80s</t>
  </si>
  <si>
    <t>Volym</t>
  </si>
  <si>
    <t>Volymflöde</t>
  </si>
  <si>
    <t>VIT</t>
  </si>
  <si>
    <t>RÖD</t>
  </si>
  <si>
    <t>BLÅ</t>
  </si>
  <si>
    <t>GUL</t>
  </si>
  <si>
    <t>GRÖN</t>
  </si>
  <si>
    <t>m(kg)</t>
  </si>
  <si>
    <t>t(s)</t>
  </si>
  <si>
    <t>l(m)</t>
  </si>
  <si>
    <t>Volym/Sek (Volymflöde)</t>
  </si>
  <si>
    <t>Diameter mm</t>
  </si>
  <si>
    <t>Diameter m</t>
  </si>
  <si>
    <t>k För h 0,63:</t>
  </si>
  <si>
    <t>ln diameter</t>
  </si>
  <si>
    <t>ln volymflödet</t>
  </si>
  <si>
    <t>Diameter</t>
  </si>
  <si>
    <t>h = 0,63m</t>
  </si>
  <si>
    <t>h = 0,53m</t>
  </si>
  <si>
    <t>Volymflödet</t>
  </si>
  <si>
    <t>Length of pipe (m)</t>
  </si>
  <si>
    <t>Långa</t>
  </si>
  <si>
    <t>Korta</t>
  </si>
  <si>
    <t>Diameter Kort</t>
  </si>
  <si>
    <t>Volymflöde Kort</t>
  </si>
  <si>
    <t>ln Diameter</t>
  </si>
  <si>
    <t>ln Volymflöde</t>
  </si>
  <si>
    <t>h = 0,43m</t>
  </si>
  <si>
    <t>ln h</t>
  </si>
  <si>
    <t>ln volym</t>
  </si>
  <si>
    <t>ln Diamter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</si>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</sst>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Röd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Blad1!$K$55:$K$62</c:f>
              <c:numCache>
                <c:formatCode>General</c:formatCode>
                <c:ptCount val="8"/>
                <c:pt idx="0">
                  <c:v>0.63</c:v>
                </c:pt>
                <c:pt idx="1">
                  <c:v>0.63</c:v>
                </c:pt>
                <c:pt idx="2">
                  <c:v>0.53</c:v>
                </c:pt>
                <c:pt idx="3">
                  <c:v>0.53</c:v>
                </c:pt>
                <c:pt idx="4">
                  <c:v>0.43</c:v>
                </c:pt>
                <c:pt idx="5">
                  <c:v>0.43</c:v>
                </c:pt>
                <c:pt idx="6">
                  <c:v>0.33</c:v>
                </c:pt>
                <c:pt idx="7">
                  <c:v>0.33</c:v>
                </c:pt>
              </c:numCache>
            </c:numRef>
          </c:xVal>
          <c:yVal>
            <c:numRef>
              <c:f>Blad1!$M$55:$M$62</c:f>
              <c:numCache>
                <c:formatCode>General</c:formatCode>
                <c:ptCount val="8"/>
                <c:pt idx="0">
                  <c:v>6.7002627315143801E-7</c:v>
                </c:pt>
                <c:pt idx="1">
                  <c:v>6.4282368978757226E-7</c:v>
                </c:pt>
                <c:pt idx="2">
                  <c:v>5.0250953260583355E-7</c:v>
                </c:pt>
                <c:pt idx="3">
                  <c:v>5.1153460381143421E-7</c:v>
                </c:pt>
                <c:pt idx="4">
                  <c:v>4.0756561060783931E-7</c:v>
                </c:pt>
                <c:pt idx="5">
                  <c:v>4.1288524207159624E-7</c:v>
                </c:pt>
                <c:pt idx="6">
                  <c:v>2.7833749017120737E-7</c:v>
                </c:pt>
                <c:pt idx="7">
                  <c:v>2.8282228356772231E-7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0-4EFE-BD89-0EC297CF5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849344"/>
        <c:axId val="475850328"/>
      </c:scatterChart>
      <c:valAx>
        <c:axId val="47584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Höjd</a:t>
                </a:r>
                <a:r>
                  <a:rPr lang="sv-SE" baseline="0"/>
                  <a:t> (m)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5850328"/>
        <c:crosses val="autoZero"/>
        <c:crossBetween val="midCat"/>
      </c:valAx>
      <c:valAx>
        <c:axId val="47585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VolymFlödet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584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7993307086614176"/>
                  <c:y val="-8.3750000000000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Blad1!$AC$167:$AC$171</c:f>
              <c:numCache>
                <c:formatCode>General</c:formatCode>
                <c:ptCount val="5"/>
                <c:pt idx="0">
                  <c:v>-7.0355886504920218</c:v>
                </c:pt>
                <c:pt idx="1">
                  <c:v>-6.840096630508322</c:v>
                </c:pt>
                <c:pt idx="2">
                  <c:v>-6.5929445391421035</c:v>
                </c:pt>
                <c:pt idx="3">
                  <c:v>-6.4759728625565991</c:v>
                </c:pt>
                <c:pt idx="4">
                  <c:v>-6.3481394910467142</c:v>
                </c:pt>
              </c:numCache>
            </c:numRef>
          </c:xVal>
          <c:yVal>
            <c:numRef>
              <c:f>Blad1!$AD$167:$AD$171</c:f>
              <c:numCache>
                <c:formatCode>General</c:formatCode>
                <c:ptCount val="5"/>
                <c:pt idx="0">
                  <c:v>-16.11509114193802</c:v>
                </c:pt>
                <c:pt idx="1">
                  <c:v>-15.54808701621843</c:v>
                </c:pt>
                <c:pt idx="2">
                  <c:v>-14.498628614566956</c:v>
                </c:pt>
                <c:pt idx="3">
                  <c:v>-14.083706895211964</c:v>
                </c:pt>
                <c:pt idx="4">
                  <c:v>-13.641688316631505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B-4533-8512-EBFA7B5F0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82128"/>
        <c:axId val="522882456"/>
      </c:scatterChart>
      <c:valAx>
        <c:axId val="52288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2882456"/>
        <c:crosses val="autoZero"/>
        <c:crossBetween val="midCat"/>
      </c:valAx>
      <c:valAx>
        <c:axId val="52288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288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Blad1!$P$53:$P$57</c:f>
              <c:numCache>
                <c:formatCode>General</c:formatCode>
                <c:ptCount val="5"/>
                <c:pt idx="0">
                  <c:v>8.8000000000000003E-4</c:v>
                </c:pt>
                <c:pt idx="1">
                  <c:v>1.07E-3</c:v>
                </c:pt>
                <c:pt idx="2">
                  <c:v>1.3700000000000001E-3</c:v>
                </c:pt>
                <c:pt idx="3">
                  <c:v>1.5400000000000001E-3</c:v>
                </c:pt>
                <c:pt idx="4">
                  <c:v>1.75E-3</c:v>
                </c:pt>
              </c:numCache>
            </c:numRef>
          </c:xVal>
          <c:yVal>
            <c:numRef>
              <c:f>Blad1!$Q$53:$Q$57</c:f>
              <c:numCache>
                <c:formatCode>General</c:formatCode>
                <c:ptCount val="5"/>
                <c:pt idx="0">
                  <c:v>3.2486122334615182E-7</c:v>
                </c:pt>
                <c:pt idx="1">
                  <c:v>6.7002627315143801E-7</c:v>
                </c:pt>
                <c:pt idx="2">
                  <c:v>1.2938816449348043E-6</c:v>
                </c:pt>
                <c:pt idx="3">
                  <c:v>1.663381405387961E-6</c:v>
                </c:pt>
                <c:pt idx="4">
                  <c:v>2.2962842939124612E-6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2-40F4-9339-260D32265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34632"/>
        <c:axId val="517330696"/>
      </c:scatterChart>
      <c:valAx>
        <c:axId val="51733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7330696"/>
        <c:crosses val="autoZero"/>
        <c:crossBetween val="midCat"/>
      </c:valAx>
      <c:valAx>
        <c:axId val="51733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733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h = 0,63m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Blad1!$O$121:$O$125</c:f>
              <c:numCache>
                <c:formatCode>General</c:formatCode>
                <c:ptCount val="5"/>
                <c:pt idx="0">
                  <c:v>8.8000000000000003E-4</c:v>
                </c:pt>
                <c:pt idx="1">
                  <c:v>1.07E-3</c:v>
                </c:pt>
                <c:pt idx="2">
                  <c:v>1.3699999999999999E-3</c:v>
                </c:pt>
                <c:pt idx="3">
                  <c:v>1.5399999999999999E-3</c:v>
                </c:pt>
                <c:pt idx="4">
                  <c:v>1.75E-3</c:v>
                </c:pt>
              </c:numCache>
            </c:numRef>
          </c:xVal>
          <c:yVal>
            <c:numRef>
              <c:f>Blad1!$P$121:$P$125</c:f>
              <c:numCache>
                <c:formatCode>General</c:formatCode>
                <c:ptCount val="5"/>
                <c:pt idx="0">
                  <c:v>3.2486122334615182E-7</c:v>
                </c:pt>
                <c:pt idx="1">
                  <c:v>6.7002627315143801E-7</c:v>
                </c:pt>
                <c:pt idx="2">
                  <c:v>1.2938816449348043E-6</c:v>
                </c:pt>
                <c:pt idx="3">
                  <c:v>1.663381405387961E-6</c:v>
                </c:pt>
                <c:pt idx="4">
                  <c:v>2.2962842939124612E-6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A-4A56-98B1-DB6569797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89912"/>
        <c:axId val="514488272"/>
      </c:scatterChart>
      <c:valAx>
        <c:axId val="51448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Diameter</a:t>
                </a:r>
                <a:r>
                  <a:rPr lang="sv-SE" baseline="0"/>
                  <a:t>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4488272"/>
        <c:crosses val="autoZero"/>
        <c:crossBetween val="midCat"/>
      </c:valAx>
      <c:valAx>
        <c:axId val="5144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Volymflöde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448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ln</a:t>
            </a:r>
            <a:r>
              <a:rPr lang="sv-SE" baseline="0"/>
              <a:t>  h = 0,63m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4863954505686785"/>
                  <c:y val="-0.15800014581510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Blad1!$O$128:$O$132</c:f>
              <c:numCache>
                <c:formatCode>General</c:formatCode>
                <c:ptCount val="5"/>
                <c:pt idx="0">
                  <c:v>-7.0355886504920218</c:v>
                </c:pt>
                <c:pt idx="1">
                  <c:v>-6.840096630508322</c:v>
                </c:pt>
                <c:pt idx="2">
                  <c:v>-6.5929445391421035</c:v>
                </c:pt>
                <c:pt idx="3">
                  <c:v>-6.4759728625565991</c:v>
                </c:pt>
                <c:pt idx="4">
                  <c:v>-6.3481394910467142</c:v>
                </c:pt>
              </c:numCache>
            </c:numRef>
          </c:xVal>
          <c:yVal>
            <c:numRef>
              <c:f>Blad1!$P$128:$P$132</c:f>
              <c:numCache>
                <c:formatCode>General</c:formatCode>
                <c:ptCount val="5"/>
                <c:pt idx="0">
                  <c:v>-14.93986775089807</c:v>
                </c:pt>
                <c:pt idx="1">
                  <c:v>-14.215948911671372</c:v>
                </c:pt>
                <c:pt idx="2">
                  <c:v>-13.557863830570394</c:v>
                </c:pt>
                <c:pt idx="3">
                  <c:v>-13.306658036251736</c:v>
                </c:pt>
                <c:pt idx="4">
                  <c:v>-12.984218265781745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0-4B94-9332-120B91370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43984"/>
        <c:axId val="404642344"/>
      </c:scatterChart>
      <c:valAx>
        <c:axId val="40464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ln Diametern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4642344"/>
        <c:crosses val="autoZero"/>
        <c:crossBetween val="midCat"/>
      </c:valAx>
      <c:valAx>
        <c:axId val="40464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ln volymflödet</a:t>
                </a:r>
              </a:p>
              <a:p>
                <a:pPr>
                  <a:defRPr/>
                </a:pP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464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h = 0,53m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Blad1!$X$121:$X$125</c:f>
              <c:numCache>
                <c:formatCode>General</c:formatCode>
                <c:ptCount val="5"/>
                <c:pt idx="0">
                  <c:v>8.8000000000000003E-4</c:v>
                </c:pt>
                <c:pt idx="1">
                  <c:v>1.07E-3</c:v>
                </c:pt>
                <c:pt idx="2">
                  <c:v>1.3699999999999999E-3</c:v>
                </c:pt>
                <c:pt idx="3">
                  <c:v>1.5399999999999999E-3</c:v>
                </c:pt>
                <c:pt idx="4">
                  <c:v>1.75E-3</c:v>
                </c:pt>
              </c:numCache>
            </c:numRef>
          </c:xVal>
          <c:yVal>
            <c:numRef>
              <c:f>Blad1!$Y$121:$Y$125</c:f>
              <c:numCache>
                <c:formatCode>General</c:formatCode>
                <c:ptCount val="5"/>
                <c:pt idx="0">
                  <c:v>2.8000252002268021E-7</c:v>
                </c:pt>
                <c:pt idx="1">
                  <c:v>5.0250953260583355E-7</c:v>
                </c:pt>
                <c:pt idx="2">
                  <c:v>1.0657593435719273E-6</c:v>
                </c:pt>
                <c:pt idx="3">
                  <c:v>1.4059948849510029E-6</c:v>
                </c:pt>
                <c:pt idx="4">
                  <c:v>2.2962842939124612E-6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5-4EC6-8D23-AF21173B2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51640"/>
        <c:axId val="515552296"/>
      </c:scatterChart>
      <c:valAx>
        <c:axId val="51555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Diameter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5552296"/>
        <c:crosses val="autoZero"/>
        <c:crossBetween val="midCat"/>
      </c:valAx>
      <c:valAx>
        <c:axId val="5155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VolymFlöde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555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ln h = 0,53m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7437751531058623"/>
                  <c:y val="-0.157135097696121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Blad1!$X$128:$X$132</c:f>
              <c:numCache>
                <c:formatCode>General</c:formatCode>
                <c:ptCount val="5"/>
                <c:pt idx="0">
                  <c:v>-7.0355886504920218</c:v>
                </c:pt>
                <c:pt idx="1">
                  <c:v>-6.840096630508322</c:v>
                </c:pt>
                <c:pt idx="2">
                  <c:v>-6.5929445391421035</c:v>
                </c:pt>
                <c:pt idx="3">
                  <c:v>-6.4759728625565991</c:v>
                </c:pt>
                <c:pt idx="4">
                  <c:v>-6.3481394910467142</c:v>
                </c:pt>
              </c:numCache>
            </c:numRef>
          </c:xVal>
          <c:yVal>
            <c:numRef>
              <c:f>Blad1!$Y$128:$Y$132</c:f>
              <c:numCache>
                <c:formatCode>General</c:formatCode>
                <c:ptCount val="5"/>
                <c:pt idx="0">
                  <c:v>-15.088467233736662</c:v>
                </c:pt>
                <c:pt idx="1">
                  <c:v>-14.503651226833247</c:v>
                </c:pt>
                <c:pt idx="2">
                  <c:v>-13.751823014206586</c:v>
                </c:pt>
                <c:pt idx="3">
                  <c:v>-13.474765402597352</c:v>
                </c:pt>
                <c:pt idx="4">
                  <c:v>-12.984218265781745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C-4EB4-8668-1675BE3FF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47088"/>
        <c:axId val="506350696"/>
      </c:scatterChart>
      <c:valAx>
        <c:axId val="50634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ln Diameter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6350696"/>
        <c:crosses val="autoZero"/>
        <c:crossBetween val="midCat"/>
      </c:valAx>
      <c:valAx>
        <c:axId val="5063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ln</a:t>
                </a:r>
                <a:r>
                  <a:rPr lang="sv-SE" baseline="0"/>
                  <a:t> volymflödet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634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Blad1!$S$159:$S$162</c:f>
              <c:numCache>
                <c:formatCode>General</c:formatCode>
                <c:ptCount val="4"/>
                <c:pt idx="0">
                  <c:v>0.63</c:v>
                </c:pt>
                <c:pt idx="1">
                  <c:v>0.53</c:v>
                </c:pt>
                <c:pt idx="2">
                  <c:v>0.43</c:v>
                </c:pt>
                <c:pt idx="3">
                  <c:v>0.33</c:v>
                </c:pt>
              </c:numCache>
            </c:numRef>
          </c:xVal>
          <c:yVal>
            <c:numRef>
              <c:f>Blad1!$T$159:$T$162</c:f>
              <c:numCache>
                <c:formatCode>General</c:formatCode>
                <c:ptCount val="4"/>
                <c:pt idx="0">
                  <c:v>3.2486122334615182E-7</c:v>
                </c:pt>
                <c:pt idx="1">
                  <c:v>2.8000252002268021E-7</c:v>
                </c:pt>
                <c:pt idx="2">
                  <c:v>2.3952454378059547E-7</c:v>
                </c:pt>
                <c:pt idx="3">
                  <c:v>1.598420760288835E-7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0-4F0F-9907-930B17262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56272"/>
        <c:axId val="506355288"/>
      </c:scatterChart>
      <c:valAx>
        <c:axId val="5063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6355288"/>
        <c:crosses val="autoZero"/>
        <c:crossBetween val="midCat"/>
      </c:valAx>
      <c:valAx>
        <c:axId val="50635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635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537839020122485"/>
                  <c:y val="-0.18973526637861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Blad1!$S$165:$S$168</c:f>
              <c:numCache>
                <c:formatCode>General</c:formatCode>
                <c:ptCount val="4"/>
                <c:pt idx="0">
                  <c:v>-0.46203545959655867</c:v>
                </c:pt>
                <c:pt idx="1">
                  <c:v>-0.6348782724359695</c:v>
                </c:pt>
                <c:pt idx="2">
                  <c:v>-0.84397007029452897</c:v>
                </c:pt>
                <c:pt idx="3">
                  <c:v>-1.1086626245216111</c:v>
                </c:pt>
              </c:numCache>
            </c:numRef>
          </c:xVal>
          <c:yVal>
            <c:numRef>
              <c:f>Blad1!$T$165:$T$168</c:f>
              <c:numCache>
                <c:formatCode>General</c:formatCode>
                <c:ptCount val="4"/>
                <c:pt idx="0">
                  <c:v>-14.93986775089807</c:v>
                </c:pt>
                <c:pt idx="1">
                  <c:v>-15.088467233736662</c:v>
                </c:pt>
                <c:pt idx="2">
                  <c:v>-15.24460994609516</c:v>
                </c:pt>
                <c:pt idx="3">
                  <c:v>-15.649079533961823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7-4B5C-9EC0-FF8C8BE96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421424"/>
        <c:axId val="525420112"/>
      </c:scatterChart>
      <c:valAx>
        <c:axId val="52542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5420112"/>
        <c:crosses val="autoZero"/>
        <c:crossBetween val="midCat"/>
      </c:valAx>
      <c:valAx>
        <c:axId val="5254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54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Blad1!$AC$160:$AC$164</c:f>
              <c:numCache>
                <c:formatCode>General</c:formatCode>
                <c:ptCount val="5"/>
                <c:pt idx="0">
                  <c:v>8.8000000000000003E-4</c:v>
                </c:pt>
                <c:pt idx="1">
                  <c:v>1.07E-3</c:v>
                </c:pt>
                <c:pt idx="2">
                  <c:v>1.3699999999999999E-3</c:v>
                </c:pt>
                <c:pt idx="3">
                  <c:v>1.5399999999999999E-3</c:v>
                </c:pt>
                <c:pt idx="4">
                  <c:v>1.75E-3</c:v>
                </c:pt>
              </c:numCache>
            </c:numRef>
          </c:xVal>
          <c:yVal>
            <c:numRef>
              <c:f>Blad1!$AD$160:$AD$164</c:f>
              <c:numCache>
                <c:formatCode>General</c:formatCode>
                <c:ptCount val="5"/>
                <c:pt idx="0">
                  <c:v>1.0030090270812438E-7</c:v>
                </c:pt>
                <c:pt idx="1">
                  <c:v>1.7682823200256992E-7</c:v>
                </c:pt>
                <c:pt idx="2">
                  <c:v>5.0503979208521836E-7</c:v>
                </c:pt>
                <c:pt idx="3">
                  <c:v>7.6475761595637352E-7</c:v>
                </c:pt>
                <c:pt idx="4">
                  <c:v>1.1898440419297108E-6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7-4DBF-95E1-829EFB15E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20768"/>
        <c:axId val="399824376"/>
      </c:scatterChart>
      <c:valAx>
        <c:axId val="3998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9824376"/>
        <c:crosses val="autoZero"/>
        <c:crossBetween val="midCat"/>
      </c:valAx>
      <c:valAx>
        <c:axId val="39982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982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562568</xdr:colOff>
      <xdr:row>97</xdr:row>
      <xdr:rowOff>166126</xdr:rowOff>
    </xdr:from>
    <xdr:to>
      <xdr:col>12</xdr:col>
      <xdr:colOff>1035746</xdr:colOff>
      <xdr:row>112</xdr:row>
      <xdr:rowOff>166126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81280</xdr:colOff>
      <xdr:row>51</xdr:row>
      <xdr:rowOff>157480</xdr:rowOff>
    </xdr:from>
    <xdr:to>
      <xdr:col>25</xdr:col>
      <xdr:colOff>386080</xdr:colOff>
      <xdr:row>66</xdr:row>
      <xdr:rowOff>157480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98750</xdr:colOff>
      <xdr:row>119</xdr:row>
      <xdr:rowOff>136908</xdr:rowOff>
    </xdr:from>
    <xdr:to>
      <xdr:col>22</xdr:col>
      <xdr:colOff>363188</xdr:colOff>
      <xdr:row>134</xdr:row>
      <xdr:rowOff>158679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104384</xdr:colOff>
      <xdr:row>135</xdr:row>
      <xdr:rowOff>11482</xdr:rowOff>
    </xdr:from>
    <xdr:to>
      <xdr:col>22</xdr:col>
      <xdr:colOff>365343</xdr:colOff>
      <xdr:row>149</xdr:row>
      <xdr:rowOff>124216</xdr:rowOff>
    </xdr:to>
    <xdr:graphicFrame macro="">
      <xdr:nvGraphicFramePr>
        <xdr:cNvPr id="12" name="Diagra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</xdr:colOff>
      <xdr:row>120</xdr:row>
      <xdr:rowOff>63676</xdr:rowOff>
    </xdr:from>
    <xdr:to>
      <xdr:col>32</xdr:col>
      <xdr:colOff>574110</xdr:colOff>
      <xdr:row>134</xdr:row>
      <xdr:rowOff>176410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584546</xdr:colOff>
      <xdr:row>135</xdr:row>
      <xdr:rowOff>32359</xdr:rowOff>
    </xdr:from>
    <xdr:to>
      <xdr:col>32</xdr:col>
      <xdr:colOff>553231</xdr:colOff>
      <xdr:row>149</xdr:row>
      <xdr:rowOff>145093</xdr:rowOff>
    </xdr:to>
    <xdr:graphicFrame macro="">
      <xdr:nvGraphicFramePr>
        <xdr:cNvPr id="14" name="Diagra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240083</xdr:colOff>
      <xdr:row>158</xdr:row>
      <xdr:rowOff>1043</xdr:rowOff>
    </xdr:from>
    <xdr:to>
      <xdr:col>27</xdr:col>
      <xdr:colOff>323590</xdr:colOff>
      <xdr:row>172</xdr:row>
      <xdr:rowOff>113777</xdr:rowOff>
    </xdr:to>
    <xdr:graphicFrame macro="">
      <xdr:nvGraphicFramePr>
        <xdr:cNvPr id="15" name="Diagra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271397</xdr:colOff>
      <xdr:row>173</xdr:row>
      <xdr:rowOff>105426</xdr:rowOff>
    </xdr:from>
    <xdr:to>
      <xdr:col>27</xdr:col>
      <xdr:colOff>354904</xdr:colOff>
      <xdr:row>188</xdr:row>
      <xdr:rowOff>22650</xdr:rowOff>
    </xdr:to>
    <xdr:graphicFrame macro="">
      <xdr:nvGraphicFramePr>
        <xdr:cNvPr id="16" name="Diagra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260195</xdr:colOff>
      <xdr:row>157</xdr:row>
      <xdr:rowOff>166339</xdr:rowOff>
    </xdr:from>
    <xdr:to>
      <xdr:col>37</xdr:col>
      <xdr:colOff>538976</xdr:colOff>
      <xdr:row>172</xdr:row>
      <xdr:rowOff>121734</xdr:rowOff>
    </xdr:to>
    <xdr:graphicFrame macro="">
      <xdr:nvGraphicFramePr>
        <xdr:cNvPr id="17" name="Diagra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241609</xdr:colOff>
      <xdr:row>172</xdr:row>
      <xdr:rowOff>138462</xdr:rowOff>
    </xdr:from>
    <xdr:to>
      <xdr:col>37</xdr:col>
      <xdr:colOff>520390</xdr:colOff>
      <xdr:row>187</xdr:row>
      <xdr:rowOff>93857</xdr:rowOff>
    </xdr:to>
    <xdr:graphicFrame macro="">
      <xdr:nvGraphicFramePr>
        <xdr:cNvPr id="18" name="Diagra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7"/>
  <sheetViews>
    <sheetView tabSelected="1" topLeftCell="A148" zoomScale="65" workbookViewId="0">
      <selection activeCell="J172" sqref="J172"/>
    </sheetView>
  </sheetViews>
  <sheetFormatPr defaultRowHeight="14.4" x14ac:dyDescent="0.3"/>
  <cols>
    <col min="4" max="4" width="11.77734375" customWidth="1"/>
    <col min="5" max="5" width="17" customWidth="1"/>
    <col min="6" max="6" width="12.44140625" customWidth="1"/>
    <col min="7" max="7" width="11.109375" customWidth="1"/>
    <col min="8" max="8" width="17.6640625" customWidth="1"/>
    <col min="9" max="9" width="12" bestFit="1" customWidth="1"/>
    <col min="11" max="11" width="17.44140625" customWidth="1"/>
    <col min="12" max="12" width="21.33203125" customWidth="1"/>
    <col min="13" max="13" width="24" customWidth="1"/>
    <col min="14" max="14" width="13.6640625" customWidth="1"/>
    <col min="15" max="15" width="15.109375" customWidth="1"/>
    <col min="16" max="16" width="19.6640625" customWidth="1"/>
    <col min="17" max="17" width="18.77734375" customWidth="1"/>
    <col min="20" max="20" width="12.44140625" bestFit="1" customWidth="1"/>
    <col min="25" max="25" width="12.44140625" bestFit="1" customWidth="1"/>
    <col min="28" max="28" width="14.109375" customWidth="1"/>
    <col min="29" max="29" width="13.21875" customWidth="1"/>
    <col min="30" max="30" width="16.77734375" customWidth="1"/>
    <col min="41" max="41" width="11.109375" customWidth="1"/>
  </cols>
  <sheetData>
    <row r="1" spans="1:17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10</v>
      </c>
      <c r="G1" t="s">
        <v>7</v>
      </c>
      <c r="H1" t="s">
        <v>93</v>
      </c>
      <c r="J1" t="s">
        <v>0</v>
      </c>
      <c r="K1" t="s">
        <v>1</v>
      </c>
      <c r="L1" t="s">
        <v>3</v>
      </c>
      <c r="M1" t="s">
        <v>4</v>
      </c>
      <c r="N1" t="s">
        <v>5</v>
      </c>
      <c r="O1" t="s">
        <v>10</v>
      </c>
      <c r="P1" t="s">
        <v>7</v>
      </c>
      <c r="Q1" t="s">
        <v>93</v>
      </c>
    </row>
    <row r="2" spans="1:17" x14ac:dyDescent="0.3">
      <c r="A2" t="s">
        <v>26</v>
      </c>
      <c r="B2" t="s">
        <v>8</v>
      </c>
      <c r="E2" t="s">
        <v>19</v>
      </c>
      <c r="F2" t="s">
        <v>11</v>
      </c>
      <c r="G2" t="s">
        <v>15</v>
      </c>
      <c r="H2">
        <v>0.17799999999999999</v>
      </c>
      <c r="J2">
        <v>1</v>
      </c>
      <c r="K2">
        <v>10</v>
      </c>
      <c r="N2" t="s">
        <v>19</v>
      </c>
      <c r="O2" t="s">
        <v>11</v>
      </c>
      <c r="P2" t="s">
        <v>15</v>
      </c>
      <c r="Q2">
        <v>0.9</v>
      </c>
    </row>
    <row r="3" spans="1:17" x14ac:dyDescent="0.3">
      <c r="A3" t="s">
        <v>26</v>
      </c>
      <c r="B3" t="s">
        <v>27</v>
      </c>
      <c r="E3" t="s">
        <v>19</v>
      </c>
      <c r="F3" t="s">
        <v>11</v>
      </c>
      <c r="G3" t="s">
        <v>15</v>
      </c>
      <c r="H3">
        <v>0.17799999999999999</v>
      </c>
      <c r="N3" t="s">
        <v>19</v>
      </c>
      <c r="O3" t="s">
        <v>11</v>
      </c>
      <c r="P3" t="s">
        <v>15</v>
      </c>
      <c r="Q3">
        <v>0.9</v>
      </c>
    </row>
    <row r="4" spans="1:17" x14ac:dyDescent="0.3">
      <c r="A4" t="s">
        <v>47</v>
      </c>
      <c r="B4" t="s">
        <v>48</v>
      </c>
      <c r="E4" t="s">
        <v>19</v>
      </c>
      <c r="F4" t="s">
        <v>11</v>
      </c>
      <c r="G4" t="s">
        <v>33</v>
      </c>
      <c r="H4">
        <v>0.17799999999999999</v>
      </c>
      <c r="J4">
        <v>0.8</v>
      </c>
      <c r="K4">
        <v>10.02</v>
      </c>
      <c r="N4" t="s">
        <v>19</v>
      </c>
      <c r="O4" t="s">
        <v>11</v>
      </c>
      <c r="P4" t="s">
        <v>33</v>
      </c>
      <c r="Q4">
        <v>0.9</v>
      </c>
    </row>
    <row r="5" spans="1:17" x14ac:dyDescent="0.3">
      <c r="A5" t="s">
        <v>47</v>
      </c>
      <c r="B5" t="s">
        <v>49</v>
      </c>
      <c r="E5" t="s">
        <v>19</v>
      </c>
      <c r="F5" t="s">
        <v>11</v>
      </c>
      <c r="G5" t="s">
        <v>33</v>
      </c>
      <c r="H5">
        <v>0.17799999999999999</v>
      </c>
      <c r="N5" t="s">
        <v>19</v>
      </c>
      <c r="O5" t="s">
        <v>11</v>
      </c>
      <c r="P5" t="s">
        <v>33</v>
      </c>
      <c r="Q5">
        <v>0.9</v>
      </c>
    </row>
    <row r="6" spans="1:17" x14ac:dyDescent="0.3">
      <c r="A6" t="s">
        <v>50</v>
      </c>
      <c r="B6" t="s">
        <v>51</v>
      </c>
      <c r="E6" t="s">
        <v>19</v>
      </c>
      <c r="F6" t="s">
        <v>11</v>
      </c>
      <c r="G6" t="s">
        <v>37</v>
      </c>
      <c r="H6">
        <v>0.17799999999999999</v>
      </c>
      <c r="J6">
        <v>0.6</v>
      </c>
      <c r="K6">
        <v>9.98</v>
      </c>
      <c r="N6" t="s">
        <v>19</v>
      </c>
      <c r="O6" t="s">
        <v>11</v>
      </c>
      <c r="P6" t="s">
        <v>37</v>
      </c>
      <c r="Q6">
        <v>0.9</v>
      </c>
    </row>
    <row r="7" spans="1:17" x14ac:dyDescent="0.3">
      <c r="A7" t="s">
        <v>52</v>
      </c>
      <c r="B7" t="s">
        <v>32</v>
      </c>
      <c r="E7" t="s">
        <v>19</v>
      </c>
      <c r="F7" t="s">
        <v>11</v>
      </c>
      <c r="G7" t="s">
        <v>37</v>
      </c>
      <c r="H7">
        <v>0.17799999999999999</v>
      </c>
      <c r="N7" t="s">
        <v>19</v>
      </c>
      <c r="O7" t="s">
        <v>11</v>
      </c>
      <c r="P7" t="s">
        <v>37</v>
      </c>
      <c r="Q7">
        <v>0.9</v>
      </c>
    </row>
    <row r="8" spans="1:17" x14ac:dyDescent="0.3">
      <c r="A8" t="s">
        <v>70</v>
      </c>
      <c r="B8" t="s">
        <v>55</v>
      </c>
      <c r="E8" t="s">
        <v>19</v>
      </c>
      <c r="F8" t="s">
        <v>11</v>
      </c>
      <c r="G8" t="s">
        <v>38</v>
      </c>
      <c r="H8">
        <v>0.17799999999999999</v>
      </c>
      <c r="J8">
        <v>0.5</v>
      </c>
      <c r="K8">
        <v>9.9499999999999993</v>
      </c>
      <c r="N8" t="s">
        <v>19</v>
      </c>
      <c r="O8" t="s">
        <v>11</v>
      </c>
      <c r="P8" t="s">
        <v>38</v>
      </c>
      <c r="Q8">
        <v>0.9</v>
      </c>
    </row>
    <row r="9" spans="1:17" x14ac:dyDescent="0.3">
      <c r="A9" t="s">
        <v>71</v>
      </c>
      <c r="B9" t="s">
        <v>72</v>
      </c>
      <c r="E9" t="s">
        <v>19</v>
      </c>
      <c r="F9" t="s">
        <v>11</v>
      </c>
      <c r="G9" t="s">
        <v>38</v>
      </c>
      <c r="H9">
        <v>0.17799999999999999</v>
      </c>
      <c r="N9" t="s">
        <v>19</v>
      </c>
      <c r="O9" t="s">
        <v>11</v>
      </c>
      <c r="P9" t="s">
        <v>38</v>
      </c>
      <c r="Q9">
        <v>0.9</v>
      </c>
    </row>
    <row r="10" spans="1:17" x14ac:dyDescent="0.3">
      <c r="A10" t="s">
        <v>9</v>
      </c>
      <c r="B10" t="s">
        <v>8</v>
      </c>
      <c r="E10" t="s">
        <v>20</v>
      </c>
      <c r="F10" t="s">
        <v>11</v>
      </c>
      <c r="G10" t="s">
        <v>15</v>
      </c>
      <c r="H10">
        <v>0.21099999999999999</v>
      </c>
      <c r="J10">
        <v>1.8</v>
      </c>
      <c r="K10">
        <v>10.210000000000001</v>
      </c>
      <c r="N10" t="s">
        <v>20</v>
      </c>
      <c r="O10" t="s">
        <v>11</v>
      </c>
      <c r="P10" t="s">
        <v>15</v>
      </c>
      <c r="Q10">
        <v>0.9</v>
      </c>
    </row>
    <row r="11" spans="1:17" x14ac:dyDescent="0.3">
      <c r="A11" t="s">
        <v>13</v>
      </c>
      <c r="B11" t="s">
        <v>14</v>
      </c>
      <c r="E11" t="s">
        <v>20</v>
      </c>
      <c r="F11" t="s">
        <v>11</v>
      </c>
      <c r="G11" t="s">
        <v>15</v>
      </c>
      <c r="H11">
        <v>0.21099999999999999</v>
      </c>
      <c r="N11" t="s">
        <v>20</v>
      </c>
      <c r="O11" t="s">
        <v>11</v>
      </c>
      <c r="P11" t="s">
        <v>15</v>
      </c>
      <c r="Q11">
        <v>0.9</v>
      </c>
    </row>
    <row r="12" spans="1:17" x14ac:dyDescent="0.3">
      <c r="A12" t="s">
        <v>44</v>
      </c>
      <c r="B12" t="s">
        <v>45</v>
      </c>
      <c r="E12" t="s">
        <v>20</v>
      </c>
      <c r="F12" t="s">
        <v>11</v>
      </c>
      <c r="G12" t="s">
        <v>33</v>
      </c>
      <c r="H12">
        <v>0.21099999999999999</v>
      </c>
      <c r="J12">
        <v>1.5</v>
      </c>
      <c r="K12">
        <v>10.16</v>
      </c>
      <c r="N12" t="s">
        <v>20</v>
      </c>
      <c r="O12" t="s">
        <v>11</v>
      </c>
      <c r="P12" t="s">
        <v>33</v>
      </c>
      <c r="Q12">
        <v>0.9</v>
      </c>
    </row>
    <row r="13" spans="1:17" x14ac:dyDescent="0.3">
      <c r="A13" t="s">
        <v>46</v>
      </c>
      <c r="B13" t="s">
        <v>17</v>
      </c>
      <c r="E13" t="s">
        <v>20</v>
      </c>
      <c r="F13" t="s">
        <v>11</v>
      </c>
      <c r="G13" t="s">
        <v>33</v>
      </c>
      <c r="H13">
        <v>0.21099999999999999</v>
      </c>
      <c r="N13" t="s">
        <v>20</v>
      </c>
      <c r="O13" t="s">
        <v>11</v>
      </c>
      <c r="P13" t="s">
        <v>33</v>
      </c>
      <c r="Q13">
        <v>0.9</v>
      </c>
    </row>
    <row r="14" spans="1:17" x14ac:dyDescent="0.3">
      <c r="A14" t="s">
        <v>6</v>
      </c>
      <c r="B14" t="s">
        <v>30</v>
      </c>
      <c r="E14" t="s">
        <v>20</v>
      </c>
      <c r="F14" t="s">
        <v>11</v>
      </c>
      <c r="G14" t="s">
        <v>37</v>
      </c>
      <c r="H14">
        <v>0.21099999999999999</v>
      </c>
      <c r="J14">
        <v>1.1000000000000001</v>
      </c>
      <c r="K14">
        <v>10</v>
      </c>
      <c r="N14" t="s">
        <v>20</v>
      </c>
      <c r="O14" t="s">
        <v>11</v>
      </c>
      <c r="P14" t="s">
        <v>37</v>
      </c>
      <c r="Q14">
        <v>0.9</v>
      </c>
    </row>
    <row r="15" spans="1:17" x14ac:dyDescent="0.3">
      <c r="A15" t="s">
        <v>6</v>
      </c>
      <c r="B15" t="s">
        <v>53</v>
      </c>
      <c r="E15" t="s">
        <v>20</v>
      </c>
      <c r="F15" t="s">
        <v>11</v>
      </c>
      <c r="G15" t="s">
        <v>37</v>
      </c>
      <c r="H15">
        <v>0.21099999999999999</v>
      </c>
      <c r="N15" t="s">
        <v>20</v>
      </c>
      <c r="O15" t="s">
        <v>11</v>
      </c>
      <c r="P15" t="s">
        <v>37</v>
      </c>
      <c r="Q15">
        <v>0.9</v>
      </c>
    </row>
    <row r="16" spans="1:17" x14ac:dyDescent="0.3">
      <c r="A16" t="s">
        <v>47</v>
      </c>
      <c r="B16" t="s">
        <v>30</v>
      </c>
      <c r="E16" t="s">
        <v>20</v>
      </c>
      <c r="F16" t="s">
        <v>11</v>
      </c>
      <c r="G16" t="s">
        <v>38</v>
      </c>
      <c r="H16">
        <v>0.21099999999999999</v>
      </c>
      <c r="J16">
        <v>1</v>
      </c>
      <c r="K16">
        <v>10.050000000000001</v>
      </c>
      <c r="N16" t="s">
        <v>20</v>
      </c>
      <c r="O16" t="s">
        <v>11</v>
      </c>
      <c r="P16" t="s">
        <v>38</v>
      </c>
      <c r="Q16">
        <v>0.9</v>
      </c>
    </row>
    <row r="17" spans="1:17" x14ac:dyDescent="0.3">
      <c r="A17" t="s">
        <v>47</v>
      </c>
      <c r="B17" t="s">
        <v>18</v>
      </c>
      <c r="E17" t="s">
        <v>20</v>
      </c>
      <c r="F17" t="s">
        <v>11</v>
      </c>
      <c r="G17" t="s">
        <v>38</v>
      </c>
      <c r="H17">
        <v>0.21099999999999999</v>
      </c>
      <c r="N17" t="s">
        <v>20</v>
      </c>
      <c r="O17" t="s">
        <v>11</v>
      </c>
      <c r="P17" t="s">
        <v>38</v>
      </c>
      <c r="Q17">
        <v>0.9</v>
      </c>
    </row>
    <row r="18" spans="1:17" x14ac:dyDescent="0.3">
      <c r="A18" t="s">
        <v>16</v>
      </c>
      <c r="B18" t="s">
        <v>17</v>
      </c>
      <c r="E18" t="s">
        <v>21</v>
      </c>
      <c r="F18" t="s">
        <v>11</v>
      </c>
      <c r="G18" t="s">
        <v>15</v>
      </c>
      <c r="H18">
        <v>0.27500000000000002</v>
      </c>
      <c r="J18">
        <v>5</v>
      </c>
      <c r="K18">
        <v>9.93</v>
      </c>
      <c r="N18" t="s">
        <v>21</v>
      </c>
      <c r="O18" t="s">
        <v>11</v>
      </c>
      <c r="P18" t="s">
        <v>15</v>
      </c>
      <c r="Q18">
        <v>0.9</v>
      </c>
    </row>
    <row r="19" spans="1:17" x14ac:dyDescent="0.3">
      <c r="A19" t="s">
        <v>16</v>
      </c>
      <c r="B19" t="s">
        <v>18</v>
      </c>
      <c r="E19" t="s">
        <v>21</v>
      </c>
      <c r="F19" t="s">
        <v>11</v>
      </c>
      <c r="G19" t="s">
        <v>15</v>
      </c>
      <c r="H19">
        <v>0.27500000000000002</v>
      </c>
      <c r="N19" t="s">
        <v>21</v>
      </c>
      <c r="O19" t="s">
        <v>11</v>
      </c>
      <c r="P19" t="s">
        <v>15</v>
      </c>
      <c r="Q19">
        <v>0.9</v>
      </c>
    </row>
    <row r="20" spans="1:17" x14ac:dyDescent="0.3">
      <c r="A20" t="s">
        <v>42</v>
      </c>
      <c r="B20" t="s">
        <v>24</v>
      </c>
      <c r="E20" t="s">
        <v>21</v>
      </c>
      <c r="F20" t="s">
        <v>11</v>
      </c>
      <c r="G20" t="s">
        <v>33</v>
      </c>
      <c r="H20">
        <v>0.27500000000000002</v>
      </c>
      <c r="J20">
        <v>4.0999999999999996</v>
      </c>
      <c r="K20">
        <v>9.9</v>
      </c>
      <c r="N20" t="s">
        <v>21</v>
      </c>
      <c r="O20" t="s">
        <v>11</v>
      </c>
      <c r="P20" t="s">
        <v>33</v>
      </c>
      <c r="Q20">
        <v>0.9</v>
      </c>
    </row>
    <row r="21" spans="1:17" x14ac:dyDescent="0.3">
      <c r="A21" t="s">
        <v>43</v>
      </c>
      <c r="B21" t="s">
        <v>30</v>
      </c>
      <c r="E21" t="s">
        <v>21</v>
      </c>
      <c r="F21" t="s">
        <v>11</v>
      </c>
      <c r="G21" t="s">
        <v>33</v>
      </c>
      <c r="H21">
        <v>0.27500000000000002</v>
      </c>
      <c r="N21" t="s">
        <v>21</v>
      </c>
      <c r="O21" t="s">
        <v>11</v>
      </c>
      <c r="P21" t="s">
        <v>33</v>
      </c>
      <c r="Q21">
        <v>0.9</v>
      </c>
    </row>
    <row r="22" spans="1:17" x14ac:dyDescent="0.3">
      <c r="A22" t="s">
        <v>54</v>
      </c>
      <c r="B22" t="s">
        <v>55</v>
      </c>
      <c r="E22" t="s">
        <v>21</v>
      </c>
      <c r="F22" t="s">
        <v>11</v>
      </c>
      <c r="G22" t="s">
        <v>37</v>
      </c>
      <c r="H22">
        <v>0.27500000000000002</v>
      </c>
      <c r="J22">
        <v>3.6</v>
      </c>
      <c r="K22">
        <v>10.06</v>
      </c>
      <c r="N22" t="s">
        <v>21</v>
      </c>
      <c r="O22" t="s">
        <v>11</v>
      </c>
      <c r="P22" t="s">
        <v>37</v>
      </c>
      <c r="Q22">
        <v>0.9</v>
      </c>
    </row>
    <row r="23" spans="1:17" x14ac:dyDescent="0.3">
      <c r="A23" t="s">
        <v>56</v>
      </c>
      <c r="B23" t="s">
        <v>49</v>
      </c>
      <c r="E23" t="s">
        <v>21</v>
      </c>
      <c r="F23" t="s">
        <v>11</v>
      </c>
      <c r="G23" t="s">
        <v>37</v>
      </c>
      <c r="H23">
        <v>0.27500000000000002</v>
      </c>
      <c r="N23" t="s">
        <v>21</v>
      </c>
      <c r="O23" t="s">
        <v>11</v>
      </c>
      <c r="P23" t="s">
        <v>37</v>
      </c>
      <c r="Q23">
        <v>0.9</v>
      </c>
    </row>
    <row r="24" spans="1:17" x14ac:dyDescent="0.3">
      <c r="A24" t="s">
        <v>67</v>
      </c>
      <c r="B24" t="s">
        <v>68</v>
      </c>
      <c r="E24" t="s">
        <v>21</v>
      </c>
      <c r="F24" t="s">
        <v>11</v>
      </c>
      <c r="G24" t="s">
        <v>38</v>
      </c>
      <c r="H24">
        <v>0.27500000000000002</v>
      </c>
      <c r="J24">
        <v>2.8</v>
      </c>
      <c r="K24">
        <v>9.99</v>
      </c>
      <c r="N24" t="s">
        <v>21</v>
      </c>
      <c r="O24" t="s">
        <v>11</v>
      </c>
      <c r="P24" t="s">
        <v>38</v>
      </c>
      <c r="Q24">
        <v>0.9</v>
      </c>
    </row>
    <row r="25" spans="1:17" x14ac:dyDescent="0.3">
      <c r="A25" t="s">
        <v>69</v>
      </c>
      <c r="B25" t="s">
        <v>48</v>
      </c>
      <c r="E25" t="s">
        <v>21</v>
      </c>
      <c r="F25" t="s">
        <v>11</v>
      </c>
      <c r="G25" t="s">
        <v>38</v>
      </c>
      <c r="H25">
        <v>0.27500000000000002</v>
      </c>
      <c r="N25" t="s">
        <v>21</v>
      </c>
      <c r="O25" t="s">
        <v>11</v>
      </c>
      <c r="P25" t="s">
        <v>38</v>
      </c>
      <c r="Q25">
        <v>0.9</v>
      </c>
    </row>
    <row r="26" spans="1:17" x14ac:dyDescent="0.3">
      <c r="A26" t="s">
        <v>23</v>
      </c>
      <c r="B26" t="s">
        <v>24</v>
      </c>
      <c r="E26" t="s">
        <v>22</v>
      </c>
      <c r="F26" t="s">
        <v>12</v>
      </c>
      <c r="G26" t="s">
        <v>15</v>
      </c>
      <c r="H26">
        <v>0.30499999999999999</v>
      </c>
      <c r="J26">
        <v>7.8</v>
      </c>
      <c r="K26">
        <v>10.23</v>
      </c>
      <c r="N26" t="s">
        <v>22</v>
      </c>
      <c r="O26" t="s">
        <v>12</v>
      </c>
      <c r="P26" t="s">
        <v>15</v>
      </c>
      <c r="Q26">
        <v>0.9</v>
      </c>
    </row>
    <row r="27" spans="1:17" x14ac:dyDescent="0.3">
      <c r="A27" t="s">
        <v>23</v>
      </c>
      <c r="B27" t="s">
        <v>25</v>
      </c>
      <c r="E27" t="s">
        <v>22</v>
      </c>
      <c r="F27" t="s">
        <v>12</v>
      </c>
      <c r="G27" t="s">
        <v>15</v>
      </c>
      <c r="H27">
        <v>0.30499999999999999</v>
      </c>
      <c r="N27" t="s">
        <v>22</v>
      </c>
      <c r="O27" t="s">
        <v>12</v>
      </c>
      <c r="P27" t="s">
        <v>15</v>
      </c>
      <c r="Q27">
        <v>0.9</v>
      </c>
    </row>
    <row r="28" spans="1:17" x14ac:dyDescent="0.3">
      <c r="A28" t="s">
        <v>39</v>
      </c>
      <c r="B28" t="s">
        <v>32</v>
      </c>
      <c r="E28" t="s">
        <v>22</v>
      </c>
      <c r="F28" t="s">
        <v>12</v>
      </c>
      <c r="G28" t="s">
        <v>33</v>
      </c>
      <c r="H28">
        <v>0.30499999999999999</v>
      </c>
      <c r="J28">
        <v>6.2</v>
      </c>
      <c r="K28">
        <v>9.89</v>
      </c>
      <c r="N28" t="s">
        <v>22</v>
      </c>
      <c r="O28" t="s">
        <v>12</v>
      </c>
      <c r="P28" t="s">
        <v>33</v>
      </c>
      <c r="Q28">
        <v>0.9</v>
      </c>
    </row>
    <row r="29" spans="1:17" x14ac:dyDescent="0.3">
      <c r="A29" t="s">
        <v>40</v>
      </c>
      <c r="B29" t="s">
        <v>41</v>
      </c>
      <c r="E29" t="s">
        <v>22</v>
      </c>
      <c r="F29" t="s">
        <v>12</v>
      </c>
      <c r="G29" t="s">
        <v>33</v>
      </c>
      <c r="H29">
        <v>0.30499999999999999</v>
      </c>
      <c r="N29" t="s">
        <v>22</v>
      </c>
      <c r="O29" t="s">
        <v>12</v>
      </c>
      <c r="P29" t="s">
        <v>33</v>
      </c>
      <c r="Q29">
        <v>0.9</v>
      </c>
    </row>
    <row r="30" spans="1:17" x14ac:dyDescent="0.3">
      <c r="A30" t="s">
        <v>57</v>
      </c>
      <c r="B30" t="s">
        <v>18</v>
      </c>
      <c r="E30" t="s">
        <v>22</v>
      </c>
      <c r="F30" t="s">
        <v>12</v>
      </c>
      <c r="G30" t="s">
        <v>37</v>
      </c>
      <c r="H30">
        <v>0.30499999999999999</v>
      </c>
      <c r="J30">
        <v>5.3</v>
      </c>
      <c r="K30">
        <v>10.23</v>
      </c>
      <c r="N30" t="s">
        <v>22</v>
      </c>
      <c r="O30" t="s">
        <v>12</v>
      </c>
      <c r="P30" t="s">
        <v>37</v>
      </c>
      <c r="Q30">
        <v>0.9</v>
      </c>
    </row>
    <row r="31" spans="1:17" x14ac:dyDescent="0.3">
      <c r="A31" t="s">
        <v>57</v>
      </c>
      <c r="B31" t="s">
        <v>58</v>
      </c>
      <c r="E31" t="s">
        <v>22</v>
      </c>
      <c r="F31" t="s">
        <v>12</v>
      </c>
      <c r="G31" t="s">
        <v>37</v>
      </c>
      <c r="H31">
        <v>0.30499999999999999</v>
      </c>
      <c r="N31" t="s">
        <v>22</v>
      </c>
      <c r="O31" t="s">
        <v>12</v>
      </c>
      <c r="P31" t="s">
        <v>37</v>
      </c>
      <c r="Q31">
        <v>0.9</v>
      </c>
    </row>
    <row r="32" spans="1:17" x14ac:dyDescent="0.3">
      <c r="A32" t="s">
        <v>64</v>
      </c>
      <c r="B32" t="s">
        <v>24</v>
      </c>
      <c r="E32" t="s">
        <v>22</v>
      </c>
      <c r="F32" t="s">
        <v>12</v>
      </c>
      <c r="G32" t="s">
        <v>38</v>
      </c>
      <c r="H32">
        <v>0.30499999999999999</v>
      </c>
      <c r="J32">
        <v>4</v>
      </c>
      <c r="K32">
        <v>9.99</v>
      </c>
      <c r="N32" t="s">
        <v>22</v>
      </c>
      <c r="O32" t="s">
        <v>12</v>
      </c>
      <c r="P32" t="s">
        <v>38</v>
      </c>
      <c r="Q32">
        <v>0.9</v>
      </c>
    </row>
    <row r="33" spans="1:17" x14ac:dyDescent="0.3">
      <c r="A33" t="s">
        <v>66</v>
      </c>
      <c r="B33" t="s">
        <v>65</v>
      </c>
      <c r="E33" t="s">
        <v>22</v>
      </c>
      <c r="F33" t="s">
        <v>12</v>
      </c>
      <c r="G33" t="s">
        <v>38</v>
      </c>
      <c r="H33">
        <v>0.30499999999999999</v>
      </c>
      <c r="N33" t="s">
        <v>22</v>
      </c>
      <c r="O33" t="s">
        <v>12</v>
      </c>
      <c r="P33" t="s">
        <v>38</v>
      </c>
      <c r="Q33">
        <v>0.9</v>
      </c>
    </row>
    <row r="34" spans="1:17" x14ac:dyDescent="0.3">
      <c r="A34" t="s">
        <v>29</v>
      </c>
      <c r="B34" t="s">
        <v>30</v>
      </c>
      <c r="E34" t="s">
        <v>28</v>
      </c>
      <c r="F34" t="s">
        <v>12</v>
      </c>
      <c r="G34" t="s">
        <v>15</v>
      </c>
      <c r="H34">
        <v>0.34499999999999997</v>
      </c>
      <c r="J34">
        <v>12.1</v>
      </c>
      <c r="K34">
        <v>10.199999999999999</v>
      </c>
      <c r="N34" t="s">
        <v>28</v>
      </c>
      <c r="O34" t="s">
        <v>12</v>
      </c>
      <c r="P34" t="s">
        <v>15</v>
      </c>
      <c r="Q34">
        <v>0.9</v>
      </c>
    </row>
    <row r="35" spans="1:17" x14ac:dyDescent="0.3">
      <c r="A35" t="s">
        <v>31</v>
      </c>
      <c r="B35" t="s">
        <v>32</v>
      </c>
      <c r="E35" t="s">
        <v>28</v>
      </c>
      <c r="F35" t="s">
        <v>12</v>
      </c>
      <c r="G35" t="s">
        <v>15</v>
      </c>
      <c r="H35">
        <v>0.34499999999999997</v>
      </c>
      <c r="N35" t="s">
        <v>28</v>
      </c>
      <c r="O35" t="s">
        <v>12</v>
      </c>
      <c r="P35" t="s">
        <v>15</v>
      </c>
      <c r="Q35">
        <v>0.9</v>
      </c>
    </row>
    <row r="36" spans="1:17" x14ac:dyDescent="0.3">
      <c r="A36" t="s">
        <v>34</v>
      </c>
      <c r="B36" t="s">
        <v>24</v>
      </c>
      <c r="E36" t="s">
        <v>28</v>
      </c>
      <c r="F36" t="s">
        <v>12</v>
      </c>
      <c r="G36" t="s">
        <v>33</v>
      </c>
      <c r="H36">
        <v>0.34499999999999997</v>
      </c>
      <c r="J36">
        <v>10.3</v>
      </c>
      <c r="K36">
        <v>9.9499999999999993</v>
      </c>
      <c r="N36" t="s">
        <v>28</v>
      </c>
      <c r="O36" t="s">
        <v>12</v>
      </c>
      <c r="P36" t="s">
        <v>33</v>
      </c>
      <c r="Q36">
        <v>0.9</v>
      </c>
    </row>
    <row r="37" spans="1:17" x14ac:dyDescent="0.3">
      <c r="A37" t="s">
        <v>35</v>
      </c>
      <c r="B37" t="s">
        <v>36</v>
      </c>
      <c r="E37" t="s">
        <v>28</v>
      </c>
      <c r="F37" t="s">
        <v>12</v>
      </c>
      <c r="G37" t="s">
        <v>33</v>
      </c>
      <c r="H37">
        <v>0.34499999999999997</v>
      </c>
      <c r="N37" t="s">
        <v>28</v>
      </c>
      <c r="O37" t="s">
        <v>12</v>
      </c>
      <c r="P37" t="s">
        <v>33</v>
      </c>
      <c r="Q37">
        <v>0.9</v>
      </c>
    </row>
    <row r="38" spans="1:17" x14ac:dyDescent="0.3">
      <c r="A38" t="s">
        <v>59</v>
      </c>
      <c r="B38" t="s">
        <v>60</v>
      </c>
      <c r="E38" t="s">
        <v>28</v>
      </c>
      <c r="F38" t="s">
        <v>12</v>
      </c>
      <c r="G38" t="s">
        <v>37</v>
      </c>
      <c r="H38">
        <v>0.34499999999999997</v>
      </c>
      <c r="J38">
        <v>7.6</v>
      </c>
      <c r="K38">
        <v>9.91</v>
      </c>
      <c r="N38" t="s">
        <v>28</v>
      </c>
      <c r="O38" t="s">
        <v>12</v>
      </c>
      <c r="P38" t="s">
        <v>37</v>
      </c>
      <c r="Q38">
        <v>0.9</v>
      </c>
    </row>
    <row r="39" spans="1:17" x14ac:dyDescent="0.3">
      <c r="A39" t="s">
        <v>61</v>
      </c>
      <c r="B39" t="s">
        <v>48</v>
      </c>
      <c r="E39" t="s">
        <v>28</v>
      </c>
      <c r="F39" t="s">
        <v>12</v>
      </c>
      <c r="G39" t="s">
        <v>37</v>
      </c>
      <c r="H39">
        <v>0.34499999999999997</v>
      </c>
      <c r="N39" t="s">
        <v>28</v>
      </c>
      <c r="O39" t="s">
        <v>12</v>
      </c>
      <c r="P39" t="s">
        <v>37</v>
      </c>
      <c r="Q39">
        <v>0.9</v>
      </c>
    </row>
    <row r="40" spans="1:17" x14ac:dyDescent="0.3">
      <c r="A40" t="s">
        <v>62</v>
      </c>
      <c r="B40" t="s">
        <v>49</v>
      </c>
      <c r="E40" t="s">
        <v>28</v>
      </c>
      <c r="F40" t="s">
        <v>12</v>
      </c>
      <c r="G40" t="s">
        <v>38</v>
      </c>
      <c r="H40">
        <v>0.34499999999999997</v>
      </c>
      <c r="J40">
        <v>6.2</v>
      </c>
      <c r="K40">
        <v>10.02</v>
      </c>
      <c r="N40" t="s">
        <v>28</v>
      </c>
      <c r="O40" t="s">
        <v>12</v>
      </c>
      <c r="P40" t="s">
        <v>38</v>
      </c>
      <c r="Q40">
        <v>0.9</v>
      </c>
    </row>
    <row r="41" spans="1:17" x14ac:dyDescent="0.3">
      <c r="A41" t="s">
        <v>63</v>
      </c>
      <c r="B41" t="s">
        <v>2</v>
      </c>
      <c r="E41" t="s">
        <v>28</v>
      </c>
      <c r="F41" t="s">
        <v>12</v>
      </c>
      <c r="G41" t="s">
        <v>38</v>
      </c>
      <c r="H41">
        <v>0.34499999999999997</v>
      </c>
      <c r="N41" t="s">
        <v>28</v>
      </c>
      <c r="O41" t="s">
        <v>12</v>
      </c>
      <c r="P41" t="s">
        <v>38</v>
      </c>
      <c r="Q41">
        <v>0.9</v>
      </c>
    </row>
    <row r="44" spans="1:17" x14ac:dyDescent="0.3">
      <c r="A44" t="s">
        <v>75</v>
      </c>
      <c r="I44" t="s">
        <v>80</v>
      </c>
      <c r="J44" t="s">
        <v>81</v>
      </c>
      <c r="K44" t="s">
        <v>82</v>
      </c>
      <c r="L44" t="s">
        <v>73</v>
      </c>
      <c r="M44" t="s">
        <v>83</v>
      </c>
      <c r="O44" t="s">
        <v>84</v>
      </c>
      <c r="P44" t="s">
        <v>85</v>
      </c>
    </row>
    <row r="45" spans="1:17" x14ac:dyDescent="0.3">
      <c r="A45">
        <v>3.2</v>
      </c>
      <c r="B45">
        <v>9.8800000000000008</v>
      </c>
      <c r="E45" t="s">
        <v>19</v>
      </c>
      <c r="F45" t="s">
        <v>11</v>
      </c>
      <c r="G45">
        <v>63</v>
      </c>
      <c r="I45">
        <f>A45*10^-3</f>
        <v>3.2000000000000002E-3</v>
      </c>
      <c r="K45">
        <f>G45*0.01</f>
        <v>0.63</v>
      </c>
      <c r="L45">
        <f>I45/997</f>
        <v>3.2096288866599802E-6</v>
      </c>
      <c r="M45">
        <f>L45/B45</f>
        <v>3.2486122334615182E-7</v>
      </c>
      <c r="O45">
        <v>0.88</v>
      </c>
    </row>
    <row r="46" spans="1:17" x14ac:dyDescent="0.3">
      <c r="A46">
        <v>3.2</v>
      </c>
      <c r="B46">
        <v>10.08</v>
      </c>
      <c r="E46" t="s">
        <v>19</v>
      </c>
      <c r="F46" t="s">
        <v>11</v>
      </c>
      <c r="G46">
        <v>63</v>
      </c>
      <c r="I46">
        <f t="shared" ref="I46:I52" si="0">A46*10^-3</f>
        <v>3.2000000000000002E-3</v>
      </c>
      <c r="K46">
        <f t="shared" ref="K46:K52" si="1">G46*0.01</f>
        <v>0.63</v>
      </c>
      <c r="L46">
        <f t="shared" ref="L46:L52" si="2">I46/997</f>
        <v>3.2096288866599802E-6</v>
      </c>
      <c r="M46">
        <f t="shared" ref="M46:M52" si="3">L46/B46</f>
        <v>3.184155641527758E-7</v>
      </c>
      <c r="O46">
        <v>1.07</v>
      </c>
    </row>
    <row r="47" spans="1:17" x14ac:dyDescent="0.3">
      <c r="A47">
        <v>2.8</v>
      </c>
      <c r="B47">
        <v>10.029999999999999</v>
      </c>
      <c r="E47" t="s">
        <v>19</v>
      </c>
      <c r="F47" t="s">
        <v>11</v>
      </c>
      <c r="G47">
        <v>53</v>
      </c>
      <c r="I47">
        <f t="shared" si="0"/>
        <v>2.8E-3</v>
      </c>
      <c r="K47">
        <f t="shared" si="1"/>
        <v>0.53</v>
      </c>
      <c r="L47">
        <f t="shared" si="2"/>
        <v>2.8084252758274825E-6</v>
      </c>
      <c r="M47">
        <f t="shared" si="3"/>
        <v>2.8000252002268021E-7</v>
      </c>
      <c r="O47">
        <v>1.37</v>
      </c>
    </row>
    <row r="48" spans="1:17" x14ac:dyDescent="0.3">
      <c r="A48">
        <v>2.8</v>
      </c>
      <c r="B48">
        <v>10.1</v>
      </c>
      <c r="E48" t="s">
        <v>19</v>
      </c>
      <c r="F48" t="s">
        <v>11</v>
      </c>
      <c r="G48">
        <v>53</v>
      </c>
      <c r="I48">
        <f t="shared" si="0"/>
        <v>2.8E-3</v>
      </c>
      <c r="K48">
        <f t="shared" si="1"/>
        <v>0.53</v>
      </c>
      <c r="L48">
        <f t="shared" si="2"/>
        <v>2.8084252758274825E-6</v>
      </c>
      <c r="M48">
        <f t="shared" si="3"/>
        <v>2.7806190849777053E-7</v>
      </c>
      <c r="O48">
        <v>1.54</v>
      </c>
    </row>
    <row r="49" spans="1:17" x14ac:dyDescent="0.3">
      <c r="A49">
        <v>2.4</v>
      </c>
      <c r="B49">
        <v>10.050000000000001</v>
      </c>
      <c r="E49" t="s">
        <v>19</v>
      </c>
      <c r="F49" t="s">
        <v>11</v>
      </c>
      <c r="G49">
        <v>43</v>
      </c>
      <c r="I49">
        <f t="shared" si="0"/>
        <v>2.3999999999999998E-3</v>
      </c>
      <c r="K49">
        <f t="shared" si="1"/>
        <v>0.43</v>
      </c>
      <c r="L49">
        <f t="shared" si="2"/>
        <v>2.4072216649949849E-6</v>
      </c>
      <c r="M49">
        <f t="shared" si="3"/>
        <v>2.3952454378059547E-7</v>
      </c>
      <c r="O49">
        <v>1.75</v>
      </c>
    </row>
    <row r="50" spans="1:17" x14ac:dyDescent="0.3">
      <c r="A50">
        <v>2.2999999999999998</v>
      </c>
      <c r="B50">
        <v>10.130000000000001</v>
      </c>
      <c r="E50" t="s">
        <v>19</v>
      </c>
      <c r="F50" t="s">
        <v>11</v>
      </c>
      <c r="G50">
        <v>43</v>
      </c>
      <c r="I50">
        <f t="shared" si="0"/>
        <v>2.3E-3</v>
      </c>
      <c r="K50">
        <f t="shared" si="1"/>
        <v>0.43</v>
      </c>
      <c r="L50">
        <f t="shared" si="2"/>
        <v>2.3069207622868604E-6</v>
      </c>
      <c r="M50">
        <f t="shared" si="3"/>
        <v>2.2773156587234552E-7</v>
      </c>
    </row>
    <row r="51" spans="1:17" x14ac:dyDescent="0.3">
      <c r="A51">
        <v>1.6</v>
      </c>
      <c r="B51">
        <v>10.039999999999999</v>
      </c>
      <c r="E51" t="s">
        <v>19</v>
      </c>
      <c r="F51" t="s">
        <v>11</v>
      </c>
      <c r="G51">
        <v>33</v>
      </c>
      <c r="I51">
        <f t="shared" si="0"/>
        <v>1.6000000000000001E-3</v>
      </c>
      <c r="K51">
        <f t="shared" si="1"/>
        <v>0.33</v>
      </c>
      <c r="L51">
        <f t="shared" si="2"/>
        <v>1.6048144433299901E-6</v>
      </c>
      <c r="M51">
        <f t="shared" si="3"/>
        <v>1.598420760288835E-7</v>
      </c>
      <c r="P51" t="s">
        <v>90</v>
      </c>
    </row>
    <row r="52" spans="1:17" x14ac:dyDescent="0.3">
      <c r="A52">
        <v>1.5</v>
      </c>
      <c r="B52">
        <v>9.8000000000000007</v>
      </c>
      <c r="E52" t="s">
        <v>19</v>
      </c>
      <c r="F52" t="s">
        <v>11</v>
      </c>
      <c r="G52">
        <v>33</v>
      </c>
      <c r="I52">
        <f t="shared" si="0"/>
        <v>1.5E-3</v>
      </c>
      <c r="K52">
        <f t="shared" si="1"/>
        <v>0.33</v>
      </c>
      <c r="L52">
        <f t="shared" si="2"/>
        <v>1.5045135406218657E-6</v>
      </c>
      <c r="M52">
        <f t="shared" si="3"/>
        <v>1.5352178985937405E-7</v>
      </c>
      <c r="P52" t="s">
        <v>89</v>
      </c>
      <c r="Q52" t="s">
        <v>74</v>
      </c>
    </row>
    <row r="53" spans="1:17" x14ac:dyDescent="0.3">
      <c r="P53">
        <f>(O45*10^-3)</f>
        <v>8.8000000000000003E-4</v>
      </c>
      <c r="Q53">
        <f>M45</f>
        <v>3.2486122334615182E-7</v>
      </c>
    </row>
    <row r="54" spans="1:17" x14ac:dyDescent="0.3">
      <c r="A54" t="s">
        <v>76</v>
      </c>
      <c r="P54">
        <f>(O46*10^-3)</f>
        <v>1.07E-3</v>
      </c>
      <c r="Q54">
        <f>M55</f>
        <v>6.7002627315143801E-7</v>
      </c>
    </row>
    <row r="55" spans="1:17" x14ac:dyDescent="0.3">
      <c r="A55">
        <v>6.6</v>
      </c>
      <c r="B55">
        <v>9.8800000000000008</v>
      </c>
      <c r="E55" t="s">
        <v>20</v>
      </c>
      <c r="F55" t="s">
        <v>11</v>
      </c>
      <c r="G55">
        <v>63</v>
      </c>
      <c r="I55">
        <f>A55*10^-3</f>
        <v>6.6E-3</v>
      </c>
      <c r="K55">
        <f>G55*0.01</f>
        <v>0.63</v>
      </c>
      <c r="L55">
        <f>I55/997</f>
        <v>6.6198595787362085E-6</v>
      </c>
      <c r="M55">
        <f>L55/B55</f>
        <v>6.7002627315143801E-7</v>
      </c>
      <c r="P55">
        <f>(O47*10^-3)</f>
        <v>1.3700000000000001E-3</v>
      </c>
      <c r="Q55">
        <f>M65</f>
        <v>1.2938816449348043E-6</v>
      </c>
    </row>
    <row r="56" spans="1:17" x14ac:dyDescent="0.3">
      <c r="A56">
        <v>6.3</v>
      </c>
      <c r="B56">
        <v>9.83</v>
      </c>
      <c r="E56" t="s">
        <v>20</v>
      </c>
      <c r="F56" t="s">
        <v>11</v>
      </c>
      <c r="G56">
        <v>63</v>
      </c>
      <c r="I56">
        <f t="shared" ref="I56:I62" si="4">A56*10^-3</f>
        <v>6.3E-3</v>
      </c>
      <c r="K56">
        <f t="shared" ref="K56:K62" si="5">G56*0.01</f>
        <v>0.63</v>
      </c>
      <c r="L56">
        <f t="shared" ref="L56:L62" si="6">I56/997</f>
        <v>6.3189568706118352E-6</v>
      </c>
      <c r="M56">
        <f t="shared" ref="M56:M62" si="7">L56/B56</f>
        <v>6.4282368978757226E-7</v>
      </c>
      <c r="P56">
        <f>(O48*10^-3)</f>
        <v>1.5400000000000001E-3</v>
      </c>
      <c r="Q56">
        <f>M75</f>
        <v>1.663381405387961E-6</v>
      </c>
    </row>
    <row r="57" spans="1:17" x14ac:dyDescent="0.3">
      <c r="A57">
        <v>5</v>
      </c>
      <c r="B57">
        <v>9.98</v>
      </c>
      <c r="E57" t="s">
        <v>20</v>
      </c>
      <c r="F57" t="s">
        <v>11</v>
      </c>
      <c r="G57">
        <v>53</v>
      </c>
      <c r="I57">
        <f t="shared" si="4"/>
        <v>5.0000000000000001E-3</v>
      </c>
      <c r="K57">
        <f t="shared" si="5"/>
        <v>0.53</v>
      </c>
      <c r="L57">
        <f t="shared" si="6"/>
        <v>5.0150451354062186E-6</v>
      </c>
      <c r="M57">
        <f t="shared" si="7"/>
        <v>5.0250953260583355E-7</v>
      </c>
      <c r="P57">
        <f>(O49*10^-3)</f>
        <v>1.75E-3</v>
      </c>
      <c r="Q57">
        <f>M85</f>
        <v>2.2962842939124612E-6</v>
      </c>
    </row>
    <row r="58" spans="1:17" x14ac:dyDescent="0.3">
      <c r="A58">
        <v>5.0999999999999996</v>
      </c>
      <c r="B58">
        <v>10</v>
      </c>
      <c r="E58" t="s">
        <v>20</v>
      </c>
      <c r="F58" t="s">
        <v>11</v>
      </c>
      <c r="G58">
        <v>53</v>
      </c>
      <c r="I58">
        <f t="shared" si="4"/>
        <v>5.0999999999999995E-3</v>
      </c>
      <c r="K58">
        <f t="shared" si="5"/>
        <v>0.53</v>
      </c>
      <c r="L58">
        <f t="shared" si="6"/>
        <v>5.1153460381143421E-6</v>
      </c>
      <c r="M58">
        <f t="shared" si="7"/>
        <v>5.1153460381143421E-7</v>
      </c>
    </row>
    <row r="59" spans="1:17" x14ac:dyDescent="0.3">
      <c r="A59">
        <v>4.0999999999999996</v>
      </c>
      <c r="B59">
        <v>10.09</v>
      </c>
      <c r="E59" t="s">
        <v>20</v>
      </c>
      <c r="F59" t="s">
        <v>11</v>
      </c>
      <c r="G59">
        <v>43</v>
      </c>
      <c r="I59">
        <f t="shared" si="4"/>
        <v>4.0999999999999995E-3</v>
      </c>
      <c r="K59">
        <f t="shared" si="5"/>
        <v>0.43</v>
      </c>
      <c r="L59">
        <f t="shared" si="6"/>
        <v>4.1123370110330988E-6</v>
      </c>
      <c r="M59">
        <f t="shared" si="7"/>
        <v>4.0756561060783931E-7</v>
      </c>
      <c r="P59" t="s">
        <v>87</v>
      </c>
      <c r="Q59" t="s">
        <v>88</v>
      </c>
    </row>
    <row r="60" spans="1:17" x14ac:dyDescent="0.3">
      <c r="A60">
        <v>4.0999999999999996</v>
      </c>
      <c r="B60">
        <v>9.9600000000000009</v>
      </c>
      <c r="E60" t="s">
        <v>20</v>
      </c>
      <c r="F60" t="s">
        <v>11</v>
      </c>
      <c r="G60">
        <v>43</v>
      </c>
      <c r="I60">
        <f t="shared" si="4"/>
        <v>4.0999999999999995E-3</v>
      </c>
      <c r="K60">
        <f t="shared" si="5"/>
        <v>0.43</v>
      </c>
      <c r="L60">
        <f t="shared" si="6"/>
        <v>4.1123370110330988E-6</v>
      </c>
      <c r="M60">
        <f t="shared" si="7"/>
        <v>4.1288524207159624E-7</v>
      </c>
      <c r="P60">
        <f t="shared" ref="P60:Q64" si="8">LN(P53)</f>
        <v>-7.0355886504920218</v>
      </c>
      <c r="Q60">
        <f t="shared" si="8"/>
        <v>-14.93986775089807</v>
      </c>
    </row>
    <row r="61" spans="1:17" x14ac:dyDescent="0.3">
      <c r="A61">
        <v>2.8</v>
      </c>
      <c r="B61">
        <v>10.09</v>
      </c>
      <c r="E61" t="s">
        <v>20</v>
      </c>
      <c r="F61" t="s">
        <v>11</v>
      </c>
      <c r="G61">
        <v>33</v>
      </c>
      <c r="I61">
        <f t="shared" si="4"/>
        <v>2.8E-3</v>
      </c>
      <c r="K61">
        <f t="shared" si="5"/>
        <v>0.33</v>
      </c>
      <c r="L61">
        <f t="shared" si="6"/>
        <v>2.8084252758274825E-6</v>
      </c>
      <c r="M61">
        <f t="shared" si="7"/>
        <v>2.7833749017120737E-7</v>
      </c>
      <c r="P61">
        <f t="shared" si="8"/>
        <v>-6.840096630508322</v>
      </c>
      <c r="Q61">
        <f t="shared" si="8"/>
        <v>-14.215948911671372</v>
      </c>
    </row>
    <row r="62" spans="1:17" x14ac:dyDescent="0.3">
      <c r="A62">
        <v>2.8</v>
      </c>
      <c r="B62">
        <v>9.93</v>
      </c>
      <c r="E62" t="s">
        <v>20</v>
      </c>
      <c r="F62" t="s">
        <v>11</v>
      </c>
      <c r="G62">
        <v>33</v>
      </c>
      <c r="I62">
        <f t="shared" si="4"/>
        <v>2.8E-3</v>
      </c>
      <c r="K62">
        <f t="shared" si="5"/>
        <v>0.33</v>
      </c>
      <c r="L62">
        <f t="shared" si="6"/>
        <v>2.8084252758274825E-6</v>
      </c>
      <c r="M62">
        <f t="shared" si="7"/>
        <v>2.8282228356772231E-7</v>
      </c>
      <c r="P62">
        <f t="shared" si="8"/>
        <v>-6.5929445391421035</v>
      </c>
      <c r="Q62">
        <f t="shared" si="8"/>
        <v>-13.557863830570394</v>
      </c>
    </row>
    <row r="63" spans="1:17" x14ac:dyDescent="0.3">
      <c r="P63">
        <f t="shared" si="8"/>
        <v>-6.4759728625565991</v>
      </c>
      <c r="Q63">
        <f t="shared" si="8"/>
        <v>-13.306658036251736</v>
      </c>
    </row>
    <row r="64" spans="1:17" x14ac:dyDescent="0.3">
      <c r="A64" t="s">
        <v>77</v>
      </c>
      <c r="P64">
        <f t="shared" si="8"/>
        <v>-6.3481394910467142</v>
      </c>
      <c r="Q64">
        <f t="shared" si="8"/>
        <v>-12.984218265781745</v>
      </c>
    </row>
    <row r="65" spans="1:16" x14ac:dyDescent="0.3">
      <c r="A65">
        <v>12.9</v>
      </c>
      <c r="B65">
        <v>10</v>
      </c>
      <c r="E65" t="s">
        <v>21</v>
      </c>
      <c r="F65" t="s">
        <v>11</v>
      </c>
      <c r="G65">
        <v>63</v>
      </c>
      <c r="I65">
        <f>A65*10^-3</f>
        <v>1.29E-2</v>
      </c>
      <c r="K65">
        <f>G65*0.01</f>
        <v>0.63</v>
      </c>
      <c r="L65">
        <f>I65/997</f>
        <v>1.2938816449348044E-5</v>
      </c>
      <c r="M65">
        <f>L65/B65</f>
        <v>1.2938816449348043E-6</v>
      </c>
    </row>
    <row r="66" spans="1:16" x14ac:dyDescent="0.3">
      <c r="A66">
        <v>12.9</v>
      </c>
      <c r="B66">
        <v>9.93</v>
      </c>
      <c r="E66" t="s">
        <v>21</v>
      </c>
      <c r="F66" t="s">
        <v>11</v>
      </c>
      <c r="G66">
        <v>63</v>
      </c>
      <c r="I66">
        <f t="shared" ref="I66:I72" si="9">A66*10^-3</f>
        <v>1.29E-2</v>
      </c>
      <c r="K66">
        <f t="shared" ref="K66:K72" si="10">G66*0.01</f>
        <v>0.63</v>
      </c>
      <c r="L66">
        <f t="shared" ref="L66:L72" si="11">I66/997</f>
        <v>1.2938816449348044E-5</v>
      </c>
      <c r="M66">
        <f t="shared" ref="M66:M72" si="12">L66/B66</f>
        <v>1.3030026635798634E-6</v>
      </c>
      <c r="P66" t="s">
        <v>86</v>
      </c>
    </row>
    <row r="67" spans="1:16" x14ac:dyDescent="0.3">
      <c r="A67">
        <v>10.7</v>
      </c>
      <c r="B67">
        <v>10.07</v>
      </c>
      <c r="E67" t="s">
        <v>21</v>
      </c>
      <c r="F67" t="s">
        <v>11</v>
      </c>
      <c r="G67">
        <v>53</v>
      </c>
      <c r="I67">
        <f t="shared" si="9"/>
        <v>1.0699999999999999E-2</v>
      </c>
      <c r="K67">
        <f t="shared" si="10"/>
        <v>0.53</v>
      </c>
      <c r="L67">
        <f t="shared" si="11"/>
        <v>1.0732196589769308E-5</v>
      </c>
      <c r="M67">
        <f t="shared" si="12"/>
        <v>1.0657593435719273E-6</v>
      </c>
      <c r="P67">
        <f>Q60/Q64</f>
        <v>1.1506174222494543</v>
      </c>
    </row>
    <row r="68" spans="1:16" x14ac:dyDescent="0.3">
      <c r="A68">
        <v>10.5</v>
      </c>
      <c r="B68">
        <v>10.09</v>
      </c>
      <c r="E68" t="s">
        <v>21</v>
      </c>
      <c r="F68" t="s">
        <v>11</v>
      </c>
      <c r="G68">
        <v>53</v>
      </c>
      <c r="I68">
        <f t="shared" si="9"/>
        <v>1.0500000000000001E-2</v>
      </c>
      <c r="K68">
        <f t="shared" si="10"/>
        <v>0.53</v>
      </c>
      <c r="L68">
        <f t="shared" si="11"/>
        <v>1.0531594784353059E-5</v>
      </c>
      <c r="M68">
        <f t="shared" si="12"/>
        <v>1.0437655881420277E-6</v>
      </c>
    </row>
    <row r="69" spans="1:16" x14ac:dyDescent="0.3">
      <c r="A69">
        <v>8.4</v>
      </c>
      <c r="B69">
        <v>10.039999999999999</v>
      </c>
      <c r="E69" t="s">
        <v>21</v>
      </c>
      <c r="F69" t="s">
        <v>11</v>
      </c>
      <c r="G69">
        <v>43</v>
      </c>
      <c r="I69">
        <f t="shared" si="9"/>
        <v>8.4000000000000012E-3</v>
      </c>
      <c r="K69">
        <f t="shared" si="10"/>
        <v>0.43</v>
      </c>
      <c r="L69">
        <f t="shared" si="11"/>
        <v>8.4252758274824481E-6</v>
      </c>
      <c r="M69">
        <f t="shared" si="12"/>
        <v>8.3917089915163832E-7</v>
      </c>
    </row>
    <row r="70" spans="1:16" x14ac:dyDescent="0.3">
      <c r="A70">
        <v>8.6</v>
      </c>
      <c r="B70">
        <v>10.1</v>
      </c>
      <c r="E70" t="s">
        <v>21</v>
      </c>
      <c r="F70" t="s">
        <v>11</v>
      </c>
      <c r="G70">
        <v>43</v>
      </c>
      <c r="I70">
        <f t="shared" si="9"/>
        <v>8.6E-3</v>
      </c>
      <c r="K70">
        <f t="shared" si="10"/>
        <v>0.43</v>
      </c>
      <c r="L70">
        <f t="shared" si="11"/>
        <v>8.6258776328986969E-6</v>
      </c>
      <c r="M70">
        <f t="shared" si="12"/>
        <v>8.5404729038600966E-7</v>
      </c>
    </row>
    <row r="71" spans="1:16" x14ac:dyDescent="0.3">
      <c r="A71">
        <v>5.8</v>
      </c>
      <c r="B71">
        <v>9.9700000000000006</v>
      </c>
      <c r="E71" t="s">
        <v>21</v>
      </c>
      <c r="F71" t="s">
        <v>11</v>
      </c>
      <c r="G71">
        <v>33</v>
      </c>
      <c r="I71">
        <f t="shared" si="9"/>
        <v>5.7999999999999996E-3</v>
      </c>
      <c r="K71">
        <f t="shared" si="10"/>
        <v>0.33</v>
      </c>
      <c r="L71">
        <f t="shared" si="11"/>
        <v>5.8174523570712131E-6</v>
      </c>
      <c r="M71">
        <f t="shared" si="12"/>
        <v>5.8349572287574847E-7</v>
      </c>
    </row>
    <row r="72" spans="1:16" x14ac:dyDescent="0.3">
      <c r="A72">
        <v>5.9</v>
      </c>
      <c r="B72">
        <v>10.029999999999999</v>
      </c>
      <c r="E72" t="s">
        <v>21</v>
      </c>
      <c r="F72" t="s">
        <v>11</v>
      </c>
      <c r="G72">
        <v>33</v>
      </c>
      <c r="I72">
        <f t="shared" si="9"/>
        <v>5.9000000000000007E-3</v>
      </c>
      <c r="K72">
        <f t="shared" si="10"/>
        <v>0.33</v>
      </c>
      <c r="L72">
        <f t="shared" si="11"/>
        <v>5.9177532597793384E-6</v>
      </c>
      <c r="M72">
        <f t="shared" si="12"/>
        <v>5.9000531004779051E-7</v>
      </c>
    </row>
    <row r="74" spans="1:16" x14ac:dyDescent="0.3">
      <c r="A74" t="s">
        <v>78</v>
      </c>
    </row>
    <row r="75" spans="1:16" x14ac:dyDescent="0.3">
      <c r="A75">
        <v>16.7</v>
      </c>
      <c r="B75">
        <v>10.07</v>
      </c>
      <c r="E75" t="s">
        <v>22</v>
      </c>
      <c r="F75" t="s">
        <v>12</v>
      </c>
      <c r="G75">
        <v>63</v>
      </c>
      <c r="I75">
        <f>A75*10^-3</f>
        <v>1.67E-2</v>
      </c>
      <c r="K75">
        <f>G75*0.01</f>
        <v>0.63</v>
      </c>
      <c r="L75">
        <f>I75/997</f>
        <v>1.6750250752256768E-5</v>
      </c>
      <c r="M75">
        <f>L75/B75</f>
        <v>1.663381405387961E-6</v>
      </c>
    </row>
    <row r="76" spans="1:16" x14ac:dyDescent="0.3">
      <c r="A76">
        <v>16.7</v>
      </c>
      <c r="B76">
        <v>10.16</v>
      </c>
      <c r="E76" t="s">
        <v>22</v>
      </c>
      <c r="F76" t="s">
        <v>12</v>
      </c>
      <c r="G76">
        <v>63</v>
      </c>
      <c r="I76">
        <f t="shared" ref="I76:I82" si="13">A76*10^-3</f>
        <v>1.67E-2</v>
      </c>
      <c r="K76">
        <f t="shared" ref="K76:K82" si="14">G76*0.01</f>
        <v>0.63</v>
      </c>
      <c r="L76">
        <f t="shared" ref="L76:L82" si="15">I76/997</f>
        <v>1.6750250752256768E-5</v>
      </c>
      <c r="M76">
        <f t="shared" ref="M76:M82" si="16">L76/B76</f>
        <v>1.6486467275843276E-6</v>
      </c>
    </row>
    <row r="77" spans="1:16" x14ac:dyDescent="0.3">
      <c r="A77">
        <v>14.2</v>
      </c>
      <c r="B77">
        <v>10.130000000000001</v>
      </c>
      <c r="E77" t="s">
        <v>22</v>
      </c>
      <c r="F77" t="s">
        <v>12</v>
      </c>
      <c r="G77">
        <v>53</v>
      </c>
      <c r="I77">
        <f t="shared" si="13"/>
        <v>1.4199999999999999E-2</v>
      </c>
      <c r="K77">
        <f t="shared" si="14"/>
        <v>0.53</v>
      </c>
      <c r="L77">
        <f t="shared" si="15"/>
        <v>1.4242728184553659E-5</v>
      </c>
      <c r="M77">
        <f t="shared" si="16"/>
        <v>1.4059948849510029E-6</v>
      </c>
    </row>
    <row r="78" spans="1:16" x14ac:dyDescent="0.3">
      <c r="A78">
        <v>14.1</v>
      </c>
      <c r="B78">
        <v>10.06</v>
      </c>
      <c r="E78" t="s">
        <v>22</v>
      </c>
      <c r="F78" t="s">
        <v>12</v>
      </c>
      <c r="G78">
        <v>53</v>
      </c>
      <c r="I78">
        <f t="shared" si="13"/>
        <v>1.41E-2</v>
      </c>
      <c r="K78">
        <f t="shared" si="14"/>
        <v>0.53</v>
      </c>
      <c r="L78">
        <f t="shared" si="15"/>
        <v>1.4142427281845537E-5</v>
      </c>
      <c r="M78">
        <f t="shared" si="16"/>
        <v>1.4058078808991587E-6</v>
      </c>
    </row>
    <row r="79" spans="1:16" x14ac:dyDescent="0.3">
      <c r="A79">
        <v>11.3</v>
      </c>
      <c r="B79">
        <v>9.93</v>
      </c>
      <c r="E79" t="s">
        <v>22</v>
      </c>
      <c r="F79" t="s">
        <v>12</v>
      </c>
      <c r="G79">
        <v>43</v>
      </c>
      <c r="I79">
        <f t="shared" si="13"/>
        <v>1.1300000000000001E-2</v>
      </c>
      <c r="K79">
        <f t="shared" si="14"/>
        <v>0.43</v>
      </c>
      <c r="L79">
        <f t="shared" si="15"/>
        <v>1.1334002006018055E-5</v>
      </c>
      <c r="M79">
        <f t="shared" si="16"/>
        <v>1.1413899301125936E-6</v>
      </c>
    </row>
    <row r="80" spans="1:16" x14ac:dyDescent="0.3">
      <c r="A80">
        <v>11.3</v>
      </c>
      <c r="B80">
        <v>9.91</v>
      </c>
      <c r="E80" t="s">
        <v>22</v>
      </c>
      <c r="F80" t="s">
        <v>12</v>
      </c>
      <c r="G80">
        <v>43</v>
      </c>
      <c r="I80">
        <f t="shared" si="13"/>
        <v>1.1300000000000001E-2</v>
      </c>
      <c r="K80">
        <f t="shared" si="14"/>
        <v>0.43</v>
      </c>
      <c r="L80">
        <f t="shared" si="15"/>
        <v>1.1334002006018055E-5</v>
      </c>
      <c r="M80">
        <f t="shared" si="16"/>
        <v>1.1436934415759894E-6</v>
      </c>
    </row>
    <row r="81" spans="1:13" x14ac:dyDescent="0.3">
      <c r="A81">
        <v>8</v>
      </c>
      <c r="B81">
        <v>10.07</v>
      </c>
      <c r="E81" t="s">
        <v>22</v>
      </c>
      <c r="F81" t="s">
        <v>12</v>
      </c>
      <c r="G81">
        <v>33</v>
      </c>
      <c r="I81">
        <f t="shared" si="13"/>
        <v>8.0000000000000002E-3</v>
      </c>
      <c r="K81">
        <f t="shared" si="14"/>
        <v>0.33</v>
      </c>
      <c r="L81">
        <f t="shared" si="15"/>
        <v>8.0240722166499504E-6</v>
      </c>
      <c r="M81">
        <f t="shared" si="16"/>
        <v>7.9682941575471199E-7</v>
      </c>
    </row>
    <row r="82" spans="1:13" x14ac:dyDescent="0.3">
      <c r="A82">
        <v>8.1999999999999993</v>
      </c>
      <c r="B82">
        <v>10.15</v>
      </c>
      <c r="E82" t="s">
        <v>22</v>
      </c>
      <c r="F82" t="s">
        <v>12</v>
      </c>
      <c r="G82">
        <v>33</v>
      </c>
      <c r="I82">
        <f t="shared" si="13"/>
        <v>8.199999999999999E-3</v>
      </c>
      <c r="K82">
        <f t="shared" si="14"/>
        <v>0.33</v>
      </c>
      <c r="L82">
        <f t="shared" si="15"/>
        <v>8.2246740220661975E-6</v>
      </c>
      <c r="M82">
        <f t="shared" si="16"/>
        <v>8.1031271153361545E-7</v>
      </c>
    </row>
    <row r="84" spans="1:13" x14ac:dyDescent="0.3">
      <c r="A84" t="s">
        <v>79</v>
      </c>
    </row>
    <row r="85" spans="1:13" x14ac:dyDescent="0.3">
      <c r="A85">
        <v>23.1</v>
      </c>
      <c r="B85">
        <v>10.09</v>
      </c>
      <c r="E85" t="s">
        <v>28</v>
      </c>
      <c r="F85" t="s">
        <v>12</v>
      </c>
      <c r="G85">
        <v>63</v>
      </c>
      <c r="I85">
        <f>A85*10^-3</f>
        <v>2.3100000000000002E-2</v>
      </c>
      <c r="K85">
        <f>G85*0.01</f>
        <v>0.63</v>
      </c>
      <c r="L85">
        <f>I85/997</f>
        <v>2.3169508525576731E-5</v>
      </c>
      <c r="M85">
        <f>L85/B85</f>
        <v>2.2962842939124612E-6</v>
      </c>
    </row>
    <row r="86" spans="1:13" x14ac:dyDescent="0.3">
      <c r="A86">
        <v>23.2</v>
      </c>
      <c r="B86">
        <v>10.130000000000001</v>
      </c>
      <c r="E86" t="s">
        <v>28</v>
      </c>
      <c r="F86" t="s">
        <v>12</v>
      </c>
      <c r="G86">
        <v>63</v>
      </c>
      <c r="I86">
        <f t="shared" ref="I86:I92" si="17">A86*10^-3</f>
        <v>2.3199999999999998E-2</v>
      </c>
      <c r="K86">
        <f t="shared" ref="K86:K92" si="18">G86*0.01</f>
        <v>0.63</v>
      </c>
      <c r="L86">
        <f t="shared" ref="L86:L92" si="19">I86/997</f>
        <v>2.3269809428284852E-5</v>
      </c>
      <c r="M86">
        <f t="shared" ref="M86:M92" si="20">L86/B86</f>
        <v>2.29711840358192E-6</v>
      </c>
    </row>
    <row r="87" spans="1:13" x14ac:dyDescent="0.3">
      <c r="A87">
        <v>27.7</v>
      </c>
      <c r="B87">
        <v>10.07</v>
      </c>
      <c r="E87" t="s">
        <v>28</v>
      </c>
      <c r="F87" t="s">
        <v>12</v>
      </c>
      <c r="G87">
        <v>53</v>
      </c>
      <c r="I87">
        <f t="shared" si="17"/>
        <v>2.7699999999999999E-2</v>
      </c>
      <c r="K87">
        <f t="shared" si="18"/>
        <v>0.53</v>
      </c>
      <c r="L87">
        <f t="shared" si="19"/>
        <v>2.7783350050150451E-5</v>
      </c>
      <c r="M87">
        <f>L87/B87</f>
        <v>2.7590218520506901E-6</v>
      </c>
    </row>
    <row r="88" spans="1:13" x14ac:dyDescent="0.3">
      <c r="A88">
        <v>19.600000000000001</v>
      </c>
      <c r="B88">
        <v>9.92</v>
      </c>
      <c r="E88" t="s">
        <v>28</v>
      </c>
      <c r="F88" t="s">
        <v>12</v>
      </c>
      <c r="G88">
        <v>53</v>
      </c>
      <c r="I88">
        <f t="shared" si="17"/>
        <v>1.9600000000000003E-2</v>
      </c>
      <c r="K88">
        <f t="shared" si="18"/>
        <v>0.53</v>
      </c>
      <c r="L88">
        <f t="shared" si="19"/>
        <v>1.965897693079238E-5</v>
      </c>
      <c r="M88">
        <f t="shared" si="20"/>
        <v>1.981751706733103E-6</v>
      </c>
    </row>
    <row r="89" spans="1:13" x14ac:dyDescent="0.3">
      <c r="A89">
        <v>15.4</v>
      </c>
      <c r="B89">
        <v>9.99</v>
      </c>
      <c r="E89" t="s">
        <v>28</v>
      </c>
      <c r="F89" t="s">
        <v>12</v>
      </c>
      <c r="G89">
        <v>43</v>
      </c>
      <c r="I89">
        <f t="shared" si="17"/>
        <v>1.54E-2</v>
      </c>
      <c r="K89">
        <f t="shared" si="18"/>
        <v>0.43</v>
      </c>
      <c r="L89">
        <f t="shared" si="19"/>
        <v>1.5446339017051154E-5</v>
      </c>
      <c r="M89">
        <f t="shared" si="20"/>
        <v>1.5461800817869023E-6</v>
      </c>
    </row>
    <row r="90" spans="1:13" x14ac:dyDescent="0.3">
      <c r="A90">
        <v>15.8</v>
      </c>
      <c r="B90">
        <v>10.029999999999999</v>
      </c>
      <c r="E90" t="s">
        <v>28</v>
      </c>
      <c r="F90" t="s">
        <v>12</v>
      </c>
      <c r="G90">
        <v>43</v>
      </c>
      <c r="I90">
        <f t="shared" si="17"/>
        <v>1.5800000000000002E-2</v>
      </c>
      <c r="K90">
        <f t="shared" si="18"/>
        <v>0.43</v>
      </c>
      <c r="L90">
        <f t="shared" si="19"/>
        <v>1.5847542627883652E-5</v>
      </c>
      <c r="M90">
        <f t="shared" si="20"/>
        <v>1.5800142201279814E-6</v>
      </c>
    </row>
    <row r="91" spans="1:13" x14ac:dyDescent="0.3">
      <c r="A91">
        <v>11.2</v>
      </c>
      <c r="B91">
        <v>10.1</v>
      </c>
      <c r="E91" t="s">
        <v>28</v>
      </c>
      <c r="F91" t="s">
        <v>12</v>
      </c>
      <c r="G91">
        <v>33</v>
      </c>
      <c r="I91">
        <f t="shared" si="17"/>
        <v>1.12E-2</v>
      </c>
      <c r="K91">
        <f t="shared" si="18"/>
        <v>0.33</v>
      </c>
      <c r="L91">
        <f t="shared" si="19"/>
        <v>1.123370110330993E-5</v>
      </c>
      <c r="M91">
        <f t="shared" si="20"/>
        <v>1.1122476339910821E-6</v>
      </c>
    </row>
    <row r="92" spans="1:13" x14ac:dyDescent="0.3">
      <c r="A92">
        <v>10.9</v>
      </c>
      <c r="B92">
        <v>9.94</v>
      </c>
      <c r="E92" t="s">
        <v>28</v>
      </c>
      <c r="F92" t="s">
        <v>12</v>
      </c>
      <c r="G92">
        <v>33</v>
      </c>
      <c r="I92">
        <f t="shared" si="17"/>
        <v>1.09E-2</v>
      </c>
      <c r="K92">
        <f t="shared" si="18"/>
        <v>0.33</v>
      </c>
      <c r="L92">
        <f t="shared" si="19"/>
        <v>1.0932798395185557E-5</v>
      </c>
      <c r="M92">
        <f t="shared" si="20"/>
        <v>1.0998791142037784E-6</v>
      </c>
    </row>
    <row r="118" spans="1:36" x14ac:dyDescent="0.3">
      <c r="A118" t="s">
        <v>95</v>
      </c>
      <c r="B118" t="s">
        <v>95</v>
      </c>
      <c r="C118" t="s">
        <v>95</v>
      </c>
      <c r="D118" t="s">
        <v>95</v>
      </c>
      <c r="E118" t="s">
        <v>95</v>
      </c>
      <c r="F118" t="s">
        <v>95</v>
      </c>
      <c r="G118" t="s">
        <v>95</v>
      </c>
      <c r="H118" t="s">
        <v>95</v>
      </c>
      <c r="I118" t="s">
        <v>95</v>
      </c>
      <c r="J118" t="s">
        <v>95</v>
      </c>
      <c r="K118" t="s">
        <v>95</v>
      </c>
      <c r="L118" t="s">
        <v>95</v>
      </c>
      <c r="M118" t="s">
        <v>95</v>
      </c>
    </row>
    <row r="119" spans="1:36" x14ac:dyDescent="0.3">
      <c r="O119" t="s">
        <v>90</v>
      </c>
      <c r="X119" t="s">
        <v>91</v>
      </c>
      <c r="AI119" t="s">
        <v>100</v>
      </c>
    </row>
    <row r="120" spans="1:36" x14ac:dyDescent="0.3">
      <c r="A120" t="s">
        <v>75</v>
      </c>
      <c r="I120" t="s">
        <v>80</v>
      </c>
      <c r="J120" t="s">
        <v>81</v>
      </c>
      <c r="K120" t="s">
        <v>82</v>
      </c>
      <c r="L120" t="s">
        <v>73</v>
      </c>
      <c r="M120" t="s">
        <v>83</v>
      </c>
      <c r="O120" t="s">
        <v>96</v>
      </c>
      <c r="P120" t="s">
        <v>97</v>
      </c>
      <c r="X120" t="s">
        <v>96</v>
      </c>
      <c r="Y120" t="s">
        <v>97</v>
      </c>
      <c r="AI120" t="s">
        <v>96</v>
      </c>
      <c r="AJ120" t="s">
        <v>97</v>
      </c>
    </row>
    <row r="121" spans="1:36" x14ac:dyDescent="0.3">
      <c r="A121">
        <v>3.2</v>
      </c>
      <c r="B121">
        <v>9.8800000000000008</v>
      </c>
      <c r="E121" t="s">
        <v>19</v>
      </c>
      <c r="F121" t="s">
        <v>11</v>
      </c>
      <c r="G121">
        <v>63</v>
      </c>
      <c r="I121">
        <f>A121*10^-3</f>
        <v>3.2000000000000002E-3</v>
      </c>
      <c r="K121">
        <f>G121*0.01</f>
        <v>0.63</v>
      </c>
      <c r="L121">
        <f>I121/997</f>
        <v>3.2096288866599802E-6</v>
      </c>
      <c r="M121">
        <f>L121/B121</f>
        <v>3.2486122334615182E-7</v>
      </c>
      <c r="O121">
        <v>8.8000000000000003E-4</v>
      </c>
      <c r="P121">
        <f>M121</f>
        <v>3.2486122334615182E-7</v>
      </c>
      <c r="X121">
        <v>8.8000000000000003E-4</v>
      </c>
      <c r="Y121">
        <f>M122</f>
        <v>2.8000252002268021E-7</v>
      </c>
      <c r="AI121">
        <v>8.8000000000000003E-4</v>
      </c>
    </row>
    <row r="122" spans="1:36" x14ac:dyDescent="0.3">
      <c r="A122">
        <v>2.8</v>
      </c>
      <c r="B122">
        <v>10.029999999999999</v>
      </c>
      <c r="E122" t="s">
        <v>19</v>
      </c>
      <c r="F122" t="s">
        <v>11</v>
      </c>
      <c r="G122">
        <v>53</v>
      </c>
      <c r="I122">
        <f>A122*10^-3</f>
        <v>2.8E-3</v>
      </c>
      <c r="K122">
        <f>G122*0.01</f>
        <v>0.53</v>
      </c>
      <c r="L122">
        <f>I122/997</f>
        <v>2.8084252758274825E-6</v>
      </c>
      <c r="M122">
        <f>L122/B122</f>
        <v>2.8000252002268021E-7</v>
      </c>
      <c r="O122">
        <v>1.07E-3</v>
      </c>
      <c r="P122">
        <f>M126</f>
        <v>6.7002627315143801E-7</v>
      </c>
      <c r="X122">
        <v>1.07E-3</v>
      </c>
      <c r="Y122">
        <f>M127</f>
        <v>5.0250953260583355E-7</v>
      </c>
      <c r="AI122">
        <v>1.07E-3</v>
      </c>
    </row>
    <row r="123" spans="1:36" x14ac:dyDescent="0.3">
      <c r="A123">
        <v>2.4</v>
      </c>
      <c r="B123">
        <v>10.050000000000001</v>
      </c>
      <c r="E123" t="s">
        <v>19</v>
      </c>
      <c r="F123" t="s">
        <v>11</v>
      </c>
      <c r="G123">
        <v>43</v>
      </c>
      <c r="I123">
        <f>A123*10^-3</f>
        <v>2.3999999999999998E-3</v>
      </c>
      <c r="K123">
        <f>G123*0.01</f>
        <v>0.43</v>
      </c>
      <c r="L123">
        <f>I123/997</f>
        <v>2.4072216649949849E-6</v>
      </c>
      <c r="M123">
        <f>L123/B123</f>
        <v>2.3952454378059547E-7</v>
      </c>
      <c r="O123">
        <v>1.3699999999999999E-3</v>
      </c>
      <c r="P123">
        <f>M131</f>
        <v>1.2938816449348043E-6</v>
      </c>
      <c r="X123">
        <v>1.3699999999999999E-3</v>
      </c>
      <c r="Y123">
        <f>M132</f>
        <v>1.0657593435719273E-6</v>
      </c>
      <c r="AI123">
        <v>1.3699999999999999E-3</v>
      </c>
    </row>
    <row r="124" spans="1:36" x14ac:dyDescent="0.3">
      <c r="A124">
        <v>1.6</v>
      </c>
      <c r="B124">
        <v>10.039999999999999</v>
      </c>
      <c r="E124" t="s">
        <v>19</v>
      </c>
      <c r="F124" t="s">
        <v>11</v>
      </c>
      <c r="G124">
        <v>33</v>
      </c>
      <c r="I124">
        <f>A124*10^-3</f>
        <v>1.6000000000000001E-3</v>
      </c>
      <c r="K124">
        <f>G124*0.01</f>
        <v>0.33</v>
      </c>
      <c r="L124">
        <f>I124/997</f>
        <v>1.6048144433299901E-6</v>
      </c>
      <c r="M124">
        <f>L124/B124</f>
        <v>1.598420760288835E-7</v>
      </c>
      <c r="O124">
        <v>1.5399999999999999E-3</v>
      </c>
      <c r="P124">
        <f>M136</f>
        <v>1.663381405387961E-6</v>
      </c>
      <c r="X124">
        <v>1.5399999999999999E-3</v>
      </c>
      <c r="Y124">
        <f>M137</f>
        <v>1.4059948849510029E-6</v>
      </c>
      <c r="AI124">
        <v>1.5399999999999999E-3</v>
      </c>
    </row>
    <row r="125" spans="1:36" x14ac:dyDescent="0.3">
      <c r="A125" t="s">
        <v>76</v>
      </c>
      <c r="O125">
        <v>1.75E-3</v>
      </c>
      <c r="P125">
        <f>M141</f>
        <v>2.2962842939124612E-6</v>
      </c>
      <c r="X125">
        <v>1.75E-3</v>
      </c>
      <c r="Y125">
        <f>M141</f>
        <v>2.2962842939124612E-6</v>
      </c>
      <c r="AI125">
        <v>1.75E-3</v>
      </c>
    </row>
    <row r="126" spans="1:36" x14ac:dyDescent="0.3">
      <c r="A126">
        <v>6.6</v>
      </c>
      <c r="B126">
        <v>9.8800000000000008</v>
      </c>
      <c r="E126" t="s">
        <v>20</v>
      </c>
      <c r="F126" t="s">
        <v>11</v>
      </c>
      <c r="G126">
        <v>63</v>
      </c>
      <c r="I126">
        <f>A126*10^-3</f>
        <v>6.6E-3</v>
      </c>
      <c r="K126">
        <f>G126*0.01</f>
        <v>0.63</v>
      </c>
      <c r="L126">
        <f>I126/997</f>
        <v>6.6198595787362085E-6</v>
      </c>
      <c r="M126">
        <f>L126/B126</f>
        <v>6.7002627315143801E-7</v>
      </c>
    </row>
    <row r="127" spans="1:36" x14ac:dyDescent="0.3">
      <c r="A127">
        <v>5</v>
      </c>
      <c r="B127">
        <v>9.98</v>
      </c>
      <c r="E127" t="s">
        <v>20</v>
      </c>
      <c r="F127" t="s">
        <v>11</v>
      </c>
      <c r="G127">
        <v>53</v>
      </c>
      <c r="I127">
        <f>A127*10^-3</f>
        <v>5.0000000000000001E-3</v>
      </c>
      <c r="K127">
        <f>G127*0.01</f>
        <v>0.53</v>
      </c>
      <c r="L127">
        <f>I127/997</f>
        <v>5.0150451354062186E-6</v>
      </c>
      <c r="M127">
        <f>L127/B127</f>
        <v>5.0250953260583355E-7</v>
      </c>
      <c r="O127" t="s">
        <v>98</v>
      </c>
      <c r="P127" t="s">
        <v>99</v>
      </c>
      <c r="X127" t="s">
        <v>98</v>
      </c>
      <c r="Y127" t="s">
        <v>99</v>
      </c>
    </row>
    <row r="128" spans="1:36" x14ac:dyDescent="0.3">
      <c r="A128">
        <v>4.0999999999999996</v>
      </c>
      <c r="B128">
        <v>10.09</v>
      </c>
      <c r="E128" t="s">
        <v>20</v>
      </c>
      <c r="F128" t="s">
        <v>11</v>
      </c>
      <c r="G128">
        <v>43</v>
      </c>
      <c r="I128">
        <f>A128*10^-3</f>
        <v>4.0999999999999995E-3</v>
      </c>
      <c r="K128">
        <f>G128*0.01</f>
        <v>0.43</v>
      </c>
      <c r="L128">
        <f>I128/997</f>
        <v>4.1123370110330988E-6</v>
      </c>
      <c r="M128">
        <f>L128/B128</f>
        <v>4.0756561060783931E-7</v>
      </c>
      <c r="O128">
        <f>LN(O121)</f>
        <v>-7.0355886504920218</v>
      </c>
      <c r="P128">
        <f>LN(P121)</f>
        <v>-14.93986775089807</v>
      </c>
      <c r="X128">
        <f>LN(X121)</f>
        <v>-7.0355886504920218</v>
      </c>
      <c r="Y128">
        <f>LN(Y121)</f>
        <v>-15.088467233736662</v>
      </c>
    </row>
    <row r="129" spans="1:25" x14ac:dyDescent="0.3">
      <c r="A129">
        <v>2.8</v>
      </c>
      <c r="B129">
        <v>10.09</v>
      </c>
      <c r="E129" t="s">
        <v>20</v>
      </c>
      <c r="F129" t="s">
        <v>11</v>
      </c>
      <c r="G129">
        <v>33</v>
      </c>
      <c r="I129">
        <f>A129*10^-3</f>
        <v>2.8E-3</v>
      </c>
      <c r="K129">
        <f>G129*0.01</f>
        <v>0.33</v>
      </c>
      <c r="L129">
        <f>I129/997</f>
        <v>2.8084252758274825E-6</v>
      </c>
      <c r="M129">
        <f>L129/B129</f>
        <v>2.7833749017120737E-7</v>
      </c>
      <c r="O129">
        <f t="shared" ref="O129:O132" si="21">LN(O122)</f>
        <v>-6.840096630508322</v>
      </c>
      <c r="P129">
        <f t="shared" ref="P129:P132" si="22">LN(P122)</f>
        <v>-14.215948911671372</v>
      </c>
      <c r="X129">
        <f t="shared" ref="X129:Y132" si="23">LN(X122)</f>
        <v>-6.840096630508322</v>
      </c>
      <c r="Y129">
        <f t="shared" si="23"/>
        <v>-14.503651226833247</v>
      </c>
    </row>
    <row r="130" spans="1:25" x14ac:dyDescent="0.3">
      <c r="A130" t="s">
        <v>77</v>
      </c>
      <c r="O130">
        <f t="shared" si="21"/>
        <v>-6.5929445391421035</v>
      </c>
      <c r="P130">
        <f t="shared" si="22"/>
        <v>-13.557863830570394</v>
      </c>
      <c r="X130">
        <f t="shared" si="23"/>
        <v>-6.5929445391421035</v>
      </c>
      <c r="Y130">
        <f t="shared" si="23"/>
        <v>-13.751823014206586</v>
      </c>
    </row>
    <row r="131" spans="1:25" x14ac:dyDescent="0.3">
      <c r="A131">
        <v>12.9</v>
      </c>
      <c r="B131">
        <v>10</v>
      </c>
      <c r="E131" t="s">
        <v>21</v>
      </c>
      <c r="F131" t="s">
        <v>11</v>
      </c>
      <c r="G131">
        <v>63</v>
      </c>
      <c r="I131">
        <f>A131*10^-3</f>
        <v>1.29E-2</v>
      </c>
      <c r="K131">
        <f>G131*0.01</f>
        <v>0.63</v>
      </c>
      <c r="L131">
        <f>I131/997</f>
        <v>1.2938816449348044E-5</v>
      </c>
      <c r="M131">
        <f>L131/B131</f>
        <v>1.2938816449348043E-6</v>
      </c>
      <c r="O131">
        <f t="shared" si="21"/>
        <v>-6.4759728625565991</v>
      </c>
      <c r="P131">
        <f t="shared" si="22"/>
        <v>-13.306658036251736</v>
      </c>
      <c r="X131">
        <f t="shared" si="23"/>
        <v>-6.4759728625565991</v>
      </c>
      <c r="Y131">
        <f t="shared" si="23"/>
        <v>-13.474765402597352</v>
      </c>
    </row>
    <row r="132" spans="1:25" x14ac:dyDescent="0.3">
      <c r="A132">
        <v>10.7</v>
      </c>
      <c r="B132">
        <v>10.07</v>
      </c>
      <c r="E132" t="s">
        <v>21</v>
      </c>
      <c r="F132" t="s">
        <v>11</v>
      </c>
      <c r="G132">
        <v>53</v>
      </c>
      <c r="I132">
        <f>A132*10^-3</f>
        <v>1.0699999999999999E-2</v>
      </c>
      <c r="K132">
        <f>G132*0.01</f>
        <v>0.53</v>
      </c>
      <c r="L132">
        <f>I132/997</f>
        <v>1.0732196589769308E-5</v>
      </c>
      <c r="M132">
        <f>L132/B132</f>
        <v>1.0657593435719273E-6</v>
      </c>
      <c r="O132">
        <f t="shared" si="21"/>
        <v>-6.3481394910467142</v>
      </c>
      <c r="P132">
        <f t="shared" si="22"/>
        <v>-12.984218265781745</v>
      </c>
      <c r="X132">
        <f t="shared" si="23"/>
        <v>-6.3481394910467142</v>
      </c>
      <c r="Y132">
        <f t="shared" si="23"/>
        <v>-12.984218265781745</v>
      </c>
    </row>
    <row r="133" spans="1:25" x14ac:dyDescent="0.3">
      <c r="A133">
        <v>8.4</v>
      </c>
      <c r="B133">
        <v>10.039999999999999</v>
      </c>
      <c r="E133" t="s">
        <v>21</v>
      </c>
      <c r="F133" t="s">
        <v>11</v>
      </c>
      <c r="G133">
        <v>43</v>
      </c>
      <c r="I133">
        <f>A133*10^-3</f>
        <v>8.4000000000000012E-3</v>
      </c>
      <c r="K133">
        <f>G133*0.01</f>
        <v>0.43</v>
      </c>
      <c r="L133">
        <f>I133/997</f>
        <v>8.4252758274824481E-6</v>
      </c>
      <c r="M133">
        <f>L133/B133</f>
        <v>8.3917089915163832E-7</v>
      </c>
    </row>
    <row r="134" spans="1:25" x14ac:dyDescent="0.3">
      <c r="A134">
        <v>5.8</v>
      </c>
      <c r="B134">
        <v>9.9700000000000006</v>
      </c>
      <c r="E134" t="s">
        <v>21</v>
      </c>
      <c r="F134" t="s">
        <v>11</v>
      </c>
      <c r="G134">
        <v>33</v>
      </c>
      <c r="I134">
        <f>A134*10^-3</f>
        <v>5.7999999999999996E-3</v>
      </c>
      <c r="K134">
        <f>G134*0.01</f>
        <v>0.33</v>
      </c>
      <c r="L134">
        <f>I134/997</f>
        <v>5.8174523570712131E-6</v>
      </c>
      <c r="M134">
        <f>L134/B134</f>
        <v>5.8349572287574847E-7</v>
      </c>
    </row>
    <row r="135" spans="1:25" x14ac:dyDescent="0.3">
      <c r="A135" t="s">
        <v>78</v>
      </c>
    </row>
    <row r="136" spans="1:25" x14ac:dyDescent="0.3">
      <c r="A136">
        <v>16.7</v>
      </c>
      <c r="B136">
        <v>10.07</v>
      </c>
      <c r="E136" t="s">
        <v>22</v>
      </c>
      <c r="F136" t="s">
        <v>12</v>
      </c>
      <c r="G136">
        <v>63</v>
      </c>
      <c r="I136">
        <f>A136*10^-3</f>
        <v>1.67E-2</v>
      </c>
      <c r="K136">
        <f>G136*0.01</f>
        <v>0.63</v>
      </c>
      <c r="L136">
        <f>I136/997</f>
        <v>1.6750250752256768E-5</v>
      </c>
      <c r="M136">
        <f>L136/B136</f>
        <v>1.663381405387961E-6</v>
      </c>
    </row>
    <row r="137" spans="1:25" x14ac:dyDescent="0.3">
      <c r="A137">
        <v>14.2</v>
      </c>
      <c r="B137">
        <v>10.130000000000001</v>
      </c>
      <c r="E137" t="s">
        <v>22</v>
      </c>
      <c r="F137" t="s">
        <v>12</v>
      </c>
      <c r="G137">
        <v>53</v>
      </c>
      <c r="I137">
        <f>A137*10^-3</f>
        <v>1.4199999999999999E-2</v>
      </c>
      <c r="K137">
        <f>G137*0.01</f>
        <v>0.53</v>
      </c>
      <c r="L137">
        <f>I137/997</f>
        <v>1.4242728184553659E-5</v>
      </c>
      <c r="M137">
        <f>L137/B137</f>
        <v>1.4059948849510029E-6</v>
      </c>
    </row>
    <row r="138" spans="1:25" x14ac:dyDescent="0.3">
      <c r="A138">
        <v>11.3</v>
      </c>
      <c r="B138">
        <v>9.93</v>
      </c>
      <c r="E138" t="s">
        <v>22</v>
      </c>
      <c r="F138" t="s">
        <v>12</v>
      </c>
      <c r="G138">
        <v>43</v>
      </c>
      <c r="I138">
        <f>A138*10^-3</f>
        <v>1.1300000000000001E-2</v>
      </c>
      <c r="K138">
        <f>G138*0.01</f>
        <v>0.43</v>
      </c>
      <c r="L138">
        <f>I138/997</f>
        <v>1.1334002006018055E-5</v>
      </c>
      <c r="M138">
        <f>L138/B138</f>
        <v>1.1413899301125936E-6</v>
      </c>
    </row>
    <row r="139" spans="1:25" x14ac:dyDescent="0.3">
      <c r="A139">
        <v>8</v>
      </c>
      <c r="B139">
        <v>10.07</v>
      </c>
      <c r="E139" t="s">
        <v>22</v>
      </c>
      <c r="F139" t="s">
        <v>12</v>
      </c>
      <c r="G139">
        <v>33</v>
      </c>
      <c r="I139">
        <f>A139*10^-3</f>
        <v>8.0000000000000002E-3</v>
      </c>
      <c r="K139">
        <f>G139*0.01</f>
        <v>0.33</v>
      </c>
      <c r="L139">
        <f>I139/997</f>
        <v>8.0240722166499504E-6</v>
      </c>
      <c r="M139">
        <f>L139/B139</f>
        <v>7.9682941575471199E-7</v>
      </c>
    </row>
    <row r="140" spans="1:25" x14ac:dyDescent="0.3">
      <c r="A140" t="s">
        <v>79</v>
      </c>
    </row>
    <row r="141" spans="1:25" x14ac:dyDescent="0.3">
      <c r="A141">
        <v>23.1</v>
      </c>
      <c r="B141">
        <v>10.09</v>
      </c>
      <c r="E141" t="s">
        <v>28</v>
      </c>
      <c r="F141" t="s">
        <v>12</v>
      </c>
      <c r="G141">
        <v>63</v>
      </c>
      <c r="I141">
        <f>A141*10^-3</f>
        <v>2.3100000000000002E-2</v>
      </c>
      <c r="K141">
        <f>G141*0.01</f>
        <v>0.63</v>
      </c>
      <c r="L141">
        <f>I141/997</f>
        <v>2.3169508525576731E-5</v>
      </c>
      <c r="M141">
        <f>L141/B141</f>
        <v>2.2962842939124612E-6</v>
      </c>
    </row>
    <row r="142" spans="1:25" x14ac:dyDescent="0.3">
      <c r="A142">
        <v>27.7</v>
      </c>
      <c r="B142">
        <v>10.07</v>
      </c>
      <c r="E142" t="s">
        <v>28</v>
      </c>
      <c r="F142" t="s">
        <v>12</v>
      </c>
      <c r="G142">
        <v>53</v>
      </c>
      <c r="I142">
        <f>A142*10^-3</f>
        <v>2.7699999999999999E-2</v>
      </c>
      <c r="K142">
        <f>G142*0.01</f>
        <v>0.53</v>
      </c>
      <c r="L142">
        <f>I142/997</f>
        <v>2.7783350050150451E-5</v>
      </c>
      <c r="M142">
        <f>L142/B142</f>
        <v>2.7590218520506901E-6</v>
      </c>
    </row>
    <row r="143" spans="1:25" x14ac:dyDescent="0.3">
      <c r="A143">
        <v>15.4</v>
      </c>
      <c r="B143">
        <v>9.99</v>
      </c>
      <c r="E143" t="s">
        <v>28</v>
      </c>
      <c r="F143" t="s">
        <v>12</v>
      </c>
      <c r="G143">
        <v>43</v>
      </c>
      <c r="I143">
        <f>A143*10^-3</f>
        <v>1.54E-2</v>
      </c>
      <c r="K143">
        <f>G143*0.01</f>
        <v>0.43</v>
      </c>
      <c r="L143">
        <f>I143/997</f>
        <v>1.5446339017051154E-5</v>
      </c>
      <c r="M143">
        <f>L143/B143</f>
        <v>1.5461800817869023E-6</v>
      </c>
    </row>
    <row r="144" spans="1:25" x14ac:dyDescent="0.3">
      <c r="A144">
        <v>11.2</v>
      </c>
      <c r="B144">
        <v>10.1</v>
      </c>
      <c r="E144" t="s">
        <v>28</v>
      </c>
      <c r="F144" t="s">
        <v>12</v>
      </c>
      <c r="G144">
        <v>33</v>
      </c>
      <c r="I144">
        <f>A144*10^-3</f>
        <v>1.12E-2</v>
      </c>
      <c r="K144">
        <f>G144*0.01</f>
        <v>0.33</v>
      </c>
      <c r="L144">
        <f>I144/997</f>
        <v>1.123370110330993E-5</v>
      </c>
      <c r="M144">
        <f>L144/B144</f>
        <v>1.1122476339910821E-6</v>
      </c>
    </row>
    <row r="146" spans="1:41" x14ac:dyDescent="0.3">
      <c r="A146" t="s">
        <v>94</v>
      </c>
      <c r="B146" t="s">
        <v>94</v>
      </c>
      <c r="C146" t="s">
        <v>94</v>
      </c>
      <c r="D146" t="s">
        <v>94</v>
      </c>
      <c r="E146" t="s">
        <v>94</v>
      </c>
      <c r="F146" t="s">
        <v>94</v>
      </c>
      <c r="G146" t="s">
        <v>94</v>
      </c>
      <c r="H146" t="s">
        <v>94</v>
      </c>
      <c r="I146" t="s">
        <v>94</v>
      </c>
      <c r="J146" t="s">
        <v>94</v>
      </c>
      <c r="K146" t="s">
        <v>94</v>
      </c>
      <c r="L146" t="s">
        <v>94</v>
      </c>
      <c r="M146" t="s">
        <v>94</v>
      </c>
    </row>
    <row r="148" spans="1:41" x14ac:dyDescent="0.3">
      <c r="A148" t="s">
        <v>75</v>
      </c>
      <c r="I148" t="s">
        <v>80</v>
      </c>
      <c r="J148" t="s">
        <v>81</v>
      </c>
      <c r="K148" t="s">
        <v>82</v>
      </c>
      <c r="L148" t="s">
        <v>73</v>
      </c>
      <c r="M148" t="s">
        <v>83</v>
      </c>
    </row>
    <row r="149" spans="1:41" x14ac:dyDescent="0.3">
      <c r="A149">
        <v>1</v>
      </c>
      <c r="B149">
        <v>10</v>
      </c>
      <c r="E149" t="s">
        <v>19</v>
      </c>
      <c r="F149" t="s">
        <v>11</v>
      </c>
      <c r="I149">
        <f>A149*10^-3</f>
        <v>1E-3</v>
      </c>
      <c r="K149">
        <v>0.63</v>
      </c>
      <c r="L149">
        <f>I149/997</f>
        <v>1.0030090270812438E-6</v>
      </c>
      <c r="M149">
        <f>L149/B149</f>
        <v>1.0030090270812438E-7</v>
      </c>
    </row>
    <row r="150" spans="1:41" x14ac:dyDescent="0.3">
      <c r="A150">
        <v>0.8</v>
      </c>
      <c r="B150">
        <v>10.02</v>
      </c>
      <c r="E150" t="s">
        <v>19</v>
      </c>
      <c r="F150" t="s">
        <v>11</v>
      </c>
      <c r="I150">
        <f t="shared" ref="I150:I172" si="24">A150*10^-3</f>
        <v>8.0000000000000004E-4</v>
      </c>
      <c r="K150">
        <v>0.53</v>
      </c>
      <c r="L150">
        <f t="shared" ref="L150:L172" si="25">I150/997</f>
        <v>8.0240722166499506E-7</v>
      </c>
      <c r="M150">
        <f t="shared" ref="M150:M172" si="26">L150/B150</f>
        <v>8.0080561044410688E-8</v>
      </c>
    </row>
    <row r="151" spans="1:41" x14ac:dyDescent="0.3">
      <c r="A151">
        <v>0.6</v>
      </c>
      <c r="B151">
        <v>9.98</v>
      </c>
      <c r="E151" t="s">
        <v>19</v>
      </c>
      <c r="F151" t="s">
        <v>11</v>
      </c>
      <c r="I151">
        <f t="shared" si="24"/>
        <v>5.9999999999999995E-4</v>
      </c>
      <c r="K151">
        <v>0.43</v>
      </c>
      <c r="L151">
        <f t="shared" si="25"/>
        <v>6.0180541624874621E-7</v>
      </c>
      <c r="M151">
        <f t="shared" si="26"/>
        <v>6.0301143912700018E-8</v>
      </c>
    </row>
    <row r="152" spans="1:41" x14ac:dyDescent="0.3">
      <c r="A152">
        <v>0.5</v>
      </c>
      <c r="B152">
        <v>9.9499999999999993</v>
      </c>
      <c r="E152" t="s">
        <v>19</v>
      </c>
      <c r="F152" t="s">
        <v>11</v>
      </c>
      <c r="I152">
        <f t="shared" si="24"/>
        <v>5.0000000000000001E-4</v>
      </c>
      <c r="K152">
        <v>0.33</v>
      </c>
      <c r="L152">
        <f t="shared" si="25"/>
        <v>5.015045135406219E-7</v>
      </c>
      <c r="M152">
        <f t="shared" si="26"/>
        <v>5.0402463672424314E-8</v>
      </c>
    </row>
    <row r="153" spans="1:41" x14ac:dyDescent="0.3">
      <c r="A153" t="s">
        <v>76</v>
      </c>
    </row>
    <row r="154" spans="1:41" x14ac:dyDescent="0.3">
      <c r="A154">
        <v>1.8</v>
      </c>
      <c r="B154">
        <v>10.210000000000001</v>
      </c>
      <c r="E154" t="s">
        <v>20</v>
      </c>
      <c r="F154" t="s">
        <v>11</v>
      </c>
      <c r="I154">
        <f t="shared" si="24"/>
        <v>1.8000000000000002E-3</v>
      </c>
      <c r="K154">
        <v>0.63</v>
      </c>
      <c r="L154">
        <f t="shared" si="25"/>
        <v>1.805416248746239E-6</v>
      </c>
      <c r="M154">
        <f>L154/B154</f>
        <v>1.7682823200256992E-7</v>
      </c>
    </row>
    <row r="155" spans="1:41" x14ac:dyDescent="0.3">
      <c r="A155">
        <v>1.5</v>
      </c>
      <c r="B155">
        <v>10.16</v>
      </c>
      <c r="E155" t="s">
        <v>20</v>
      </c>
      <c r="F155" t="s">
        <v>11</v>
      </c>
      <c r="I155">
        <f t="shared" si="24"/>
        <v>1.5E-3</v>
      </c>
      <c r="K155">
        <v>0.53</v>
      </c>
      <c r="L155">
        <f t="shared" si="25"/>
        <v>1.5045135406218657E-6</v>
      </c>
      <c r="M155">
        <f t="shared" si="26"/>
        <v>1.4808204139978992E-7</v>
      </c>
    </row>
    <row r="156" spans="1:41" x14ac:dyDescent="0.3">
      <c r="A156">
        <v>1.1000000000000001</v>
      </c>
      <c r="B156">
        <v>10</v>
      </c>
      <c r="E156" t="s">
        <v>20</v>
      </c>
      <c r="F156" t="s">
        <v>11</v>
      </c>
      <c r="I156">
        <f t="shared" si="24"/>
        <v>1.1000000000000001E-3</v>
      </c>
      <c r="K156">
        <v>0.43</v>
      </c>
      <c r="L156">
        <f t="shared" si="25"/>
        <v>1.1033099297893682E-6</v>
      </c>
      <c r="M156">
        <f t="shared" si="26"/>
        <v>1.1033099297893682E-7</v>
      </c>
    </row>
    <row r="157" spans="1:41" x14ac:dyDescent="0.3">
      <c r="A157">
        <v>1</v>
      </c>
      <c r="B157">
        <v>10.050000000000001</v>
      </c>
      <c r="E157" t="s">
        <v>20</v>
      </c>
      <c r="F157" t="s">
        <v>11</v>
      </c>
      <c r="I157">
        <f t="shared" si="24"/>
        <v>1E-3</v>
      </c>
      <c r="K157">
        <v>0.33</v>
      </c>
      <c r="L157">
        <f t="shared" si="25"/>
        <v>1.0030090270812438E-6</v>
      </c>
      <c r="M157">
        <f t="shared" si="26"/>
        <v>9.9801893241914798E-8</v>
      </c>
    </row>
    <row r="158" spans="1:41" x14ac:dyDescent="0.3">
      <c r="A158" t="s">
        <v>77</v>
      </c>
    </row>
    <row r="159" spans="1:41" x14ac:dyDescent="0.3">
      <c r="A159">
        <v>5</v>
      </c>
      <c r="B159">
        <v>9.93</v>
      </c>
      <c r="E159" t="s">
        <v>21</v>
      </c>
      <c r="F159" t="s">
        <v>11</v>
      </c>
      <c r="I159">
        <f t="shared" si="24"/>
        <v>5.0000000000000001E-3</v>
      </c>
      <c r="K159">
        <v>0.63</v>
      </c>
      <c r="L159">
        <f t="shared" si="25"/>
        <v>5.0150451354062186E-6</v>
      </c>
      <c r="M159">
        <f>L159/B159</f>
        <v>5.0503979208521836E-7</v>
      </c>
      <c r="S159">
        <v>0.63</v>
      </c>
      <c r="T159">
        <f>M121</f>
        <v>3.2486122334615182E-7</v>
      </c>
      <c r="AC159" t="s">
        <v>89</v>
      </c>
      <c r="AD159" t="s">
        <v>92</v>
      </c>
      <c r="AN159" t="s">
        <v>104</v>
      </c>
      <c r="AO159" t="s">
        <v>74</v>
      </c>
    </row>
    <row r="160" spans="1:41" x14ac:dyDescent="0.3">
      <c r="A160">
        <v>4.0999999999999996</v>
      </c>
      <c r="B160">
        <v>9.9</v>
      </c>
      <c r="E160" t="s">
        <v>21</v>
      </c>
      <c r="F160" t="s">
        <v>11</v>
      </c>
      <c r="I160">
        <f t="shared" si="24"/>
        <v>4.0999999999999995E-3</v>
      </c>
      <c r="K160">
        <v>0.53</v>
      </c>
      <c r="L160">
        <f t="shared" si="25"/>
        <v>4.1123370110330988E-6</v>
      </c>
      <c r="M160">
        <f t="shared" si="26"/>
        <v>4.1538757687203017E-7</v>
      </c>
      <c r="S160">
        <v>0.53</v>
      </c>
      <c r="T160">
        <f t="shared" ref="T160:T162" si="27">M122</f>
        <v>2.8000252002268021E-7</v>
      </c>
      <c r="AC160">
        <v>8.8000000000000003E-4</v>
      </c>
      <c r="AD160">
        <f>L149/B149</f>
        <v>1.0030090270812438E-7</v>
      </c>
      <c r="AN160">
        <v>0.17799999999999999</v>
      </c>
    </row>
    <row r="161" spans="1:40" x14ac:dyDescent="0.3">
      <c r="A161">
        <v>3.6</v>
      </c>
      <c r="B161">
        <v>10.06</v>
      </c>
      <c r="E161" t="s">
        <v>21</v>
      </c>
      <c r="F161" t="s">
        <v>11</v>
      </c>
      <c r="I161">
        <f t="shared" si="24"/>
        <v>3.6000000000000003E-3</v>
      </c>
      <c r="K161">
        <v>0.43</v>
      </c>
      <c r="L161">
        <f t="shared" si="25"/>
        <v>3.6108324974924779E-6</v>
      </c>
      <c r="M161">
        <f t="shared" si="26"/>
        <v>3.5892967171893417E-7</v>
      </c>
      <c r="S161">
        <v>0.43</v>
      </c>
      <c r="T161">
        <f t="shared" si="27"/>
        <v>2.3952454378059547E-7</v>
      </c>
      <c r="AC161">
        <v>1.07E-3</v>
      </c>
      <c r="AD161">
        <f>L154/B154</f>
        <v>1.7682823200256992E-7</v>
      </c>
      <c r="AN161">
        <v>0.21099999999999999</v>
      </c>
    </row>
    <row r="162" spans="1:40" x14ac:dyDescent="0.3">
      <c r="A162">
        <v>2.8</v>
      </c>
      <c r="B162">
        <v>9.99</v>
      </c>
      <c r="E162" t="s">
        <v>21</v>
      </c>
      <c r="F162" t="s">
        <v>11</v>
      </c>
      <c r="I162">
        <f t="shared" si="24"/>
        <v>2.8E-3</v>
      </c>
      <c r="K162">
        <v>0.33</v>
      </c>
      <c r="L162">
        <f t="shared" si="25"/>
        <v>2.8084252758274825E-6</v>
      </c>
      <c r="M162">
        <f t="shared" si="26"/>
        <v>2.8112365123398224E-7</v>
      </c>
      <c r="S162">
        <v>0.33</v>
      </c>
      <c r="T162">
        <f t="shared" si="27"/>
        <v>1.598420760288835E-7</v>
      </c>
      <c r="AC162">
        <v>1.3699999999999999E-3</v>
      </c>
      <c r="AD162">
        <f>L159/B159</f>
        <v>5.0503979208521836E-7</v>
      </c>
      <c r="AN162">
        <v>0.27500000000000002</v>
      </c>
    </row>
    <row r="163" spans="1:40" x14ac:dyDescent="0.3">
      <c r="A163" t="s">
        <v>78</v>
      </c>
      <c r="AC163">
        <v>1.5399999999999999E-3</v>
      </c>
      <c r="AD163">
        <f>L164/B164</f>
        <v>7.6475761595637352E-7</v>
      </c>
      <c r="AN163">
        <v>0.30499999999999999</v>
      </c>
    </row>
    <row r="164" spans="1:40" x14ac:dyDescent="0.3">
      <c r="A164">
        <v>7.8</v>
      </c>
      <c r="B164">
        <v>10.23</v>
      </c>
      <c r="E164" t="s">
        <v>22</v>
      </c>
      <c r="F164" t="s">
        <v>12</v>
      </c>
      <c r="I164">
        <f t="shared" si="24"/>
        <v>7.7999999999999996E-3</v>
      </c>
      <c r="K164">
        <v>0.63</v>
      </c>
      <c r="L164">
        <f t="shared" si="25"/>
        <v>7.8234704112337015E-6</v>
      </c>
      <c r="M164">
        <f>L164/B164</f>
        <v>7.6475761595637352E-7</v>
      </c>
      <c r="S164" t="s">
        <v>101</v>
      </c>
      <c r="T164" t="s">
        <v>102</v>
      </c>
      <c r="AC164">
        <v>1.75E-3</v>
      </c>
      <c r="AD164">
        <f>L169/B169</f>
        <v>1.1898440419297108E-6</v>
      </c>
      <c r="AN164">
        <v>0.34499999999999997</v>
      </c>
    </row>
    <row r="165" spans="1:40" x14ac:dyDescent="0.3">
      <c r="A165">
        <v>6.2</v>
      </c>
      <c r="B165">
        <v>9.89</v>
      </c>
      <c r="E165" t="s">
        <v>22</v>
      </c>
      <c r="F165" t="s">
        <v>12</v>
      </c>
      <c r="I165">
        <f t="shared" si="24"/>
        <v>6.2000000000000006E-3</v>
      </c>
      <c r="K165">
        <v>0.53</v>
      </c>
      <c r="L165">
        <f t="shared" si="25"/>
        <v>6.2186559679037116E-6</v>
      </c>
      <c r="M165">
        <f t="shared" si="26"/>
        <v>6.2878220100138642E-7</v>
      </c>
      <c r="S165">
        <f>LN(S159)</f>
        <v>-0.46203545959655867</v>
      </c>
      <c r="T165">
        <f>LN(T159)</f>
        <v>-14.93986775089807</v>
      </c>
    </row>
    <row r="166" spans="1:40" x14ac:dyDescent="0.3">
      <c r="A166">
        <v>5.3</v>
      </c>
      <c r="B166">
        <v>10.23</v>
      </c>
      <c r="E166" t="s">
        <v>22</v>
      </c>
      <c r="F166" t="s">
        <v>12</v>
      </c>
      <c r="I166">
        <f t="shared" si="24"/>
        <v>5.3E-3</v>
      </c>
      <c r="K166">
        <v>0.43</v>
      </c>
      <c r="L166">
        <f t="shared" si="25"/>
        <v>5.3159478435305918E-6</v>
      </c>
      <c r="M166">
        <f t="shared" si="26"/>
        <v>5.1964299545753583E-7</v>
      </c>
      <c r="S166">
        <f t="shared" ref="S166:T168" si="28">LN(S160)</f>
        <v>-0.6348782724359695</v>
      </c>
      <c r="T166">
        <f t="shared" si="28"/>
        <v>-15.088467233736662</v>
      </c>
      <c r="AC166" t="s">
        <v>103</v>
      </c>
      <c r="AD166" t="s">
        <v>99</v>
      </c>
    </row>
    <row r="167" spans="1:40" x14ac:dyDescent="0.3">
      <c r="A167">
        <v>4</v>
      </c>
      <c r="B167">
        <v>9.99</v>
      </c>
      <c r="E167" t="s">
        <v>22</v>
      </c>
      <c r="F167" t="s">
        <v>12</v>
      </c>
      <c r="I167">
        <f t="shared" si="24"/>
        <v>4.0000000000000001E-3</v>
      </c>
      <c r="K167">
        <v>0.33</v>
      </c>
      <c r="L167">
        <f t="shared" si="25"/>
        <v>4.0120361083249752E-6</v>
      </c>
      <c r="M167">
        <f t="shared" si="26"/>
        <v>4.0160521604854607E-7</v>
      </c>
      <c r="S167">
        <f t="shared" si="28"/>
        <v>-0.84397007029452897</v>
      </c>
      <c r="T167">
        <f t="shared" si="28"/>
        <v>-15.24460994609516</v>
      </c>
      <c r="AC167">
        <f>LN(AC160)</f>
        <v>-7.0355886504920218</v>
      </c>
      <c r="AD167">
        <f>LN(AD160)</f>
        <v>-16.11509114193802</v>
      </c>
    </row>
    <row r="168" spans="1:40" x14ac:dyDescent="0.3">
      <c r="A168" t="s">
        <v>79</v>
      </c>
      <c r="S168">
        <f t="shared" si="28"/>
        <v>-1.1086626245216111</v>
      </c>
      <c r="T168">
        <f t="shared" si="28"/>
        <v>-15.649079533961823</v>
      </c>
      <c r="AC168">
        <f t="shared" ref="AC168:AC171" si="29">LN(AC161)</f>
        <v>-6.840096630508322</v>
      </c>
      <c r="AD168">
        <f t="shared" ref="AD168:AD170" si="30">LN(AD161)</f>
        <v>-15.54808701621843</v>
      </c>
    </row>
    <row r="169" spans="1:40" x14ac:dyDescent="0.3">
      <c r="A169">
        <v>12.1</v>
      </c>
      <c r="B169">
        <v>10.199999999999999</v>
      </c>
      <c r="E169" t="s">
        <v>28</v>
      </c>
      <c r="F169" t="s">
        <v>12</v>
      </c>
      <c r="I169">
        <f t="shared" si="24"/>
        <v>1.21E-2</v>
      </c>
      <c r="K169">
        <v>0.63</v>
      </c>
      <c r="L169">
        <f t="shared" si="25"/>
        <v>1.2136409227683048E-5</v>
      </c>
      <c r="M169">
        <f>L169/B169</f>
        <v>1.1898440419297108E-6</v>
      </c>
      <c r="AC169">
        <f t="shared" si="29"/>
        <v>-6.5929445391421035</v>
      </c>
      <c r="AD169">
        <f t="shared" si="30"/>
        <v>-14.498628614566956</v>
      </c>
    </row>
    <row r="170" spans="1:40" x14ac:dyDescent="0.3">
      <c r="A170">
        <v>10.3</v>
      </c>
      <c r="B170">
        <v>9.9499999999999993</v>
      </c>
      <c r="E170" t="s">
        <v>28</v>
      </c>
      <c r="F170" t="s">
        <v>12</v>
      </c>
      <c r="I170">
        <f t="shared" si="24"/>
        <v>1.03E-2</v>
      </c>
      <c r="K170">
        <v>0.53</v>
      </c>
      <c r="L170">
        <f t="shared" si="25"/>
        <v>1.033099297893681E-5</v>
      </c>
      <c r="M170">
        <f t="shared" si="26"/>
        <v>1.0382907516519408E-6</v>
      </c>
      <c r="AC170">
        <f t="shared" si="29"/>
        <v>-6.4759728625565991</v>
      </c>
      <c r="AD170">
        <f t="shared" si="30"/>
        <v>-14.083706895211964</v>
      </c>
    </row>
    <row r="171" spans="1:40" x14ac:dyDescent="0.3">
      <c r="A171">
        <v>7.6</v>
      </c>
      <c r="B171">
        <v>9.91</v>
      </c>
      <c r="E171" t="s">
        <v>28</v>
      </c>
      <c r="F171" t="s">
        <v>12</v>
      </c>
      <c r="I171">
        <f t="shared" si="24"/>
        <v>7.6E-3</v>
      </c>
      <c r="K171">
        <v>0.43</v>
      </c>
      <c r="L171">
        <f t="shared" si="25"/>
        <v>7.6228686058174527E-6</v>
      </c>
      <c r="M171">
        <f t="shared" si="26"/>
        <v>7.6920974831659463E-7</v>
      </c>
      <c r="AC171">
        <f t="shared" si="29"/>
        <v>-6.3481394910467142</v>
      </c>
      <c r="AD171">
        <f>LN(AD164)</f>
        <v>-13.641688316631505</v>
      </c>
    </row>
    <row r="172" spans="1:40" x14ac:dyDescent="0.3">
      <c r="A172">
        <v>6.2</v>
      </c>
      <c r="B172">
        <v>10.02</v>
      </c>
      <c r="E172" t="s">
        <v>28</v>
      </c>
      <c r="F172" t="s">
        <v>12</v>
      </c>
      <c r="I172">
        <f t="shared" si="24"/>
        <v>6.2000000000000006E-3</v>
      </c>
      <c r="K172">
        <v>0.33</v>
      </c>
      <c r="L172">
        <f t="shared" si="25"/>
        <v>6.2186559679037116E-6</v>
      </c>
      <c r="M172">
        <f t="shared" si="26"/>
        <v>6.2062434809418282E-7</v>
      </c>
    </row>
    <row r="177" spans="1:8" x14ac:dyDescent="0.3">
      <c r="A177" t="s">
        <v>0</v>
      </c>
      <c r="B177" t="s">
        <v>1</v>
      </c>
      <c r="C177" t="s">
        <v>3</v>
      </c>
      <c r="D177" t="s">
        <v>4</v>
      </c>
      <c r="E177" t="s">
        <v>5</v>
      </c>
      <c r="F177" t="s">
        <v>10</v>
      </c>
      <c r="G177" t="s">
        <v>7</v>
      </c>
      <c r="H177" t="s">
        <v>93</v>
      </c>
    </row>
    <row r="178" spans="1:8" x14ac:dyDescent="0.3">
      <c r="A178">
        <v>1</v>
      </c>
      <c r="B178">
        <v>10</v>
      </c>
      <c r="E178" t="s">
        <v>19</v>
      </c>
      <c r="F178" t="s">
        <v>11</v>
      </c>
      <c r="G178" t="s">
        <v>15</v>
      </c>
      <c r="H178">
        <v>0.9</v>
      </c>
    </row>
    <row r="179" spans="1:8" x14ac:dyDescent="0.3">
      <c r="E179" t="s">
        <v>19</v>
      </c>
      <c r="F179" t="s">
        <v>11</v>
      </c>
      <c r="G179" t="s">
        <v>15</v>
      </c>
      <c r="H179">
        <v>0.9</v>
      </c>
    </row>
    <row r="180" spans="1:8" x14ac:dyDescent="0.3">
      <c r="A180">
        <v>0.8</v>
      </c>
      <c r="B180">
        <v>10.02</v>
      </c>
      <c r="E180" t="s">
        <v>19</v>
      </c>
      <c r="F180" t="s">
        <v>11</v>
      </c>
      <c r="G180" t="s">
        <v>33</v>
      </c>
      <c r="H180">
        <v>0.9</v>
      </c>
    </row>
    <row r="181" spans="1:8" x14ac:dyDescent="0.3">
      <c r="E181" t="s">
        <v>19</v>
      </c>
      <c r="F181" t="s">
        <v>11</v>
      </c>
      <c r="G181" t="s">
        <v>33</v>
      </c>
      <c r="H181">
        <v>0.9</v>
      </c>
    </row>
    <row r="182" spans="1:8" x14ac:dyDescent="0.3">
      <c r="A182">
        <v>0.6</v>
      </c>
      <c r="B182">
        <v>9.98</v>
      </c>
      <c r="E182" t="s">
        <v>19</v>
      </c>
      <c r="F182" t="s">
        <v>11</v>
      </c>
      <c r="G182" t="s">
        <v>37</v>
      </c>
      <c r="H182">
        <v>0.9</v>
      </c>
    </row>
    <row r="183" spans="1:8" x14ac:dyDescent="0.3">
      <c r="E183" t="s">
        <v>19</v>
      </c>
      <c r="F183" t="s">
        <v>11</v>
      </c>
      <c r="G183" t="s">
        <v>37</v>
      </c>
      <c r="H183">
        <v>0.9</v>
      </c>
    </row>
    <row r="184" spans="1:8" x14ac:dyDescent="0.3">
      <c r="A184">
        <v>0.5</v>
      </c>
      <c r="B184">
        <v>9.9499999999999993</v>
      </c>
      <c r="E184" t="s">
        <v>19</v>
      </c>
      <c r="F184" t="s">
        <v>11</v>
      </c>
      <c r="G184" t="s">
        <v>38</v>
      </c>
      <c r="H184">
        <v>0.9</v>
      </c>
    </row>
    <row r="185" spans="1:8" x14ac:dyDescent="0.3">
      <c r="E185" t="s">
        <v>19</v>
      </c>
      <c r="F185" t="s">
        <v>11</v>
      </c>
      <c r="G185" t="s">
        <v>38</v>
      </c>
      <c r="H185">
        <v>0.9</v>
      </c>
    </row>
    <row r="186" spans="1:8" x14ac:dyDescent="0.3">
      <c r="A186">
        <v>1.8</v>
      </c>
      <c r="B186">
        <v>10.210000000000001</v>
      </c>
      <c r="E186" t="s">
        <v>20</v>
      </c>
      <c r="F186" t="s">
        <v>11</v>
      </c>
      <c r="G186" t="s">
        <v>15</v>
      </c>
      <c r="H186">
        <v>0.9</v>
      </c>
    </row>
    <row r="187" spans="1:8" x14ac:dyDescent="0.3">
      <c r="E187" t="s">
        <v>20</v>
      </c>
      <c r="F187" t="s">
        <v>11</v>
      </c>
      <c r="G187" t="s">
        <v>15</v>
      </c>
      <c r="H187">
        <v>0.9</v>
      </c>
    </row>
    <row r="188" spans="1:8" x14ac:dyDescent="0.3">
      <c r="A188">
        <v>1.5</v>
      </c>
      <c r="B188">
        <v>10.16</v>
      </c>
      <c r="E188" t="s">
        <v>20</v>
      </c>
      <c r="F188" t="s">
        <v>11</v>
      </c>
      <c r="G188" t="s">
        <v>33</v>
      </c>
      <c r="H188">
        <v>0.9</v>
      </c>
    </row>
    <row r="189" spans="1:8" x14ac:dyDescent="0.3">
      <c r="E189" t="s">
        <v>20</v>
      </c>
      <c r="F189" t="s">
        <v>11</v>
      </c>
      <c r="G189" t="s">
        <v>33</v>
      </c>
      <c r="H189">
        <v>0.9</v>
      </c>
    </row>
    <row r="190" spans="1:8" x14ac:dyDescent="0.3">
      <c r="A190">
        <v>1.1000000000000001</v>
      </c>
      <c r="B190">
        <v>10</v>
      </c>
      <c r="E190" t="s">
        <v>20</v>
      </c>
      <c r="F190" t="s">
        <v>11</v>
      </c>
      <c r="G190" t="s">
        <v>37</v>
      </c>
      <c r="H190">
        <v>0.9</v>
      </c>
    </row>
    <row r="191" spans="1:8" x14ac:dyDescent="0.3">
      <c r="E191" t="s">
        <v>20</v>
      </c>
      <c r="F191" t="s">
        <v>11</v>
      </c>
      <c r="G191" t="s">
        <v>37</v>
      </c>
      <c r="H191">
        <v>0.9</v>
      </c>
    </row>
    <row r="192" spans="1:8" x14ac:dyDescent="0.3">
      <c r="A192">
        <v>1</v>
      </c>
      <c r="B192">
        <v>10.050000000000001</v>
      </c>
      <c r="E192" t="s">
        <v>20</v>
      </c>
      <c r="F192" t="s">
        <v>11</v>
      </c>
      <c r="G192" t="s">
        <v>38</v>
      </c>
      <c r="H192">
        <v>0.9</v>
      </c>
    </row>
    <row r="193" spans="1:8" x14ac:dyDescent="0.3">
      <c r="E193" t="s">
        <v>20</v>
      </c>
      <c r="F193" t="s">
        <v>11</v>
      </c>
      <c r="G193" t="s">
        <v>38</v>
      </c>
      <c r="H193">
        <v>0.9</v>
      </c>
    </row>
    <row r="194" spans="1:8" x14ac:dyDescent="0.3">
      <c r="A194">
        <v>5</v>
      </c>
      <c r="B194">
        <v>9.93</v>
      </c>
      <c r="E194" t="s">
        <v>21</v>
      </c>
      <c r="F194" t="s">
        <v>11</v>
      </c>
      <c r="G194" t="s">
        <v>15</v>
      </c>
      <c r="H194">
        <v>0.9</v>
      </c>
    </row>
    <row r="195" spans="1:8" x14ac:dyDescent="0.3">
      <c r="E195" t="s">
        <v>21</v>
      </c>
      <c r="F195" t="s">
        <v>11</v>
      </c>
      <c r="G195" t="s">
        <v>15</v>
      </c>
      <c r="H195">
        <v>0.9</v>
      </c>
    </row>
    <row r="196" spans="1:8" x14ac:dyDescent="0.3">
      <c r="A196">
        <v>4.0999999999999996</v>
      </c>
      <c r="B196">
        <v>9.9</v>
      </c>
      <c r="E196" t="s">
        <v>21</v>
      </c>
      <c r="F196" t="s">
        <v>11</v>
      </c>
      <c r="G196" t="s">
        <v>33</v>
      </c>
      <c r="H196">
        <v>0.9</v>
      </c>
    </row>
    <row r="197" spans="1:8" x14ac:dyDescent="0.3">
      <c r="E197" t="s">
        <v>21</v>
      </c>
      <c r="F197" t="s">
        <v>11</v>
      </c>
      <c r="G197" t="s">
        <v>33</v>
      </c>
      <c r="H197">
        <v>0.9</v>
      </c>
    </row>
    <row r="198" spans="1:8" x14ac:dyDescent="0.3">
      <c r="A198">
        <v>3.6</v>
      </c>
      <c r="B198">
        <v>10.06</v>
      </c>
      <c r="E198" t="s">
        <v>21</v>
      </c>
      <c r="F198" t="s">
        <v>11</v>
      </c>
      <c r="G198" t="s">
        <v>37</v>
      </c>
      <c r="H198">
        <v>0.9</v>
      </c>
    </row>
    <row r="199" spans="1:8" x14ac:dyDescent="0.3">
      <c r="E199" t="s">
        <v>21</v>
      </c>
      <c r="F199" t="s">
        <v>11</v>
      </c>
      <c r="G199" t="s">
        <v>37</v>
      </c>
      <c r="H199">
        <v>0.9</v>
      </c>
    </row>
    <row r="200" spans="1:8" x14ac:dyDescent="0.3">
      <c r="A200">
        <v>2.8</v>
      </c>
      <c r="B200">
        <v>9.99</v>
      </c>
      <c r="E200" t="s">
        <v>21</v>
      </c>
      <c r="F200" t="s">
        <v>11</v>
      </c>
      <c r="G200" t="s">
        <v>38</v>
      </c>
      <c r="H200">
        <v>0.9</v>
      </c>
    </row>
    <row r="201" spans="1:8" x14ac:dyDescent="0.3">
      <c r="E201" t="s">
        <v>21</v>
      </c>
      <c r="F201" t="s">
        <v>11</v>
      </c>
      <c r="G201" t="s">
        <v>38</v>
      </c>
      <c r="H201">
        <v>0.9</v>
      </c>
    </row>
    <row r="202" spans="1:8" x14ac:dyDescent="0.3">
      <c r="A202">
        <v>7.8</v>
      </c>
      <c r="B202">
        <v>10.23</v>
      </c>
      <c r="E202" t="s">
        <v>22</v>
      </c>
      <c r="F202" t="s">
        <v>12</v>
      </c>
      <c r="G202" t="s">
        <v>15</v>
      </c>
      <c r="H202">
        <v>0.9</v>
      </c>
    </row>
    <row r="203" spans="1:8" x14ac:dyDescent="0.3">
      <c r="E203" t="s">
        <v>22</v>
      </c>
      <c r="F203" t="s">
        <v>12</v>
      </c>
      <c r="G203" t="s">
        <v>15</v>
      </c>
      <c r="H203">
        <v>0.9</v>
      </c>
    </row>
    <row r="204" spans="1:8" x14ac:dyDescent="0.3">
      <c r="A204">
        <v>6.2</v>
      </c>
      <c r="B204">
        <v>9.89</v>
      </c>
      <c r="E204" t="s">
        <v>22</v>
      </c>
      <c r="F204" t="s">
        <v>12</v>
      </c>
      <c r="G204" t="s">
        <v>33</v>
      </c>
      <c r="H204">
        <v>0.9</v>
      </c>
    </row>
    <row r="205" spans="1:8" x14ac:dyDescent="0.3">
      <c r="E205" t="s">
        <v>22</v>
      </c>
      <c r="F205" t="s">
        <v>12</v>
      </c>
      <c r="G205" t="s">
        <v>33</v>
      </c>
      <c r="H205">
        <v>0.9</v>
      </c>
    </row>
    <row r="206" spans="1:8" x14ac:dyDescent="0.3">
      <c r="A206">
        <v>5.3</v>
      </c>
      <c r="B206">
        <v>10.23</v>
      </c>
      <c r="E206" t="s">
        <v>22</v>
      </c>
      <c r="F206" t="s">
        <v>12</v>
      </c>
      <c r="G206" t="s">
        <v>37</v>
      </c>
      <c r="H206">
        <v>0.9</v>
      </c>
    </row>
    <row r="207" spans="1:8" x14ac:dyDescent="0.3">
      <c r="E207" t="s">
        <v>22</v>
      </c>
      <c r="F207" t="s">
        <v>12</v>
      </c>
      <c r="G207" t="s">
        <v>37</v>
      </c>
      <c r="H207">
        <v>0.9</v>
      </c>
    </row>
    <row r="208" spans="1:8" x14ac:dyDescent="0.3">
      <c r="A208">
        <v>4</v>
      </c>
      <c r="B208">
        <v>9.99</v>
      </c>
      <c r="E208" t="s">
        <v>22</v>
      </c>
      <c r="F208" t="s">
        <v>12</v>
      </c>
      <c r="G208" t="s">
        <v>38</v>
      </c>
      <c r="H208">
        <v>0.9</v>
      </c>
    </row>
    <row r="209" spans="1:8" x14ac:dyDescent="0.3">
      <c r="E209" t="s">
        <v>22</v>
      </c>
      <c r="F209" t="s">
        <v>12</v>
      </c>
      <c r="G209" t="s">
        <v>38</v>
      </c>
      <c r="H209">
        <v>0.9</v>
      </c>
    </row>
    <row r="210" spans="1:8" x14ac:dyDescent="0.3">
      <c r="A210">
        <v>12.1</v>
      </c>
      <c r="B210">
        <v>10.199999999999999</v>
      </c>
      <c r="E210" t="s">
        <v>28</v>
      </c>
      <c r="F210" t="s">
        <v>12</v>
      </c>
      <c r="G210" t="s">
        <v>15</v>
      </c>
      <c r="H210">
        <v>0.9</v>
      </c>
    </row>
    <row r="211" spans="1:8" x14ac:dyDescent="0.3">
      <c r="E211" t="s">
        <v>28</v>
      </c>
      <c r="F211" t="s">
        <v>12</v>
      </c>
      <c r="G211" t="s">
        <v>15</v>
      </c>
      <c r="H211">
        <v>0.9</v>
      </c>
    </row>
    <row r="212" spans="1:8" x14ac:dyDescent="0.3">
      <c r="A212">
        <v>10.3</v>
      </c>
      <c r="B212">
        <v>9.9499999999999993</v>
      </c>
      <c r="E212" t="s">
        <v>28</v>
      </c>
      <c r="F212" t="s">
        <v>12</v>
      </c>
      <c r="G212" t="s">
        <v>33</v>
      </c>
      <c r="H212">
        <v>0.9</v>
      </c>
    </row>
    <row r="213" spans="1:8" x14ac:dyDescent="0.3">
      <c r="E213" t="s">
        <v>28</v>
      </c>
      <c r="F213" t="s">
        <v>12</v>
      </c>
      <c r="G213" t="s">
        <v>33</v>
      </c>
      <c r="H213">
        <v>0.9</v>
      </c>
    </row>
    <row r="214" spans="1:8" x14ac:dyDescent="0.3">
      <c r="A214">
        <v>7.6</v>
      </c>
      <c r="B214">
        <v>9.91</v>
      </c>
      <c r="E214" t="s">
        <v>28</v>
      </c>
      <c r="F214" t="s">
        <v>12</v>
      </c>
      <c r="G214" t="s">
        <v>37</v>
      </c>
      <c r="H214">
        <v>0.9</v>
      </c>
    </row>
    <row r="215" spans="1:8" x14ac:dyDescent="0.3">
      <c r="E215" t="s">
        <v>28</v>
      </c>
      <c r="F215" t="s">
        <v>12</v>
      </c>
      <c r="G215" t="s">
        <v>37</v>
      </c>
      <c r="H215">
        <v>0.9</v>
      </c>
    </row>
    <row r="216" spans="1:8" x14ac:dyDescent="0.3">
      <c r="A216">
        <v>6.2</v>
      </c>
      <c r="B216">
        <v>10.02</v>
      </c>
      <c r="E216" t="s">
        <v>28</v>
      </c>
      <c r="F216" t="s">
        <v>12</v>
      </c>
      <c r="G216" t="s">
        <v>38</v>
      </c>
      <c r="H216">
        <v>0.9</v>
      </c>
    </row>
    <row r="217" spans="1:8" x14ac:dyDescent="0.3">
      <c r="E217" t="s">
        <v>28</v>
      </c>
      <c r="F217" t="s">
        <v>12</v>
      </c>
      <c r="G217" t="s">
        <v>38</v>
      </c>
      <c r="H217"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Academedia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Administratör</dc:creator>
  <cp:lastModifiedBy>Administratör</cp:lastModifiedBy>
  <dcterms:created xsi:type="dcterms:W3CDTF">2020-11-19T07:31:30Z</dcterms:created>
  <dcterms:modified xsi:type="dcterms:W3CDTF">2020-12-05T11:23:00Z</dcterms:modified>
</cp:coreProperties>
</file>