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ör\Desktop\LTU\F0004T\ExcelLaborationÖvning\"/>
    </mc:Choice>
  </mc:AlternateContent>
  <bookViews>
    <workbookView xWindow="0" yWindow="0" windowWidth="23040" windowHeight="919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52" i="1"/>
  <c r="D153" i="1"/>
  <c r="D154" i="1"/>
  <c r="D155" i="1"/>
  <c r="D156" i="1"/>
  <c r="D157" i="1"/>
  <c r="D150" i="1"/>
  <c r="E151" i="1"/>
  <c r="E152" i="1"/>
  <c r="E153" i="1"/>
  <c r="E154" i="1"/>
  <c r="E155" i="1"/>
  <c r="E156" i="1"/>
  <c r="E157" i="1"/>
  <c r="E150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B140" i="1"/>
  <c r="B141" i="1"/>
  <c r="B142" i="1"/>
  <c r="B143" i="1"/>
  <c r="B144" i="1"/>
  <c r="B145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17" i="1"/>
  <c r="B118" i="1"/>
  <c r="B119" i="1"/>
  <c r="B120" i="1"/>
  <c r="B121" i="1"/>
  <c r="B122" i="1"/>
  <c r="B123" i="1"/>
  <c r="B124" i="1"/>
  <c r="B116" i="1"/>
  <c r="B115" i="1"/>
  <c r="A57" i="1"/>
  <c r="A56" i="1"/>
  <c r="A58" i="1"/>
  <c r="A59" i="1"/>
  <c r="A55" i="1"/>
  <c r="D5" i="1"/>
  <c r="A28" i="1" s="1"/>
  <c r="D6" i="1"/>
  <c r="A29" i="1" s="1"/>
  <c r="D7" i="1"/>
  <c r="A30" i="1" s="1"/>
  <c r="D4" i="1"/>
  <c r="A27" i="1" s="1"/>
  <c r="D3" i="1"/>
  <c r="A26" i="1" s="1"/>
  <c r="C7" i="1"/>
  <c r="B30" i="1" s="1"/>
  <c r="C6" i="1"/>
  <c r="B29" i="1" s="1"/>
  <c r="C5" i="1"/>
  <c r="B28" i="1" s="1"/>
  <c r="C4" i="1"/>
  <c r="B27" i="1" s="1"/>
  <c r="C3" i="1"/>
  <c r="B26" i="1" s="1"/>
  <c r="B49" i="1" l="1"/>
</calcChain>
</file>

<file path=xl/sharedStrings.xml><?xml version="1.0" encoding="utf-8"?>
<sst xmlns="http://schemas.openxmlformats.org/spreadsheetml/2006/main" count="36" uniqueCount="36">
  <si>
    <t>l (cm)</t>
  </si>
  <si>
    <t>10T(s)</t>
  </si>
  <si>
    <t>L</t>
  </si>
  <si>
    <t>T</t>
  </si>
  <si>
    <t>ln l</t>
  </si>
  <si>
    <t>lnT</t>
  </si>
  <si>
    <t xml:space="preserve">y = kx +m </t>
  </si>
  <si>
    <t>k = Δy/Δx</t>
  </si>
  <si>
    <t>K:</t>
  </si>
  <si>
    <t>sqrt{l/g}</t>
  </si>
  <si>
    <t>T(s)</t>
  </si>
  <si>
    <t>l(m)</t>
  </si>
  <si>
    <t>Uppgift 4</t>
  </si>
  <si>
    <t>Uppgift 5</t>
  </si>
  <si>
    <t>Uppgift 3</t>
  </si>
  <si>
    <t>uppgift 1/2</t>
  </si>
  <si>
    <t>g:</t>
  </si>
  <si>
    <t>C Uppskattas vara: 60,0923</t>
  </si>
  <si>
    <t>Uppgit 6</t>
  </si>
  <si>
    <t>X</t>
  </si>
  <si>
    <t>Y</t>
  </si>
  <si>
    <t>Uppgift 7</t>
  </si>
  <si>
    <t xml:space="preserve">xy </t>
  </si>
  <si>
    <t>x^3/2</t>
  </si>
  <si>
    <t>a=0,9741</t>
  </si>
  <si>
    <t>b=3,9994</t>
  </si>
  <si>
    <t>Uppgift 8</t>
  </si>
  <si>
    <t>x</t>
  </si>
  <si>
    <t>y</t>
  </si>
  <si>
    <t>z</t>
  </si>
  <si>
    <t>ln(y)</t>
  </si>
  <si>
    <t>ln(z/(x^2))</t>
  </si>
  <si>
    <t>ln(z/x^2) = ln(a) + c*ln(y) Kan ses som rätalinjens ekvation y = kx + m</t>
  </si>
  <si>
    <t>Då ser vi att c kommer att vara 1,4999 enligt grafen</t>
  </si>
  <si>
    <t>Ett annat sätt att få ut c på skulle vara med formeln: k = Δy/Δx</t>
  </si>
  <si>
    <t>c=1,4999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</si>
</sst>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Uppgift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Blad1!$C$3:$C$7</c:f>
              <c:numCache>
                <c:formatCode>General</c:formatCode>
                <c:ptCount val="5"/>
                <c:pt idx="0">
                  <c:v>1.4</c:v>
                </c:pt>
                <c:pt idx="1">
                  <c:v>1.31</c:v>
                </c:pt>
                <c:pt idx="2">
                  <c:v>1.2</c:v>
                </c:pt>
                <c:pt idx="3">
                  <c:v>1.0900000000000001</c:v>
                </c:pt>
                <c:pt idx="4">
                  <c:v>0.98000000000000009</c:v>
                </c:pt>
              </c:numCache>
            </c:numRef>
          </c:xVal>
          <c:yVal>
            <c:numRef>
              <c:f>Blad1!$D$3:$D$7</c:f>
              <c:numCache>
                <c:formatCode>General</c:formatCode>
                <c:ptCount val="5"/>
                <c:pt idx="0">
                  <c:v>0.50800000000000001</c:v>
                </c:pt>
                <c:pt idx="1">
                  <c:v>0.441</c:v>
                </c:pt>
                <c:pt idx="2">
                  <c:v>0.374</c:v>
                </c:pt>
                <c:pt idx="3">
                  <c:v>0.308</c:v>
                </c:pt>
                <c:pt idx="4">
                  <c:v>0.245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A-4194-937B-9FA7301C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2312"/>
        <c:axId val="362866080"/>
      </c:scatterChart>
      <c:valAx>
        <c:axId val="3628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2866080"/>
        <c:crosses val="autoZero"/>
        <c:crossBetween val="midCat"/>
      </c:valAx>
      <c:valAx>
        <c:axId val="362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T(S)</a:t>
                </a:r>
              </a:p>
              <a:p>
                <a:pPr>
                  <a:defRPr/>
                </a:pP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28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Uppgift 3 ln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Blad1!$A$26:$A$30</c:f>
              <c:numCache>
                <c:formatCode>General</c:formatCode>
                <c:ptCount val="5"/>
                <c:pt idx="0">
                  <c:v>-0.67727383140365516</c:v>
                </c:pt>
                <c:pt idx="1">
                  <c:v>-0.81871040353529101</c:v>
                </c:pt>
                <c:pt idx="2">
                  <c:v>-0.98349948156760514</c:v>
                </c:pt>
                <c:pt idx="3">
                  <c:v>-1.1776554960085626</c:v>
                </c:pt>
                <c:pt idx="4">
                  <c:v>-1.4064970684374101</c:v>
                </c:pt>
              </c:numCache>
            </c:numRef>
          </c:xVal>
          <c:yVal>
            <c:numRef>
              <c:f>Blad1!$B$26:$B$30</c:f>
              <c:numCache>
                <c:formatCode>General</c:formatCode>
                <c:ptCount val="5"/>
                <c:pt idx="0">
                  <c:v>0.33647223662121289</c:v>
                </c:pt>
                <c:pt idx="1">
                  <c:v>0.27002713721306021</c:v>
                </c:pt>
                <c:pt idx="2">
                  <c:v>0.18232155679395459</c:v>
                </c:pt>
                <c:pt idx="3">
                  <c:v>8.6177696241052412E-2</c:v>
                </c:pt>
                <c:pt idx="4">
                  <c:v>-2.0202707317519355E-2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4C0-A3F7-744E095A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54024"/>
        <c:axId val="469754352"/>
      </c:scatterChart>
      <c:valAx>
        <c:axId val="4697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ln(l (m))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9754352"/>
        <c:crosses val="autoZero"/>
        <c:crossBetween val="midCat"/>
      </c:valAx>
      <c:valAx>
        <c:axId val="4697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ln(T(s))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97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Uppgift</a:t>
            </a:r>
            <a:r>
              <a:rPr lang="sv-SE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Blad1!$A$3:$A$7</c:f>
              <c:numCache>
                <c:formatCode>General</c:formatCode>
                <c:ptCount val="5"/>
                <c:pt idx="0">
                  <c:v>50.8</c:v>
                </c:pt>
                <c:pt idx="1">
                  <c:v>44.1</c:v>
                </c:pt>
                <c:pt idx="2">
                  <c:v>37.4</c:v>
                </c:pt>
                <c:pt idx="3">
                  <c:v>30.8</c:v>
                </c:pt>
                <c:pt idx="4">
                  <c:v>24.5</c:v>
                </c:pt>
              </c:numCache>
            </c:numRef>
          </c:xVal>
          <c:yVal>
            <c:numRef>
              <c:f>Blad1!$B$3:$B$7</c:f>
              <c:numCache>
                <c:formatCode>General</c:formatCode>
                <c:ptCount val="5"/>
                <c:pt idx="0">
                  <c:v>14</c:v>
                </c:pt>
                <c:pt idx="1">
                  <c:v>13.1</c:v>
                </c:pt>
                <c:pt idx="2">
                  <c:v>12</c:v>
                </c:pt>
                <c:pt idx="3">
                  <c:v>10.9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D-4398-B4BC-A1573224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56808"/>
        <c:axId val="466857136"/>
      </c:scatterChart>
      <c:valAx>
        <c:axId val="46685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 (cm)</a:t>
                </a:r>
              </a:p>
              <a:p>
                <a:pPr>
                  <a:defRPr/>
                </a:pP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857136"/>
        <c:crosses val="autoZero"/>
        <c:crossBetween val="midCat"/>
      </c:valAx>
      <c:valAx>
        <c:axId val="4668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85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Uppgift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03215223097112"/>
                  <c:y val="1.7396471274424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Blad1!$A$55:$A$59</c:f>
              <c:numCache>
                <c:formatCode>General</c:formatCode>
                <c:ptCount val="5"/>
                <c:pt idx="0">
                  <c:v>0.22760715572302359</c:v>
                </c:pt>
                <c:pt idx="1">
                  <c:v>0.21206712578153764</c:v>
                </c:pt>
                <c:pt idx="2">
                  <c:v>0.19529442986977461</c:v>
                </c:pt>
                <c:pt idx="3">
                  <c:v>0.17722680728281892</c:v>
                </c:pt>
                <c:pt idx="4">
                  <c:v>0.15806550301350547</c:v>
                </c:pt>
              </c:numCache>
            </c:numRef>
          </c:xVal>
          <c:yVal>
            <c:numRef>
              <c:f>Blad1!$B$55:$B$59</c:f>
              <c:numCache>
                <c:formatCode>General</c:formatCode>
                <c:ptCount val="5"/>
                <c:pt idx="0">
                  <c:v>14</c:v>
                </c:pt>
                <c:pt idx="1">
                  <c:v>13.1</c:v>
                </c:pt>
                <c:pt idx="2">
                  <c:v>12</c:v>
                </c:pt>
                <c:pt idx="3">
                  <c:v>10.9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8-4727-B930-4D5EBB15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52680"/>
        <c:axId val="467746448"/>
      </c:scatterChart>
      <c:valAx>
        <c:axId val="46775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sqrt{l/g}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7746448"/>
        <c:crosses val="autoZero"/>
        <c:crossBetween val="midCat"/>
      </c:valAx>
      <c:valAx>
        <c:axId val="4677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775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Uppgift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Blad1!$A$81:$A$111</c:f>
              <c:numCache>
                <c:formatCode>General</c:formatCode>
                <c:ptCount val="31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0.42</c:v>
                </c:pt>
                <c:pt idx="6">
                  <c:v>0.46</c:v>
                </c:pt>
                <c:pt idx="7">
                  <c:v>0.52</c:v>
                </c:pt>
                <c:pt idx="8">
                  <c:v>0.62</c:v>
                </c:pt>
                <c:pt idx="9">
                  <c:v>0.74</c:v>
                </c:pt>
                <c:pt idx="10">
                  <c:v>0.86</c:v>
                </c:pt>
                <c:pt idx="11">
                  <c:v>0.96</c:v>
                </c:pt>
                <c:pt idx="12">
                  <c:v>1.04</c:v>
                </c:pt>
                <c:pt idx="13">
                  <c:v>1.1599999999999999</c:v>
                </c:pt>
                <c:pt idx="14">
                  <c:v>1.28</c:v>
                </c:pt>
                <c:pt idx="15">
                  <c:v>1.38</c:v>
                </c:pt>
                <c:pt idx="16">
                  <c:v>1.48</c:v>
                </c:pt>
                <c:pt idx="17">
                  <c:v>1.6</c:v>
                </c:pt>
                <c:pt idx="18">
                  <c:v>1.78</c:v>
                </c:pt>
                <c:pt idx="19">
                  <c:v>1.98</c:v>
                </c:pt>
                <c:pt idx="20">
                  <c:v>2.2000000000000002</c:v>
                </c:pt>
                <c:pt idx="21">
                  <c:v>2.48</c:v>
                </c:pt>
                <c:pt idx="22">
                  <c:v>2.84</c:v>
                </c:pt>
                <c:pt idx="23">
                  <c:v>3.42</c:v>
                </c:pt>
                <c:pt idx="24">
                  <c:v>3.8</c:v>
                </c:pt>
                <c:pt idx="25">
                  <c:v>4.22</c:v>
                </c:pt>
                <c:pt idx="26">
                  <c:v>5.18</c:v>
                </c:pt>
                <c:pt idx="27">
                  <c:v>6.22</c:v>
                </c:pt>
                <c:pt idx="28">
                  <c:v>7.42</c:v>
                </c:pt>
                <c:pt idx="29">
                  <c:v>8.42</c:v>
                </c:pt>
                <c:pt idx="30">
                  <c:v>11.8</c:v>
                </c:pt>
              </c:numCache>
            </c:numRef>
          </c:xVal>
          <c:yVal>
            <c:numRef>
              <c:f>Blad1!$B$81:$B$111</c:f>
              <c:numCache>
                <c:formatCode>General</c:formatCode>
                <c:ptCount val="31"/>
                <c:pt idx="0">
                  <c:v>25.8</c:v>
                </c:pt>
                <c:pt idx="1">
                  <c:v>13.6</c:v>
                </c:pt>
                <c:pt idx="2">
                  <c:v>7.85</c:v>
                </c:pt>
                <c:pt idx="3">
                  <c:v>6.12</c:v>
                </c:pt>
                <c:pt idx="4">
                  <c:v>4.38</c:v>
                </c:pt>
                <c:pt idx="5">
                  <c:v>4.97</c:v>
                </c:pt>
                <c:pt idx="6">
                  <c:v>4.88</c:v>
                </c:pt>
                <c:pt idx="7">
                  <c:v>4.8</c:v>
                </c:pt>
                <c:pt idx="8">
                  <c:v>4.76</c:v>
                </c:pt>
                <c:pt idx="9">
                  <c:v>4.79</c:v>
                </c:pt>
                <c:pt idx="10">
                  <c:v>4.87</c:v>
                </c:pt>
                <c:pt idx="11">
                  <c:v>4.96</c:v>
                </c:pt>
                <c:pt idx="12">
                  <c:v>5.04</c:v>
                </c:pt>
                <c:pt idx="13">
                  <c:v>5.14</c:v>
                </c:pt>
                <c:pt idx="14">
                  <c:v>5.3</c:v>
                </c:pt>
                <c:pt idx="15">
                  <c:v>5.42</c:v>
                </c:pt>
                <c:pt idx="16">
                  <c:v>5.54</c:v>
                </c:pt>
                <c:pt idx="17">
                  <c:v>5.68</c:v>
                </c:pt>
                <c:pt idx="18">
                  <c:v>5.9</c:v>
                </c:pt>
                <c:pt idx="19">
                  <c:v>6.13</c:v>
                </c:pt>
                <c:pt idx="20">
                  <c:v>6.28</c:v>
                </c:pt>
                <c:pt idx="21">
                  <c:v>6.7</c:v>
                </c:pt>
                <c:pt idx="22">
                  <c:v>7.09</c:v>
                </c:pt>
                <c:pt idx="23">
                  <c:v>7.68</c:v>
                </c:pt>
                <c:pt idx="24">
                  <c:v>8.06</c:v>
                </c:pt>
                <c:pt idx="25">
                  <c:v>8.4499999999999993</c:v>
                </c:pt>
                <c:pt idx="26">
                  <c:v>9.2899999999999991</c:v>
                </c:pt>
                <c:pt idx="27">
                  <c:v>10.130000000000001</c:v>
                </c:pt>
                <c:pt idx="28">
                  <c:v>11.03</c:v>
                </c:pt>
                <c:pt idx="29">
                  <c:v>11.72</c:v>
                </c:pt>
                <c:pt idx="30">
                  <c:v>13.82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6-43DA-BCD7-B9861EF4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92640"/>
        <c:axId val="357094608"/>
      </c:scatterChart>
      <c:valAx>
        <c:axId val="3570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7094608"/>
        <c:crosses val="autoZero"/>
        <c:crossBetween val="midCat"/>
      </c:valAx>
      <c:valAx>
        <c:axId val="3570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70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Uppgift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85892388451442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Blad1!$A$115:$A$145</c:f>
              <c:numCache>
                <c:formatCode>General</c:formatCode>
                <c:ptCount val="31"/>
                <c:pt idx="0">
                  <c:v>8.0000000000000036E-3</c:v>
                </c:pt>
                <c:pt idx="1">
                  <c:v>2.2627416997969513E-2</c:v>
                </c:pt>
                <c:pt idx="2">
                  <c:v>6.3999999999999987E-2</c:v>
                </c:pt>
                <c:pt idx="3">
                  <c:v>0.11757550765359252</c:v>
                </c:pt>
                <c:pt idx="4">
                  <c:v>0.18101933598375616</c:v>
                </c:pt>
                <c:pt idx="5">
                  <c:v>0.27219110933313012</c:v>
                </c:pt>
                <c:pt idx="6">
                  <c:v>0.31198717922376235</c:v>
                </c:pt>
                <c:pt idx="7">
                  <c:v>0.37497733264825489</c:v>
                </c:pt>
                <c:pt idx="8">
                  <c:v>0.48818848818873228</c:v>
                </c:pt>
                <c:pt idx="9">
                  <c:v>0.63657206976115444</c:v>
                </c:pt>
                <c:pt idx="10">
                  <c:v>0.79753119061263056</c:v>
                </c:pt>
                <c:pt idx="11">
                  <c:v>0.9406040612287403</c:v>
                </c:pt>
                <c:pt idx="12">
                  <c:v>1.0605960588272993</c:v>
                </c:pt>
                <c:pt idx="13">
                  <c:v>1.2493582352552048</c:v>
                </c:pt>
                <c:pt idx="14">
                  <c:v>1.4481546878700493</c:v>
                </c:pt>
                <c:pt idx="15">
                  <c:v>1.6211329371769605</c:v>
                </c:pt>
                <c:pt idx="16">
                  <c:v>1.8004977089682728</c:v>
                </c:pt>
                <c:pt idx="17">
                  <c:v>2.0238577025077631</c:v>
                </c:pt>
                <c:pt idx="18">
                  <c:v>2.3748162034144875</c:v>
                </c:pt>
                <c:pt idx="19">
                  <c:v>2.786106961335117</c:v>
                </c:pt>
                <c:pt idx="20">
                  <c:v>3.2631273343220926</c:v>
                </c:pt>
                <c:pt idx="21">
                  <c:v>3.9055079055098583</c:v>
                </c:pt>
                <c:pt idx="22">
                  <c:v>4.7860530711641722</c:v>
                </c:pt>
                <c:pt idx="23">
                  <c:v>6.3246887670461707</c:v>
                </c:pt>
                <c:pt idx="24">
                  <c:v>7.4075637020548122</c:v>
                </c:pt>
                <c:pt idx="25">
                  <c:v>8.668993482521488</c:v>
                </c:pt>
                <c:pt idx="26">
                  <c:v>11.789479717103717</c:v>
                </c:pt>
                <c:pt idx="27">
                  <c:v>15.512635108194862</c:v>
                </c:pt>
                <c:pt idx="28">
                  <c:v>20.211840292264327</c:v>
                </c:pt>
                <c:pt idx="29">
                  <c:v>24.432512928472992</c:v>
                </c:pt>
                <c:pt idx="30">
                  <c:v>40.534331128069702</c:v>
                </c:pt>
              </c:numCache>
            </c:numRef>
          </c:xVal>
          <c:yVal>
            <c:numRef>
              <c:f>Blad1!$B$115:$B$145</c:f>
              <c:numCache>
                <c:formatCode>General</c:formatCode>
                <c:ptCount val="31"/>
                <c:pt idx="0">
                  <c:v>1.032</c:v>
                </c:pt>
                <c:pt idx="1">
                  <c:v>1.0880000000000001</c:v>
                </c:pt>
                <c:pt idx="2">
                  <c:v>1.256</c:v>
                </c:pt>
                <c:pt idx="3">
                  <c:v>1.4687999999999999</c:v>
                </c:pt>
                <c:pt idx="4">
                  <c:v>1.4016</c:v>
                </c:pt>
                <c:pt idx="5">
                  <c:v>2.0873999999999997</c:v>
                </c:pt>
                <c:pt idx="6">
                  <c:v>2.2448000000000001</c:v>
                </c:pt>
                <c:pt idx="7">
                  <c:v>2.496</c:v>
                </c:pt>
                <c:pt idx="8">
                  <c:v>2.9512</c:v>
                </c:pt>
                <c:pt idx="9">
                  <c:v>3.5446</c:v>
                </c:pt>
                <c:pt idx="10">
                  <c:v>4.1882000000000001</c:v>
                </c:pt>
                <c:pt idx="11">
                  <c:v>4.7615999999999996</c:v>
                </c:pt>
                <c:pt idx="12">
                  <c:v>5.2416</c:v>
                </c:pt>
                <c:pt idx="13">
                  <c:v>5.9623999999999988</c:v>
                </c:pt>
                <c:pt idx="14">
                  <c:v>6.7839999999999998</c:v>
                </c:pt>
                <c:pt idx="15">
                  <c:v>7.4795999999999996</c:v>
                </c:pt>
                <c:pt idx="16">
                  <c:v>8.1991999999999994</c:v>
                </c:pt>
                <c:pt idx="17">
                  <c:v>9.0879999999999992</c:v>
                </c:pt>
                <c:pt idx="18">
                  <c:v>10.502000000000001</c:v>
                </c:pt>
                <c:pt idx="19">
                  <c:v>12.1374</c:v>
                </c:pt>
                <c:pt idx="20">
                  <c:v>13.816000000000003</c:v>
                </c:pt>
                <c:pt idx="21">
                  <c:v>16.616</c:v>
                </c:pt>
                <c:pt idx="22">
                  <c:v>20.1356</c:v>
                </c:pt>
                <c:pt idx="23">
                  <c:v>26.265599999999999</c:v>
                </c:pt>
                <c:pt idx="24">
                  <c:v>30.628</c:v>
                </c:pt>
                <c:pt idx="25">
                  <c:v>35.658999999999992</c:v>
                </c:pt>
                <c:pt idx="26">
                  <c:v>48.122199999999992</c:v>
                </c:pt>
                <c:pt idx="27">
                  <c:v>63.008600000000001</c:v>
                </c:pt>
                <c:pt idx="28">
                  <c:v>81.84259999999999</c:v>
                </c:pt>
                <c:pt idx="29">
                  <c:v>98.682400000000001</c:v>
                </c:pt>
                <c:pt idx="30">
                  <c:v>163.07600000000002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0-4C74-BE4A-F7B7CD26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63696"/>
        <c:axId val="466861072"/>
      </c:scatterChart>
      <c:valAx>
        <c:axId val="4668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X^3/2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861072"/>
        <c:crosses val="autoZero"/>
        <c:crossBetween val="midCat"/>
      </c:valAx>
      <c:valAx>
        <c:axId val="4668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XY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8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Uppgift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Blad1!$D$150:$D$157</c:f>
              <c:numCache>
                <c:formatCode>General</c:formatCode>
                <c:ptCount val="8"/>
                <c:pt idx="0">
                  <c:v>1.7047480922384253</c:v>
                </c:pt>
                <c:pt idx="1">
                  <c:v>1.7047480922384253</c:v>
                </c:pt>
                <c:pt idx="2">
                  <c:v>1.7047480922384253</c:v>
                </c:pt>
                <c:pt idx="3">
                  <c:v>1.7047480922384253</c:v>
                </c:pt>
                <c:pt idx="4">
                  <c:v>0.91629073187415511</c:v>
                </c:pt>
                <c:pt idx="5">
                  <c:v>1.2527629684953681</c:v>
                </c:pt>
                <c:pt idx="6">
                  <c:v>1.5040773967762742</c:v>
                </c:pt>
                <c:pt idx="7">
                  <c:v>1.8718021769015913</c:v>
                </c:pt>
              </c:numCache>
            </c:numRef>
          </c:xVal>
          <c:yVal>
            <c:numRef>
              <c:f>Blad1!$E$150:$E$157</c:f>
              <c:numCache>
                <c:formatCode>General</c:formatCode>
                <c:ptCount val="8"/>
                <c:pt idx="0">
                  <c:v>0.94788509729237203</c:v>
                </c:pt>
                <c:pt idx="1">
                  <c:v>0.94881392357971495</c:v>
                </c:pt>
                <c:pt idx="2">
                  <c:v>0.94544731616561051</c:v>
                </c:pt>
                <c:pt idx="3">
                  <c:v>0.94692770133604476</c:v>
                </c:pt>
                <c:pt idx="4">
                  <c:v>-0.23489047777817262</c:v>
                </c:pt>
                <c:pt idx="5">
                  <c:v>0.26714388057664734</c:v>
                </c:pt>
                <c:pt idx="6">
                  <c:v>0.64922794662510974</c:v>
                </c:pt>
                <c:pt idx="7">
                  <c:v>1.1971133947750425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5-4499-8F96-BC094199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07336"/>
        <c:axId val="470113896"/>
      </c:scatterChart>
      <c:valAx>
        <c:axId val="47010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0113896"/>
        <c:crosses val="autoZero"/>
        <c:crossBetween val="midCat"/>
      </c:valAx>
      <c:valAx>
        <c:axId val="4701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Ln(z/(x^2))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010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396246</xdr:colOff>
      <xdr:row>7</xdr:row>
      <xdr:rowOff>179070</xdr:rowOff>
    </xdr:from>
    <xdr:to>
      <xdr:col>15</xdr:col>
      <xdr:colOff>91446</xdr:colOff>
      <xdr:row>22</xdr:row>
      <xdr:rowOff>179070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3810</xdr:rowOff>
    </xdr:from>
    <xdr:to>
      <xdr:col>7</xdr:col>
      <xdr:colOff>304800</xdr:colOff>
      <xdr:row>46</xdr:row>
      <xdr:rowOff>3810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179070</xdr:rowOff>
    </xdr:from>
    <xdr:to>
      <xdr:col>7</xdr:col>
      <xdr:colOff>304800</xdr:colOff>
      <xdr:row>22</xdr:row>
      <xdr:rowOff>179070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3810</xdr:rowOff>
    </xdr:from>
    <xdr:to>
      <xdr:col>7</xdr:col>
      <xdr:colOff>304800</xdr:colOff>
      <xdr:row>75</xdr:row>
      <xdr:rowOff>3810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137160</xdr:colOff>
      <xdr:row>80</xdr:row>
      <xdr:rowOff>3810</xdr:rowOff>
    </xdr:from>
    <xdr:to>
      <xdr:col>9</xdr:col>
      <xdr:colOff>441960</xdr:colOff>
      <xdr:row>95</xdr:row>
      <xdr:rowOff>3810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198120</xdr:colOff>
      <xdr:row>114</xdr:row>
      <xdr:rowOff>3810</xdr:rowOff>
    </xdr:from>
    <xdr:to>
      <xdr:col>9</xdr:col>
      <xdr:colOff>502920</xdr:colOff>
      <xdr:row>129</xdr:row>
      <xdr:rowOff>3810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157</xdr:row>
      <xdr:rowOff>163830</xdr:rowOff>
    </xdr:from>
    <xdr:to>
      <xdr:col>7</xdr:col>
      <xdr:colOff>304800</xdr:colOff>
      <xdr:row>172</xdr:row>
      <xdr:rowOff>163830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topLeftCell="A155" workbookViewId="0">
      <selection activeCell="A179" sqref="A179"/>
    </sheetView>
  </sheetViews>
  <sheetFormatPr defaultRowHeight="14.4" x14ac:dyDescent="0.3"/>
  <sheetData>
    <row r="1" spans="1:4" x14ac:dyDescent="0.3">
      <c r="A1" t="s">
        <v>15</v>
      </c>
    </row>
    <row r="2" spans="1:4" x14ac:dyDescent="0.3">
      <c r="A2" t="s">
        <v>0</v>
      </c>
      <c r="B2" t="s">
        <v>1</v>
      </c>
      <c r="C2" t="s">
        <v>3</v>
      </c>
      <c r="D2" t="s">
        <v>2</v>
      </c>
    </row>
    <row r="3" spans="1:4" x14ac:dyDescent="0.3">
      <c r="A3">
        <v>50.8</v>
      </c>
      <c r="B3">
        <v>14</v>
      </c>
      <c r="C3">
        <f>B3:B7/10</f>
        <v>1.4</v>
      </c>
      <c r="D3">
        <f>A3*0.01</f>
        <v>0.50800000000000001</v>
      </c>
    </row>
    <row r="4" spans="1:4" x14ac:dyDescent="0.3">
      <c r="A4">
        <v>44.1</v>
      </c>
      <c r="B4">
        <v>13.1</v>
      </c>
      <c r="C4">
        <f>B4/10</f>
        <v>1.31</v>
      </c>
      <c r="D4">
        <f>A4*0.01</f>
        <v>0.441</v>
      </c>
    </row>
    <row r="5" spans="1:4" x14ac:dyDescent="0.3">
      <c r="A5">
        <v>37.4</v>
      </c>
      <c r="B5">
        <v>12</v>
      </c>
      <c r="C5">
        <f>B5/10</f>
        <v>1.2</v>
      </c>
      <c r="D5">
        <f>A5*0.01</f>
        <v>0.374</v>
      </c>
    </row>
    <row r="6" spans="1:4" x14ac:dyDescent="0.3">
      <c r="A6">
        <v>30.8</v>
      </c>
      <c r="B6">
        <v>10.9</v>
      </c>
      <c r="C6">
        <f>B6/10</f>
        <v>1.0900000000000001</v>
      </c>
      <c r="D6">
        <f>A6*0.01</f>
        <v>0.308</v>
      </c>
    </row>
    <row r="7" spans="1:4" x14ac:dyDescent="0.3">
      <c r="A7">
        <v>24.5</v>
      </c>
      <c r="B7">
        <v>9.8000000000000007</v>
      </c>
      <c r="C7">
        <f>B7/10</f>
        <v>0.98000000000000009</v>
      </c>
      <c r="D7">
        <f>A7*0.01</f>
        <v>0.245</v>
      </c>
    </row>
    <row r="24" spans="1:2" x14ac:dyDescent="0.3">
      <c r="A24" t="s">
        <v>14</v>
      </c>
    </row>
    <row r="25" spans="1:2" x14ac:dyDescent="0.3">
      <c r="A25" t="s">
        <v>4</v>
      </c>
      <c r="B25" t="s">
        <v>5</v>
      </c>
    </row>
    <row r="26" spans="1:2" x14ac:dyDescent="0.3">
      <c r="A26">
        <f>LN(D3)</f>
        <v>-0.67727383140365516</v>
      </c>
      <c r="B26">
        <f>LN(C3)</f>
        <v>0.33647223662121289</v>
      </c>
    </row>
    <row r="27" spans="1:2" x14ac:dyDescent="0.3">
      <c r="A27">
        <f>LN(D4)</f>
        <v>-0.81871040353529101</v>
      </c>
      <c r="B27">
        <f>LN(C4)</f>
        <v>0.27002713721306021</v>
      </c>
    </row>
    <row r="28" spans="1:2" x14ac:dyDescent="0.3">
      <c r="A28">
        <f>LN(D5)</f>
        <v>-0.98349948156760514</v>
      </c>
      <c r="B28">
        <f>LN(C5)</f>
        <v>0.18232155679395459</v>
      </c>
    </row>
    <row r="29" spans="1:2" x14ac:dyDescent="0.3">
      <c r="A29">
        <f>LN(D6)</f>
        <v>-1.1776554960085626</v>
      </c>
      <c r="B29">
        <f>LN(C6)</f>
        <v>8.6177696241052412E-2</v>
      </c>
    </row>
    <row r="30" spans="1:2" x14ac:dyDescent="0.3">
      <c r="A30">
        <f>LN(D7)</f>
        <v>-1.4064970684374101</v>
      </c>
      <c r="B30">
        <f>LN(C7)</f>
        <v>-2.0202707317519355E-2</v>
      </c>
    </row>
    <row r="47" spans="1:2" x14ac:dyDescent="0.3">
      <c r="A47" t="s">
        <v>12</v>
      </c>
    </row>
    <row r="48" spans="1:2" x14ac:dyDescent="0.3">
      <c r="A48" t="s">
        <v>6</v>
      </c>
      <c r="B48" t="s">
        <v>8</v>
      </c>
    </row>
    <row r="49" spans="1:4" x14ac:dyDescent="0.3">
      <c r="A49" t="s">
        <v>7</v>
      </c>
      <c r="B49">
        <f xml:space="preserve"> ((B26)-(B30))/((A26)-(A30))</f>
        <v>0.48911626210592374</v>
      </c>
    </row>
    <row r="53" spans="1:4" x14ac:dyDescent="0.3">
      <c r="A53" t="s">
        <v>13</v>
      </c>
    </row>
    <row r="54" spans="1:4" x14ac:dyDescent="0.3">
      <c r="A54" t="s">
        <v>9</v>
      </c>
      <c r="B54" t="s">
        <v>10</v>
      </c>
      <c r="C54" t="s">
        <v>11</v>
      </c>
      <c r="D54" t="s">
        <v>16</v>
      </c>
    </row>
    <row r="55" spans="1:4" x14ac:dyDescent="0.3">
      <c r="A55">
        <f>(C55/9.806)^0.5</f>
        <v>0.22760715572302359</v>
      </c>
      <c r="B55">
        <v>14</v>
      </c>
      <c r="C55">
        <v>0.50800000000000001</v>
      </c>
      <c r="D55">
        <v>9.8059999999999992</v>
      </c>
    </row>
    <row r="56" spans="1:4" x14ac:dyDescent="0.3">
      <c r="A56">
        <f>(C56/9.806)^0.5</f>
        <v>0.21206712578153764</v>
      </c>
      <c r="B56">
        <v>13.1</v>
      </c>
      <c r="C56">
        <v>0.441</v>
      </c>
    </row>
    <row r="57" spans="1:4" x14ac:dyDescent="0.3">
      <c r="A57">
        <f>(C57/9.806)^0.5</f>
        <v>0.19529442986977461</v>
      </c>
      <c r="B57">
        <v>12</v>
      </c>
      <c r="C57">
        <v>0.374</v>
      </c>
    </row>
    <row r="58" spans="1:4" x14ac:dyDescent="0.3">
      <c r="A58">
        <f>(C58/9.806)^0.5</f>
        <v>0.17722680728281892</v>
      </c>
      <c r="B58">
        <v>10.9</v>
      </c>
      <c r="C58">
        <v>0.308</v>
      </c>
    </row>
    <row r="59" spans="1:4" x14ac:dyDescent="0.3">
      <c r="A59">
        <f>(C59/9.806)^0.5</f>
        <v>0.15806550301350547</v>
      </c>
      <c r="B59">
        <v>9.8000000000000007</v>
      </c>
      <c r="C59">
        <v>0.245</v>
      </c>
    </row>
    <row r="77" spans="1:2" x14ac:dyDescent="0.3">
      <c r="A77" t="s">
        <v>17</v>
      </c>
    </row>
    <row r="79" spans="1:2" x14ac:dyDescent="0.3">
      <c r="A79" t="s">
        <v>18</v>
      </c>
    </row>
    <row r="80" spans="1:2" x14ac:dyDescent="0.3">
      <c r="A80" t="s">
        <v>19</v>
      </c>
      <c r="B80" t="s">
        <v>20</v>
      </c>
    </row>
    <row r="81" spans="1:2" x14ac:dyDescent="0.3">
      <c r="A81">
        <v>0.04</v>
      </c>
      <c r="B81">
        <v>25.8</v>
      </c>
    </row>
    <row r="82" spans="1:2" x14ac:dyDescent="0.3">
      <c r="A82">
        <v>0.08</v>
      </c>
      <c r="B82">
        <v>13.6</v>
      </c>
    </row>
    <row r="83" spans="1:2" x14ac:dyDescent="0.3">
      <c r="A83">
        <v>0.16</v>
      </c>
      <c r="B83">
        <v>7.85</v>
      </c>
    </row>
    <row r="84" spans="1:2" x14ac:dyDescent="0.3">
      <c r="A84">
        <v>0.24</v>
      </c>
      <c r="B84">
        <v>6.12</v>
      </c>
    </row>
    <row r="85" spans="1:2" x14ac:dyDescent="0.3">
      <c r="A85">
        <v>0.32</v>
      </c>
      <c r="B85">
        <v>4.38</v>
      </c>
    </row>
    <row r="86" spans="1:2" x14ac:dyDescent="0.3">
      <c r="A86">
        <v>0.42</v>
      </c>
      <c r="B86">
        <v>4.97</v>
      </c>
    </row>
    <row r="87" spans="1:2" x14ac:dyDescent="0.3">
      <c r="A87">
        <v>0.46</v>
      </c>
      <c r="B87">
        <v>4.88</v>
      </c>
    </row>
    <row r="88" spans="1:2" x14ac:dyDescent="0.3">
      <c r="A88">
        <v>0.52</v>
      </c>
      <c r="B88">
        <v>4.8</v>
      </c>
    </row>
    <row r="89" spans="1:2" x14ac:dyDescent="0.3">
      <c r="A89">
        <v>0.62</v>
      </c>
      <c r="B89">
        <v>4.76</v>
      </c>
    </row>
    <row r="90" spans="1:2" x14ac:dyDescent="0.3">
      <c r="A90">
        <v>0.74</v>
      </c>
      <c r="B90">
        <v>4.79</v>
      </c>
    </row>
    <row r="91" spans="1:2" x14ac:dyDescent="0.3">
      <c r="A91">
        <v>0.86</v>
      </c>
      <c r="B91">
        <v>4.87</v>
      </c>
    </row>
    <row r="92" spans="1:2" x14ac:dyDescent="0.3">
      <c r="A92">
        <v>0.96</v>
      </c>
      <c r="B92">
        <v>4.96</v>
      </c>
    </row>
    <row r="93" spans="1:2" x14ac:dyDescent="0.3">
      <c r="A93">
        <v>1.04</v>
      </c>
      <c r="B93">
        <v>5.04</v>
      </c>
    </row>
    <row r="94" spans="1:2" x14ac:dyDescent="0.3">
      <c r="A94">
        <v>1.1599999999999999</v>
      </c>
      <c r="B94">
        <v>5.14</v>
      </c>
    </row>
    <row r="95" spans="1:2" x14ac:dyDescent="0.3">
      <c r="A95">
        <v>1.28</v>
      </c>
      <c r="B95">
        <v>5.3</v>
      </c>
    </row>
    <row r="96" spans="1:2" x14ac:dyDescent="0.3">
      <c r="A96">
        <v>1.38</v>
      </c>
      <c r="B96">
        <v>5.42</v>
      </c>
    </row>
    <row r="97" spans="1:2" x14ac:dyDescent="0.3">
      <c r="A97">
        <v>1.48</v>
      </c>
      <c r="B97">
        <v>5.54</v>
      </c>
    </row>
    <row r="98" spans="1:2" x14ac:dyDescent="0.3">
      <c r="A98">
        <v>1.6</v>
      </c>
      <c r="B98">
        <v>5.68</v>
      </c>
    </row>
    <row r="99" spans="1:2" x14ac:dyDescent="0.3">
      <c r="A99">
        <v>1.78</v>
      </c>
      <c r="B99">
        <v>5.9</v>
      </c>
    </row>
    <row r="100" spans="1:2" x14ac:dyDescent="0.3">
      <c r="A100">
        <v>1.98</v>
      </c>
      <c r="B100">
        <v>6.13</v>
      </c>
    </row>
    <row r="101" spans="1:2" x14ac:dyDescent="0.3">
      <c r="A101">
        <v>2.2000000000000002</v>
      </c>
      <c r="B101">
        <v>6.28</v>
      </c>
    </row>
    <row r="102" spans="1:2" x14ac:dyDescent="0.3">
      <c r="A102">
        <v>2.48</v>
      </c>
      <c r="B102">
        <v>6.7</v>
      </c>
    </row>
    <row r="103" spans="1:2" x14ac:dyDescent="0.3">
      <c r="A103">
        <v>2.84</v>
      </c>
      <c r="B103">
        <v>7.09</v>
      </c>
    </row>
    <row r="104" spans="1:2" x14ac:dyDescent="0.3">
      <c r="A104">
        <v>3.42</v>
      </c>
      <c r="B104">
        <v>7.68</v>
      </c>
    </row>
    <row r="105" spans="1:2" x14ac:dyDescent="0.3">
      <c r="A105">
        <v>3.8</v>
      </c>
      <c r="B105">
        <v>8.06</v>
      </c>
    </row>
    <row r="106" spans="1:2" x14ac:dyDescent="0.3">
      <c r="A106">
        <v>4.22</v>
      </c>
      <c r="B106">
        <v>8.4499999999999993</v>
      </c>
    </row>
    <row r="107" spans="1:2" x14ac:dyDescent="0.3">
      <c r="A107">
        <v>5.18</v>
      </c>
      <c r="B107">
        <v>9.2899999999999991</v>
      </c>
    </row>
    <row r="108" spans="1:2" x14ac:dyDescent="0.3">
      <c r="A108">
        <v>6.22</v>
      </c>
      <c r="B108">
        <v>10.130000000000001</v>
      </c>
    </row>
    <row r="109" spans="1:2" x14ac:dyDescent="0.3">
      <c r="A109">
        <v>7.42</v>
      </c>
      <c r="B109">
        <v>11.03</v>
      </c>
    </row>
    <row r="110" spans="1:2" x14ac:dyDescent="0.3">
      <c r="A110">
        <v>8.42</v>
      </c>
      <c r="B110">
        <v>11.72</v>
      </c>
    </row>
    <row r="111" spans="1:2" x14ac:dyDescent="0.3">
      <c r="A111">
        <v>11.8</v>
      </c>
      <c r="B111">
        <v>13.82</v>
      </c>
    </row>
    <row r="113" spans="1:2" x14ac:dyDescent="0.3">
      <c r="A113" t="s">
        <v>21</v>
      </c>
    </row>
    <row r="114" spans="1:2" x14ac:dyDescent="0.3">
      <c r="A114" t="s">
        <v>23</v>
      </c>
      <c r="B114" t="s">
        <v>22</v>
      </c>
    </row>
    <row r="115" spans="1:2" x14ac:dyDescent="0.3">
      <c r="A115">
        <f>A81^(3/2)</f>
        <v>8.0000000000000036E-3</v>
      </c>
      <c r="B115">
        <f>A81*B81</f>
        <v>1.032</v>
      </c>
    </row>
    <row r="116" spans="1:2" x14ac:dyDescent="0.3">
      <c r="A116">
        <f>A82^(3/2)</f>
        <v>2.2627416997969513E-2</v>
      </c>
      <c r="B116">
        <f>A82*B82</f>
        <v>1.0880000000000001</v>
      </c>
    </row>
    <row r="117" spans="1:2" x14ac:dyDescent="0.3">
      <c r="A117">
        <f>A83^(3/2)</f>
        <v>6.3999999999999987E-2</v>
      </c>
      <c r="B117">
        <f>A83*B83</f>
        <v>1.256</v>
      </c>
    </row>
    <row r="118" spans="1:2" x14ac:dyDescent="0.3">
      <c r="A118">
        <f>A84^(3/2)</f>
        <v>0.11757550765359252</v>
      </c>
      <c r="B118">
        <f>A84*B84</f>
        <v>1.4687999999999999</v>
      </c>
    </row>
    <row r="119" spans="1:2" x14ac:dyDescent="0.3">
      <c r="A119">
        <f>A85^(3/2)</f>
        <v>0.18101933598375616</v>
      </c>
      <c r="B119">
        <f>A85*B85</f>
        <v>1.4016</v>
      </c>
    </row>
    <row r="120" spans="1:2" x14ac:dyDescent="0.3">
      <c r="A120">
        <f>A86^(3/2)</f>
        <v>0.27219110933313012</v>
      </c>
      <c r="B120">
        <f>A86*B86</f>
        <v>2.0873999999999997</v>
      </c>
    </row>
    <row r="121" spans="1:2" x14ac:dyDescent="0.3">
      <c r="A121">
        <f>A87^(3/2)</f>
        <v>0.31198717922376235</v>
      </c>
      <c r="B121">
        <f>A87*B87</f>
        <v>2.2448000000000001</v>
      </c>
    </row>
    <row r="122" spans="1:2" x14ac:dyDescent="0.3">
      <c r="A122">
        <f>A88^(3/2)</f>
        <v>0.37497733264825489</v>
      </c>
      <c r="B122">
        <f>A88*B88</f>
        <v>2.496</v>
      </c>
    </row>
    <row r="123" spans="1:2" x14ac:dyDescent="0.3">
      <c r="A123">
        <f>A89^(3/2)</f>
        <v>0.48818848818873228</v>
      </c>
      <c r="B123">
        <f>A89*B89</f>
        <v>2.9512</v>
      </c>
    </row>
    <row r="124" spans="1:2" x14ac:dyDescent="0.3">
      <c r="A124">
        <f>A90^(3/2)</f>
        <v>0.63657206976115444</v>
      </c>
      <c r="B124">
        <f>A90*B90</f>
        <v>3.5446</v>
      </c>
    </row>
    <row r="125" spans="1:2" x14ac:dyDescent="0.3">
      <c r="A125">
        <f>A91^(3/2)</f>
        <v>0.79753119061263056</v>
      </c>
      <c r="B125">
        <f>A91*B91</f>
        <v>4.1882000000000001</v>
      </c>
    </row>
    <row r="126" spans="1:2" x14ac:dyDescent="0.3">
      <c r="A126">
        <f>A92^(3/2)</f>
        <v>0.9406040612287403</v>
      </c>
      <c r="B126">
        <f>A92*B92</f>
        <v>4.7615999999999996</v>
      </c>
    </row>
    <row r="127" spans="1:2" x14ac:dyDescent="0.3">
      <c r="A127">
        <f>A93^(3/2)</f>
        <v>1.0605960588272993</v>
      </c>
      <c r="B127">
        <f>A93*B93</f>
        <v>5.2416</v>
      </c>
    </row>
    <row r="128" spans="1:2" x14ac:dyDescent="0.3">
      <c r="A128">
        <f>A94^(3/2)</f>
        <v>1.2493582352552048</v>
      </c>
      <c r="B128">
        <f>A94*B94</f>
        <v>5.9623999999999988</v>
      </c>
    </row>
    <row r="129" spans="1:5" x14ac:dyDescent="0.3">
      <c r="A129">
        <f>A95^(3/2)</f>
        <v>1.4481546878700493</v>
      </c>
      <c r="B129">
        <f>A95*B95</f>
        <v>6.7839999999999998</v>
      </c>
    </row>
    <row r="130" spans="1:5" x14ac:dyDescent="0.3">
      <c r="A130">
        <f>A96^(3/2)</f>
        <v>1.6211329371769605</v>
      </c>
      <c r="B130">
        <f>A96*B96</f>
        <v>7.4795999999999996</v>
      </c>
    </row>
    <row r="131" spans="1:5" x14ac:dyDescent="0.3">
      <c r="A131">
        <f>A97^(3/2)</f>
        <v>1.8004977089682728</v>
      </c>
      <c r="B131">
        <f>A97*B97</f>
        <v>8.1991999999999994</v>
      </c>
      <c r="D131" t="s">
        <v>24</v>
      </c>
      <c r="E131" t="s">
        <v>25</v>
      </c>
    </row>
    <row r="132" spans="1:5" x14ac:dyDescent="0.3">
      <c r="A132">
        <f>A98^(3/2)</f>
        <v>2.0238577025077631</v>
      </c>
      <c r="B132">
        <f>A98*B98</f>
        <v>9.0879999999999992</v>
      </c>
    </row>
    <row r="133" spans="1:5" x14ac:dyDescent="0.3">
      <c r="A133">
        <f>A99^(3/2)</f>
        <v>2.3748162034144875</v>
      </c>
      <c r="B133">
        <f>A99*B99</f>
        <v>10.502000000000001</v>
      </c>
    </row>
    <row r="134" spans="1:5" x14ac:dyDescent="0.3">
      <c r="A134">
        <f>A100^(3/2)</f>
        <v>2.786106961335117</v>
      </c>
      <c r="B134">
        <f>A100*B100</f>
        <v>12.1374</v>
      </c>
    </row>
    <row r="135" spans="1:5" x14ac:dyDescent="0.3">
      <c r="A135">
        <f>A101^(3/2)</f>
        <v>3.2631273343220926</v>
      </c>
      <c r="B135">
        <f>A101*B101</f>
        <v>13.816000000000003</v>
      </c>
    </row>
    <row r="136" spans="1:5" x14ac:dyDescent="0.3">
      <c r="A136">
        <f>A102^(3/2)</f>
        <v>3.9055079055098583</v>
      </c>
      <c r="B136">
        <f>A102*B102</f>
        <v>16.616</v>
      </c>
    </row>
    <row r="137" spans="1:5" x14ac:dyDescent="0.3">
      <c r="A137">
        <f>A103^(3/2)</f>
        <v>4.7860530711641722</v>
      </c>
      <c r="B137">
        <f>A103*B103</f>
        <v>20.1356</v>
      </c>
    </row>
    <row r="138" spans="1:5" x14ac:dyDescent="0.3">
      <c r="A138">
        <f>A104^(3/2)</f>
        <v>6.3246887670461707</v>
      </c>
      <c r="B138">
        <f>A104*B104</f>
        <v>26.265599999999999</v>
      </c>
    </row>
    <row r="139" spans="1:5" x14ac:dyDescent="0.3">
      <c r="A139">
        <f>A105^(3/2)</f>
        <v>7.4075637020548122</v>
      </c>
      <c r="B139">
        <f>A105*B105</f>
        <v>30.628</v>
      </c>
    </row>
    <row r="140" spans="1:5" x14ac:dyDescent="0.3">
      <c r="A140">
        <f>A106^(3/2)</f>
        <v>8.668993482521488</v>
      </c>
      <c r="B140">
        <f>A106*B106</f>
        <v>35.658999999999992</v>
      </c>
    </row>
    <row r="141" spans="1:5" x14ac:dyDescent="0.3">
      <c r="A141">
        <f>A107^(3/2)</f>
        <v>11.789479717103717</v>
      </c>
      <c r="B141">
        <f>A107*B107</f>
        <v>48.122199999999992</v>
      </c>
    </row>
    <row r="142" spans="1:5" x14ac:dyDescent="0.3">
      <c r="A142">
        <f>A108^(3/2)</f>
        <v>15.512635108194862</v>
      </c>
      <c r="B142">
        <f>A108*B108</f>
        <v>63.008600000000001</v>
      </c>
    </row>
    <row r="143" spans="1:5" x14ac:dyDescent="0.3">
      <c r="A143">
        <f>A109^(3/2)</f>
        <v>20.211840292264327</v>
      </c>
      <c r="B143">
        <f>A109*B109</f>
        <v>81.84259999999999</v>
      </c>
    </row>
    <row r="144" spans="1:5" x14ac:dyDescent="0.3">
      <c r="A144">
        <f>A110^(3/2)</f>
        <v>24.432512928472992</v>
      </c>
      <c r="B144">
        <f>A110*B110</f>
        <v>98.682400000000001</v>
      </c>
    </row>
    <row r="145" spans="1:5" x14ac:dyDescent="0.3">
      <c r="A145">
        <f>A111^(3/2)</f>
        <v>40.534331128069702</v>
      </c>
      <c r="B145">
        <f>A111*B111</f>
        <v>163.07600000000002</v>
      </c>
    </row>
    <row r="147" spans="1:5" x14ac:dyDescent="0.3">
      <c r="A147" t="s">
        <v>26</v>
      </c>
    </row>
    <row r="149" spans="1:5" x14ac:dyDescent="0.3">
      <c r="A149" t="s">
        <v>27</v>
      </c>
      <c r="B149" t="s">
        <v>28</v>
      </c>
      <c r="C149" t="s">
        <v>29</v>
      </c>
      <c r="D149" t="s">
        <v>30</v>
      </c>
      <c r="E149" t="s">
        <v>31</v>
      </c>
    </row>
    <row r="150" spans="1:5" x14ac:dyDescent="0.3">
      <c r="A150">
        <v>1.8</v>
      </c>
      <c r="B150">
        <v>5.5</v>
      </c>
      <c r="C150">
        <v>8.36</v>
      </c>
      <c r="D150">
        <f>LN(B150)</f>
        <v>1.7047480922384253</v>
      </c>
      <c r="E150">
        <f>LN(C150/(A150^2))</f>
        <v>0.94788509729237203</v>
      </c>
    </row>
    <row r="151" spans="1:5" x14ac:dyDescent="0.3">
      <c r="A151">
        <v>2.2000000000000002</v>
      </c>
      <c r="B151">
        <v>5.5</v>
      </c>
      <c r="C151">
        <v>12.5</v>
      </c>
      <c r="D151">
        <f t="shared" ref="D151:D157" si="0">LN(B151)</f>
        <v>1.7047480922384253</v>
      </c>
      <c r="E151">
        <f t="shared" ref="E151:E157" si="1">LN(C151/(A151^2))</f>
        <v>0.94881392357971495</v>
      </c>
    </row>
    <row r="152" spans="1:5" x14ac:dyDescent="0.3">
      <c r="A152">
        <v>2.6</v>
      </c>
      <c r="B152">
        <v>5.5</v>
      </c>
      <c r="C152">
        <v>17.399999999999999</v>
      </c>
      <c r="D152">
        <f t="shared" si="0"/>
        <v>1.7047480922384253</v>
      </c>
      <c r="E152">
        <f t="shared" si="1"/>
        <v>0.94544731616561051</v>
      </c>
    </row>
    <row r="153" spans="1:5" x14ac:dyDescent="0.3">
      <c r="A153">
        <v>3</v>
      </c>
      <c r="B153">
        <v>5.5</v>
      </c>
      <c r="C153">
        <v>23.2</v>
      </c>
      <c r="D153">
        <f t="shared" si="0"/>
        <v>1.7047480922384253</v>
      </c>
      <c r="E153">
        <f t="shared" si="1"/>
        <v>0.94692770133604476</v>
      </c>
    </row>
    <row r="154" spans="1:5" x14ac:dyDescent="0.3">
      <c r="A154">
        <v>3.4</v>
      </c>
      <c r="B154">
        <v>2.5</v>
      </c>
      <c r="C154">
        <v>9.14</v>
      </c>
      <c r="D154">
        <f t="shared" si="0"/>
        <v>0.91629073187415511</v>
      </c>
      <c r="E154">
        <f t="shared" si="1"/>
        <v>-0.23489047777817262</v>
      </c>
    </row>
    <row r="155" spans="1:5" x14ac:dyDescent="0.3">
      <c r="A155">
        <v>3.4</v>
      </c>
      <c r="B155">
        <v>3.5</v>
      </c>
      <c r="C155">
        <v>15.1</v>
      </c>
      <c r="D155">
        <f t="shared" si="0"/>
        <v>1.2527629684953681</v>
      </c>
      <c r="E155">
        <f t="shared" si="1"/>
        <v>0.26714388057664734</v>
      </c>
    </row>
    <row r="156" spans="1:5" x14ac:dyDescent="0.3">
      <c r="A156">
        <v>3.2</v>
      </c>
      <c r="B156">
        <v>4.5</v>
      </c>
      <c r="C156">
        <v>19.600000000000001</v>
      </c>
      <c r="D156">
        <f t="shared" si="0"/>
        <v>1.5040773967762742</v>
      </c>
      <c r="E156">
        <f t="shared" si="1"/>
        <v>0.64922794662510974</v>
      </c>
    </row>
    <row r="157" spans="1:5" x14ac:dyDescent="0.3">
      <c r="A157">
        <v>3.2</v>
      </c>
      <c r="B157">
        <v>6.5</v>
      </c>
      <c r="C157">
        <v>33.9</v>
      </c>
      <c r="D157">
        <f t="shared" si="0"/>
        <v>1.8718021769015913</v>
      </c>
      <c r="E157">
        <f t="shared" si="1"/>
        <v>1.1971133947750425</v>
      </c>
    </row>
    <row r="175" spans="1:1" x14ac:dyDescent="0.3">
      <c r="A175" t="s">
        <v>32</v>
      </c>
    </row>
    <row r="177" spans="1:1" x14ac:dyDescent="0.3">
      <c r="A177" t="s">
        <v>33</v>
      </c>
    </row>
    <row r="178" spans="1:1" x14ac:dyDescent="0.3">
      <c r="A178" t="s">
        <v>34</v>
      </c>
    </row>
    <row r="179" spans="1:1" x14ac:dyDescent="0.3">
      <c r="A179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Academedia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Administratör</dc:creator>
  <cp:lastModifiedBy>Administratör</cp:lastModifiedBy>
  <dcterms:created xsi:type="dcterms:W3CDTF">2020-11-14T12:35:54Z</dcterms:created>
  <dcterms:modified xsi:type="dcterms:W3CDTF">2020-11-14T15:38:57Z</dcterms:modified>
</cp:coreProperties>
</file>