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ell Inspiron 13\Desktop\WAS_dodatkowe\"/>
    </mc:Choice>
  </mc:AlternateContent>
  <xr:revisionPtr revIDLastSave="0" documentId="13_ncr:1_{89183E19-4DFA-4BE3-BF27-7472954FD60E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polecenie" sheetId="1" r:id="rId1"/>
    <sheet name="dane" sheetId="2" r:id="rId2"/>
    <sheet name="założenia i anova" sheetId="4" r:id="rId3"/>
    <sheet name="kontrast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3" l="1"/>
  <c r="K58" i="3"/>
  <c r="K59" i="3"/>
  <c r="K60" i="3"/>
  <c r="K61" i="3"/>
  <c r="K62" i="3"/>
  <c r="K63" i="3"/>
  <c r="K64" i="3"/>
  <c r="K65" i="3"/>
  <c r="K66" i="3"/>
  <c r="K67" i="3"/>
  <c r="K56" i="3"/>
  <c r="J60" i="3"/>
  <c r="J61" i="3"/>
  <c r="J62" i="3"/>
  <c r="J63" i="3"/>
  <c r="J64" i="3"/>
  <c r="J65" i="3"/>
  <c r="J66" i="3"/>
  <c r="J67" i="3"/>
  <c r="J57" i="3"/>
  <c r="J58" i="3"/>
  <c r="J59" i="3"/>
  <c r="J56" i="3"/>
  <c r="I57" i="3"/>
  <c r="I58" i="3"/>
  <c r="I59" i="3"/>
  <c r="I60" i="3"/>
  <c r="I61" i="3"/>
  <c r="I62" i="3"/>
  <c r="I63" i="3"/>
  <c r="I64" i="3"/>
  <c r="I65" i="3"/>
  <c r="I66" i="3"/>
  <c r="I67" i="3"/>
  <c r="I56" i="3"/>
  <c r="H67" i="3"/>
  <c r="H66" i="3"/>
  <c r="H65" i="3"/>
  <c r="H64" i="3"/>
  <c r="H63" i="3"/>
  <c r="H62" i="3"/>
  <c r="H61" i="3"/>
  <c r="H60" i="3"/>
  <c r="H59" i="3"/>
  <c r="H58" i="3"/>
  <c r="H57" i="3"/>
  <c r="H56" i="3"/>
  <c r="M39" i="3"/>
  <c r="M40" i="3"/>
  <c r="M41" i="3"/>
  <c r="M42" i="3"/>
  <c r="M43" i="3"/>
  <c r="M44" i="3"/>
  <c r="M45" i="3"/>
  <c r="M46" i="3"/>
  <c r="M47" i="3"/>
  <c r="M48" i="3"/>
  <c r="M49" i="3"/>
  <c r="L39" i="3"/>
  <c r="L40" i="3"/>
  <c r="L41" i="3"/>
  <c r="L42" i="3"/>
  <c r="L43" i="3"/>
  <c r="L44" i="3"/>
  <c r="L45" i="3"/>
  <c r="L46" i="3"/>
  <c r="L47" i="3"/>
  <c r="L48" i="3"/>
  <c r="L49" i="3"/>
  <c r="M38" i="3"/>
  <c r="L38" i="3"/>
  <c r="K39" i="3"/>
  <c r="K40" i="3"/>
  <c r="K41" i="3"/>
  <c r="K42" i="3"/>
  <c r="K43" i="3"/>
  <c r="K44" i="3"/>
  <c r="K45" i="3"/>
  <c r="K46" i="3"/>
  <c r="K47" i="3"/>
  <c r="K48" i="3"/>
  <c r="K49" i="3"/>
  <c r="K38" i="3"/>
  <c r="J49" i="3"/>
  <c r="J48" i="3"/>
  <c r="J47" i="3"/>
  <c r="J46" i="3"/>
  <c r="J45" i="3"/>
  <c r="J44" i="3"/>
  <c r="J43" i="3"/>
  <c r="J42" i="3"/>
  <c r="J40" i="3"/>
  <c r="J41" i="3"/>
  <c r="J39" i="3"/>
  <c r="J38" i="3"/>
  <c r="H32" i="3"/>
  <c r="H31" i="3"/>
  <c r="H30" i="3"/>
  <c r="H29" i="3"/>
  <c r="H49" i="3"/>
  <c r="H48" i="3"/>
  <c r="H47" i="3"/>
  <c r="H46" i="3"/>
  <c r="H45" i="3"/>
  <c r="H44" i="3"/>
  <c r="H43" i="3"/>
  <c r="H42" i="3"/>
  <c r="H41" i="3"/>
  <c r="H40" i="3"/>
  <c r="H39" i="3"/>
  <c r="H38" i="3"/>
</calcChain>
</file>

<file path=xl/sharedStrings.xml><?xml version="1.0" encoding="utf-8"?>
<sst xmlns="http://schemas.openxmlformats.org/spreadsheetml/2006/main" count="648" uniqueCount="118">
  <si>
    <t xml:space="preserve">czas </t>
  </si>
  <si>
    <t>wiek  pielęgniarki</t>
  </si>
  <si>
    <t>choroba</t>
  </si>
  <si>
    <t>Opis danych:</t>
  </si>
  <si>
    <t>I</t>
  </si>
  <si>
    <t>kardiologiczna</t>
  </si>
  <si>
    <t>Analiza dotyczy badania czasu pracy poświęconego na indywidualne wizyty domowe w pewnej przychodni mierzonego w minutach.</t>
  </si>
  <si>
    <t>Wyniki badań dotyczą 80 losowo wybranych pielęgniarek.</t>
  </si>
  <si>
    <t>Wiek pielęgniarki jest określany za pomocą 4 kategorii:</t>
  </si>
  <si>
    <t>I - wiek od 20-29 lat</t>
  </si>
  <si>
    <t>II - wiek od 30-39 lat</t>
  </si>
  <si>
    <t>nowotworowa</t>
  </si>
  <si>
    <t>III - wiek od 40-49 lat</t>
  </si>
  <si>
    <t xml:space="preserve">IV - wiek powyżej 50 lat </t>
  </si>
  <si>
    <t>Rozpatrywane są cztery rodzaje choroby:</t>
  </si>
  <si>
    <t>kardilogiczne</t>
  </si>
  <si>
    <t>nowotworowe</t>
  </si>
  <si>
    <t>udar</t>
  </si>
  <si>
    <t>gruźlica.</t>
  </si>
  <si>
    <t>gruźlica</t>
  </si>
  <si>
    <t xml:space="preserve">Zadanie: </t>
  </si>
  <si>
    <t xml:space="preserve">Za pomocą metod analizy wariancji ocenić, jak wiek pielęgniarki oraz rodzaj choroby wpływają na </t>
  </si>
  <si>
    <t>czas poświęcony pacjentowi.</t>
  </si>
  <si>
    <t>II</t>
  </si>
  <si>
    <t>Zaproponować kontrasty do weryfikacji hipotez związanych z wyżej wymienionymi cechami.</t>
  </si>
  <si>
    <t>UWAGA: należy sprawdzić założenia o normalności, jednorodności wariancji.</t>
  </si>
  <si>
    <t>III</t>
  </si>
  <si>
    <t>IV</t>
  </si>
  <si>
    <t>grupa</t>
  </si>
  <si>
    <t>Poziomy zmiennych:</t>
  </si>
  <si>
    <t>c (dla L1)</t>
  </si>
  <si>
    <t>c (dla L2)</t>
  </si>
  <si>
    <t>c (dla L3)</t>
  </si>
  <si>
    <t>c (dla L4)</t>
  </si>
  <si>
    <t>Wartości kontrastów</t>
  </si>
  <si>
    <t>Błąd standardowy kontrastu</t>
  </si>
  <si>
    <t xml:space="preserve">Kwantyl </t>
  </si>
  <si>
    <t>Przedział ufności</t>
  </si>
  <si>
    <t>H1: kontrast nie jest równy 0</t>
  </si>
  <si>
    <t>sL1</t>
  </si>
  <si>
    <t>sL2</t>
  </si>
  <si>
    <t>sL3</t>
  </si>
  <si>
    <t>sL4</t>
  </si>
  <si>
    <t>Hipotezy:</t>
  </si>
  <si>
    <t>MSL</t>
  </si>
  <si>
    <t>F</t>
  </si>
  <si>
    <t>p-value</t>
  </si>
  <si>
    <t>L1</t>
  </si>
  <si>
    <t>L2</t>
  </si>
  <si>
    <t>L3</t>
  </si>
  <si>
    <t>L4</t>
  </si>
  <si>
    <t>trend choroba kardiologiczna</t>
  </si>
  <si>
    <t>kwadrat choroba kardiologiczna</t>
  </si>
  <si>
    <t>trend choroba nowotworowa</t>
  </si>
  <si>
    <t>kwadrat choroba nowotworowa</t>
  </si>
  <si>
    <t>trend udar</t>
  </si>
  <si>
    <t>kwadrat udar</t>
  </si>
  <si>
    <t>trend gruźlica</t>
  </si>
  <si>
    <t>kwadrat gruźlica</t>
  </si>
  <si>
    <t>c (dla L5)</t>
  </si>
  <si>
    <t>c (dla L6)</t>
  </si>
  <si>
    <t>c (dla L7)</t>
  </si>
  <si>
    <t>c (dla L8)</t>
  </si>
  <si>
    <t>kordio</t>
  </si>
  <si>
    <t>kardio</t>
  </si>
  <si>
    <t>nowotwór</t>
  </si>
  <si>
    <t>sześcian choroba kardiologiczna</t>
  </si>
  <si>
    <t>sześcian choroba nowotworowa</t>
  </si>
  <si>
    <t>sześcian udar</t>
  </si>
  <si>
    <t>sześcian gruźlica</t>
  </si>
  <si>
    <t>c (dla L9)</t>
  </si>
  <si>
    <t>c (dla L10)</t>
  </si>
  <si>
    <t>c (dla L11)</t>
  </si>
  <si>
    <t>c (dla L12)</t>
  </si>
  <si>
    <t>sum_sq</t>
  </si>
  <si>
    <t>df</t>
  </si>
  <si>
    <t>PR(&gt;F)</t>
  </si>
  <si>
    <t>C(wiek_pielegniarki)</t>
  </si>
  <si>
    <t>C(choroba)</t>
  </si>
  <si>
    <t>C(wiek_pielegniarki):C(choroba)</t>
  </si>
  <si>
    <t>Residual</t>
  </si>
  <si>
    <t>nan</t>
  </si>
  <si>
    <t>średnie w grupach - pobrane z pythona</t>
  </si>
  <si>
    <t>L5</t>
  </si>
  <si>
    <t>L6</t>
  </si>
  <si>
    <t>L7</t>
  </si>
  <si>
    <t>L8</t>
  </si>
  <si>
    <t>L9</t>
  </si>
  <si>
    <t>L10</t>
  </si>
  <si>
    <t>L11</t>
  </si>
  <si>
    <t>L12</t>
  </si>
  <si>
    <t>sL5</t>
  </si>
  <si>
    <t>sL6</t>
  </si>
  <si>
    <t>sL7</t>
  </si>
  <si>
    <t>sL8</t>
  </si>
  <si>
    <t>sL9</t>
  </si>
  <si>
    <t>sL10</t>
  </si>
  <si>
    <t>sL11</t>
  </si>
  <si>
    <t>sL12</t>
  </si>
  <si>
    <t>N=</t>
  </si>
  <si>
    <t>n=</t>
  </si>
  <si>
    <t>SS (błąd)</t>
  </si>
  <si>
    <t>MSW</t>
  </si>
  <si>
    <t xml:space="preserve">n grup </t>
  </si>
  <si>
    <t>a</t>
  </si>
  <si>
    <t>H0: kontrast jest równy 0</t>
  </si>
  <si>
    <t>Czy istotny?</t>
  </si>
  <si>
    <t>Magdalena Biczak</t>
  </si>
  <si>
    <t>Wiktoria Galarowicz</t>
  </si>
  <si>
    <t>Autorzy:</t>
  </si>
  <si>
    <t>Wczytanie bibliotek i danych</t>
  </si>
  <si>
    <t xml:space="preserve">Zmiana nazw kolumn </t>
  </si>
  <si>
    <t>Informacje o danych - ich typ</t>
  </si>
  <si>
    <t>Zmiana typu zmiennej grupa na kategorialną</t>
  </si>
  <si>
    <t>Pogrupowanie zmiennych w celu policzenia średnich w grupach</t>
  </si>
  <si>
    <t>Test normalności:</t>
  </si>
  <si>
    <t>Test jednorodności wariancji:</t>
  </si>
  <si>
    <t>ANOVA dwukierunkowa: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</si>
</sst>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00000\ _z_ł_-;\-* #,##0.00000000\ _z_ł_-;_-* &quot;-&quot;??\ _z_ł_-;_-@_-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/>
    <xf numFmtId="0" fontId="0" fillId="0" borderId="3" xfId="0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6" borderId="1" xfId="0" applyFill="1" applyBorder="1"/>
    <xf numFmtId="0" fontId="0" fillId="0" borderId="4" xfId="0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5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3" borderId="0" xfId="0" applyFill="1" applyBorder="1"/>
    <xf numFmtId="0" fontId="0" fillId="0" borderId="0" xfId="0" applyFill="1"/>
    <xf numFmtId="0" fontId="0" fillId="7" borderId="1" xfId="0" applyFill="1" applyBorder="1" applyAlignment="1">
      <alignment horizontal="center" wrapText="1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65" fontId="0" fillId="2" borderId="1" xfId="1" applyNumberFormat="1" applyFont="1" applyFill="1" applyBorder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88899</xdr:rowOff>
    </xdr:from>
    <xdr:to>
      <xdr:col>4</xdr:col>
      <xdr:colOff>477061</xdr:colOff>
      <xdr:row>18</xdr:row>
      <xdr:rowOff>59555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7ED8D3D-888A-2249-F838-910CC9A73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88899"/>
          <a:ext cx="2896411" cy="3228206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18</xdr:row>
      <xdr:rowOff>114298</xdr:rowOff>
    </xdr:from>
    <xdr:to>
      <xdr:col>8</xdr:col>
      <xdr:colOff>200025</xdr:colOff>
      <xdr:row>31</xdr:row>
      <xdr:rowOff>77584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1E3064C0-C107-B698-F943-46F444BA6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" y="3371848"/>
          <a:ext cx="5067300" cy="23159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147734</xdr:rowOff>
    </xdr:from>
    <xdr:to>
      <xdr:col>12</xdr:col>
      <xdr:colOff>105325</xdr:colOff>
      <xdr:row>54</xdr:row>
      <xdr:rowOff>26906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29C3829-11B6-330B-66AF-2EE317D5B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34074"/>
          <a:ext cx="7407923" cy="3234296"/>
        </a:xfrm>
        <a:prstGeom prst="rect">
          <a:avLst/>
        </a:prstGeom>
      </xdr:spPr>
    </xdr:pic>
    <xdr:clientData/>
  </xdr:twoCellAnchor>
  <xdr:twoCellAnchor editAs="oneCell">
    <xdr:from>
      <xdr:col>0</xdr:col>
      <xdr:colOff>19640</xdr:colOff>
      <xdr:row>58</xdr:row>
      <xdr:rowOff>11177</xdr:rowOff>
    </xdr:from>
    <xdr:to>
      <xdr:col>4</xdr:col>
      <xdr:colOff>255309</xdr:colOff>
      <xdr:row>64</xdr:row>
      <xdr:rowOff>36936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BABCC98D-FEE4-08EA-0D59-4EDC653D0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640" y="10262826"/>
          <a:ext cx="2670927" cy="1086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58916</xdr:rowOff>
    </xdr:from>
    <xdr:to>
      <xdr:col>6</xdr:col>
      <xdr:colOff>463723</xdr:colOff>
      <xdr:row>82</xdr:row>
      <xdr:rowOff>7724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8415EAA2-3E52-3EE5-DF6D-9B712B8F1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547834"/>
          <a:ext cx="4116610" cy="295995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88</xdr:row>
      <xdr:rowOff>0</xdr:rowOff>
    </xdr:from>
    <xdr:to>
      <xdr:col>14</xdr:col>
      <xdr:colOff>429412</xdr:colOff>
      <xdr:row>100</xdr:row>
      <xdr:rowOff>160755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9CE01DDC-4280-F566-E334-240D515C3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6175789"/>
          <a:ext cx="8851516" cy="2372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167106</xdr:rowOff>
    </xdr:from>
    <xdr:to>
      <xdr:col>14</xdr:col>
      <xdr:colOff>448009</xdr:colOff>
      <xdr:row>121</xdr:row>
      <xdr:rowOff>6355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D303924E-5152-1A1A-06EF-0AC832365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8548685"/>
          <a:ext cx="8870114" cy="370573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127</xdr:row>
      <xdr:rowOff>1</xdr:rowOff>
    </xdr:from>
    <xdr:to>
      <xdr:col>14</xdr:col>
      <xdr:colOff>284080</xdr:colOff>
      <xdr:row>146</xdr:row>
      <xdr:rowOff>102431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B8B32CFD-32A0-F686-799C-8414EB18C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23344606"/>
          <a:ext cx="8706184" cy="35949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97088</xdr:rowOff>
    </xdr:from>
    <xdr:to>
      <xdr:col>13</xdr:col>
      <xdr:colOff>564581</xdr:colOff>
      <xdr:row>159</xdr:row>
      <xdr:rowOff>11153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723F5A0D-8D0B-A665-4970-E43B30228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6934193"/>
          <a:ext cx="8385107" cy="23036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12</xdr:col>
      <xdr:colOff>579774</xdr:colOff>
      <xdr:row>171</xdr:row>
      <xdr:rowOff>66842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93EE5AA4-0265-3BC0-E5F0-2058EBEAA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9961974"/>
          <a:ext cx="7798721" cy="15373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12</xdr:col>
      <xdr:colOff>583428</xdr:colOff>
      <xdr:row>187</xdr:row>
      <xdr:rowOff>83552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71211F13-A8E0-7116-E842-015298485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1800132"/>
          <a:ext cx="7796025" cy="26569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153568</xdr:rowOff>
    </xdr:from>
    <xdr:to>
      <xdr:col>12</xdr:col>
      <xdr:colOff>483447</xdr:colOff>
      <xdr:row>213</xdr:row>
      <xdr:rowOff>180640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441FEA8B-E310-5AD3-547F-13BA484D2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27121"/>
          <a:ext cx="7702394" cy="4806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14</xdr:col>
      <xdr:colOff>250658</xdr:colOff>
      <xdr:row>231</xdr:row>
      <xdr:rowOff>53023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E52C8078-F9F6-4BC4-CEE5-03324E27A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9704211"/>
          <a:ext cx="8672763" cy="2810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abSelected="1" workbookViewId="0">
      <selection activeCell="J31" sqref="J31"/>
    </sheetView>
  </sheetViews>
  <sheetFormatPr defaultRowHeight="14.5" x14ac:dyDescent="0.35"/>
  <cols>
    <col min="1" max="2" width="8.7265625" style="3"/>
    <col min="3" max="3" width="11.54296875" style="3" customWidth="1"/>
    <col min="4" max="4" width="13.81640625" style="3" customWidth="1"/>
  </cols>
  <sheetData>
    <row r="1" spans="1:19" ht="29" x14ac:dyDescent="0.35">
      <c r="A1" s="2"/>
      <c r="B1" s="1" t="s">
        <v>0</v>
      </c>
      <c r="C1" s="1" t="s">
        <v>1</v>
      </c>
      <c r="D1" s="1" t="s">
        <v>2</v>
      </c>
      <c r="F1" s="7" t="s">
        <v>3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35">
      <c r="A2" s="2">
        <v>1</v>
      </c>
      <c r="B2" s="2">
        <v>20</v>
      </c>
      <c r="C2" s="2" t="s">
        <v>4</v>
      </c>
      <c r="D2" s="2" t="s">
        <v>5</v>
      </c>
      <c r="F2" s="8"/>
      <c r="G2" s="8" t="s">
        <v>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2">
        <v>2</v>
      </c>
      <c r="B3" s="2">
        <v>25</v>
      </c>
      <c r="C3" s="2" t="s">
        <v>4</v>
      </c>
      <c r="D3" s="2" t="s">
        <v>5</v>
      </c>
      <c r="F3" s="8"/>
      <c r="G3" s="8" t="s">
        <v>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35">
      <c r="A4" s="2">
        <v>3</v>
      </c>
      <c r="B4" s="2">
        <v>22</v>
      </c>
      <c r="C4" s="2" t="s">
        <v>4</v>
      </c>
      <c r="D4" s="2" t="s">
        <v>5</v>
      </c>
      <c r="F4" s="8"/>
      <c r="G4" s="8" t="s">
        <v>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35">
      <c r="A5" s="2">
        <v>4</v>
      </c>
      <c r="B5" s="2">
        <v>27</v>
      </c>
      <c r="C5" s="2" t="s">
        <v>4</v>
      </c>
      <c r="D5" s="2" t="s">
        <v>5</v>
      </c>
      <c r="F5" s="8"/>
      <c r="G5" s="8" t="s">
        <v>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35">
      <c r="A6" s="2">
        <v>5</v>
      </c>
      <c r="B6" s="2">
        <v>21</v>
      </c>
      <c r="C6" s="2" t="s">
        <v>4</v>
      </c>
      <c r="D6" s="2" t="s">
        <v>5</v>
      </c>
      <c r="F6" s="8"/>
      <c r="G6" s="8" t="s">
        <v>10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35">
      <c r="A7" s="2">
        <v>6</v>
      </c>
      <c r="B7" s="2">
        <v>30</v>
      </c>
      <c r="C7" s="2" t="s">
        <v>4</v>
      </c>
      <c r="D7" s="2" t="s">
        <v>11</v>
      </c>
      <c r="F7" s="8"/>
      <c r="G7" s="8" t="s">
        <v>12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35">
      <c r="A8" s="2">
        <v>7</v>
      </c>
      <c r="B8" s="2">
        <v>45</v>
      </c>
      <c r="C8" s="2" t="s">
        <v>4</v>
      </c>
      <c r="D8" s="2" t="s">
        <v>11</v>
      </c>
      <c r="F8" s="8"/>
      <c r="G8" s="8" t="s">
        <v>13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35">
      <c r="A9" s="2">
        <v>8</v>
      </c>
      <c r="B9" s="2">
        <v>30</v>
      </c>
      <c r="C9" s="2" t="s">
        <v>4</v>
      </c>
      <c r="D9" s="2" t="s">
        <v>11</v>
      </c>
      <c r="F9" s="8"/>
      <c r="G9" s="8" t="s">
        <v>14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35">
      <c r="A10" s="2">
        <v>9</v>
      </c>
      <c r="B10" s="2">
        <v>35</v>
      </c>
      <c r="C10" s="2" t="s">
        <v>4</v>
      </c>
      <c r="D10" s="2" t="s">
        <v>11</v>
      </c>
      <c r="F10" s="8"/>
      <c r="G10" s="8" t="s">
        <v>15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35">
      <c r="A11" s="2">
        <v>10</v>
      </c>
      <c r="B11" s="2">
        <v>36</v>
      </c>
      <c r="C11" s="2" t="s">
        <v>4</v>
      </c>
      <c r="D11" s="2" t="s">
        <v>11</v>
      </c>
      <c r="F11" s="8"/>
      <c r="G11" s="8" t="s">
        <v>16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35">
      <c r="A12" s="2">
        <v>11</v>
      </c>
      <c r="B12" s="2">
        <v>31</v>
      </c>
      <c r="C12" s="2" t="s">
        <v>4</v>
      </c>
      <c r="D12" s="2" t="s">
        <v>17</v>
      </c>
      <c r="F12" s="8"/>
      <c r="G12" s="8" t="s">
        <v>17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35">
      <c r="A13" s="2">
        <v>12</v>
      </c>
      <c r="B13" s="2">
        <v>30</v>
      </c>
      <c r="C13" s="2" t="s">
        <v>4</v>
      </c>
      <c r="D13" s="2" t="s">
        <v>17</v>
      </c>
      <c r="F13" s="8"/>
      <c r="G13" s="8" t="s">
        <v>18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35">
      <c r="A14" s="2">
        <v>13</v>
      </c>
      <c r="B14" s="2">
        <v>40</v>
      </c>
      <c r="C14" s="2" t="s">
        <v>4</v>
      </c>
      <c r="D14" s="2" t="s">
        <v>17</v>
      </c>
    </row>
    <row r="15" spans="1:19" x14ac:dyDescent="0.35">
      <c r="A15" s="2">
        <v>14</v>
      </c>
      <c r="B15" s="2">
        <v>35</v>
      </c>
      <c r="C15" s="2" t="s">
        <v>4</v>
      </c>
      <c r="D15" s="2" t="s">
        <v>17</v>
      </c>
      <c r="F15" s="9"/>
      <c r="G15" s="9"/>
      <c r="H15" s="9"/>
    </row>
    <row r="16" spans="1:19" x14ac:dyDescent="0.35">
      <c r="A16" s="2">
        <v>15</v>
      </c>
      <c r="B16" s="2">
        <v>30</v>
      </c>
      <c r="C16" s="2" t="s">
        <v>4</v>
      </c>
      <c r="D16" s="2" t="s">
        <v>17</v>
      </c>
    </row>
    <row r="17" spans="1:17" x14ac:dyDescent="0.35">
      <c r="A17" s="2">
        <v>16</v>
      </c>
      <c r="B17" s="2">
        <v>20</v>
      </c>
      <c r="C17" s="2" t="s">
        <v>4</v>
      </c>
      <c r="D17" s="2" t="s">
        <v>19</v>
      </c>
    </row>
    <row r="18" spans="1:17" x14ac:dyDescent="0.35">
      <c r="A18" s="2">
        <v>17</v>
      </c>
      <c r="B18" s="2">
        <v>21</v>
      </c>
      <c r="C18" s="2" t="s">
        <v>4</v>
      </c>
      <c r="D18" s="2" t="s">
        <v>19</v>
      </c>
    </row>
    <row r="19" spans="1:17" x14ac:dyDescent="0.35">
      <c r="A19" s="2">
        <v>18</v>
      </c>
      <c r="B19" s="2">
        <v>20</v>
      </c>
      <c r="C19" s="2" t="s">
        <v>4</v>
      </c>
      <c r="D19" s="2" t="s">
        <v>19</v>
      </c>
    </row>
    <row r="20" spans="1:17" x14ac:dyDescent="0.35">
      <c r="A20" s="2">
        <v>19</v>
      </c>
      <c r="B20" s="2">
        <v>20</v>
      </c>
      <c r="C20" s="2" t="s">
        <v>4</v>
      </c>
      <c r="D20" s="2" t="s">
        <v>19</v>
      </c>
      <c r="F20" s="6" t="s">
        <v>20</v>
      </c>
      <c r="G20" s="5" t="s">
        <v>21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35">
      <c r="A21" s="2">
        <v>20</v>
      </c>
      <c r="B21" s="2">
        <v>19</v>
      </c>
      <c r="C21" s="2" t="s">
        <v>4</v>
      </c>
      <c r="D21" s="2" t="s">
        <v>19</v>
      </c>
      <c r="F21" s="4"/>
      <c r="G21" s="4" t="s">
        <v>22</v>
      </c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35">
      <c r="A22" s="2">
        <v>21</v>
      </c>
      <c r="B22" s="2">
        <v>25</v>
      </c>
      <c r="C22" s="2" t="s">
        <v>23</v>
      </c>
      <c r="D22" s="2" t="s">
        <v>5</v>
      </c>
      <c r="F22" s="4"/>
      <c r="G22" s="4" t="s">
        <v>24</v>
      </c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35">
      <c r="A23" s="2">
        <v>22</v>
      </c>
      <c r="B23" s="2">
        <v>30</v>
      </c>
      <c r="C23" s="2" t="s">
        <v>23</v>
      </c>
      <c r="D23" s="2" t="s">
        <v>5</v>
      </c>
    </row>
    <row r="24" spans="1:17" x14ac:dyDescent="0.35">
      <c r="A24" s="2">
        <v>23</v>
      </c>
      <c r="B24" s="2">
        <v>29</v>
      </c>
      <c r="C24" s="2" t="s">
        <v>23</v>
      </c>
      <c r="D24" s="2" t="s">
        <v>5</v>
      </c>
      <c r="F24" t="s">
        <v>25</v>
      </c>
    </row>
    <row r="25" spans="1:17" x14ac:dyDescent="0.35">
      <c r="A25" s="2">
        <v>24</v>
      </c>
      <c r="B25" s="2">
        <v>28</v>
      </c>
      <c r="C25" s="2" t="s">
        <v>23</v>
      </c>
      <c r="D25" s="2" t="s">
        <v>5</v>
      </c>
    </row>
    <row r="26" spans="1:17" x14ac:dyDescent="0.35">
      <c r="A26" s="2">
        <v>25</v>
      </c>
      <c r="B26" s="2">
        <v>30</v>
      </c>
      <c r="C26" s="2" t="s">
        <v>23</v>
      </c>
      <c r="D26" s="2" t="s">
        <v>5</v>
      </c>
    </row>
    <row r="27" spans="1:17" x14ac:dyDescent="0.35">
      <c r="A27" s="2">
        <v>26</v>
      </c>
      <c r="B27" s="2">
        <v>30</v>
      </c>
      <c r="C27" s="2" t="s">
        <v>23</v>
      </c>
      <c r="D27" s="2" t="s">
        <v>11</v>
      </c>
      <c r="F27" s="13" t="s">
        <v>109</v>
      </c>
      <c r="G27" s="13"/>
    </row>
    <row r="28" spans="1:17" x14ac:dyDescent="0.35">
      <c r="A28" s="2">
        <v>27</v>
      </c>
      <c r="B28" s="2">
        <v>29</v>
      </c>
      <c r="C28" s="2" t="s">
        <v>23</v>
      </c>
      <c r="D28" s="2" t="s">
        <v>11</v>
      </c>
      <c r="F28" s="13" t="s">
        <v>107</v>
      </c>
      <c r="G28" s="13"/>
    </row>
    <row r="29" spans="1:17" x14ac:dyDescent="0.35">
      <c r="A29" s="2">
        <v>28</v>
      </c>
      <c r="B29" s="2">
        <v>31</v>
      </c>
      <c r="C29" s="2" t="s">
        <v>23</v>
      </c>
      <c r="D29" s="2" t="s">
        <v>11</v>
      </c>
      <c r="F29" s="13" t="s">
        <v>108</v>
      </c>
      <c r="G29" s="13"/>
    </row>
    <row r="30" spans="1:17" x14ac:dyDescent="0.35">
      <c r="A30" s="2">
        <v>29</v>
      </c>
      <c r="B30" s="2">
        <v>30</v>
      </c>
      <c r="C30" s="2" t="s">
        <v>23</v>
      </c>
      <c r="D30" s="2" t="s">
        <v>11</v>
      </c>
    </row>
    <row r="31" spans="1:17" x14ac:dyDescent="0.35">
      <c r="A31" s="2">
        <v>30</v>
      </c>
      <c r="B31" s="2">
        <v>30</v>
      </c>
      <c r="C31" s="2" t="s">
        <v>23</v>
      </c>
      <c r="D31" s="2" t="s">
        <v>11</v>
      </c>
    </row>
    <row r="32" spans="1:17" x14ac:dyDescent="0.35">
      <c r="A32" s="2">
        <v>31</v>
      </c>
      <c r="B32" s="2">
        <v>32</v>
      </c>
      <c r="C32" s="2" t="s">
        <v>23</v>
      </c>
      <c r="D32" s="2" t="s">
        <v>17</v>
      </c>
    </row>
    <row r="33" spans="1:4" x14ac:dyDescent="0.35">
      <c r="A33" s="2">
        <v>32</v>
      </c>
      <c r="B33" s="2">
        <v>35</v>
      </c>
      <c r="C33" s="2" t="s">
        <v>23</v>
      </c>
      <c r="D33" s="2" t="s">
        <v>17</v>
      </c>
    </row>
    <row r="34" spans="1:4" x14ac:dyDescent="0.35">
      <c r="A34" s="2">
        <v>33</v>
      </c>
      <c r="B34" s="2">
        <v>30</v>
      </c>
      <c r="C34" s="2" t="s">
        <v>23</v>
      </c>
      <c r="D34" s="2" t="s">
        <v>17</v>
      </c>
    </row>
    <row r="35" spans="1:4" x14ac:dyDescent="0.35">
      <c r="A35" s="2">
        <v>34</v>
      </c>
      <c r="B35" s="2">
        <v>40</v>
      </c>
      <c r="C35" s="2" t="s">
        <v>23</v>
      </c>
      <c r="D35" s="2" t="s">
        <v>17</v>
      </c>
    </row>
    <row r="36" spans="1:4" x14ac:dyDescent="0.35">
      <c r="A36" s="2">
        <v>35</v>
      </c>
      <c r="B36" s="2">
        <v>30</v>
      </c>
      <c r="C36" s="2" t="s">
        <v>23</v>
      </c>
      <c r="D36" s="2" t="s">
        <v>17</v>
      </c>
    </row>
    <row r="37" spans="1:4" x14ac:dyDescent="0.35">
      <c r="A37" s="2">
        <v>36</v>
      </c>
      <c r="B37" s="2">
        <v>23</v>
      </c>
      <c r="C37" s="2" t="s">
        <v>23</v>
      </c>
      <c r="D37" s="2" t="s">
        <v>19</v>
      </c>
    </row>
    <row r="38" spans="1:4" x14ac:dyDescent="0.35">
      <c r="A38" s="2">
        <v>37</v>
      </c>
      <c r="B38" s="2">
        <v>25</v>
      </c>
      <c r="C38" s="2" t="s">
        <v>23</v>
      </c>
      <c r="D38" s="2" t="s">
        <v>19</v>
      </c>
    </row>
    <row r="39" spans="1:4" x14ac:dyDescent="0.35">
      <c r="A39" s="2">
        <v>38</v>
      </c>
      <c r="B39" s="2">
        <v>28</v>
      </c>
      <c r="C39" s="2" t="s">
        <v>23</v>
      </c>
      <c r="D39" s="2" t="s">
        <v>19</v>
      </c>
    </row>
    <row r="40" spans="1:4" x14ac:dyDescent="0.35">
      <c r="A40" s="2">
        <v>39</v>
      </c>
      <c r="B40" s="2">
        <v>30</v>
      </c>
      <c r="C40" s="2" t="s">
        <v>23</v>
      </c>
      <c r="D40" s="2" t="s">
        <v>19</v>
      </c>
    </row>
    <row r="41" spans="1:4" x14ac:dyDescent="0.35">
      <c r="A41" s="2">
        <v>40</v>
      </c>
      <c r="B41" s="2">
        <v>31</v>
      </c>
      <c r="C41" s="2" t="s">
        <v>23</v>
      </c>
      <c r="D41" s="2" t="s">
        <v>19</v>
      </c>
    </row>
    <row r="42" spans="1:4" x14ac:dyDescent="0.35">
      <c r="A42" s="2">
        <v>41</v>
      </c>
      <c r="B42" s="2">
        <v>24</v>
      </c>
      <c r="C42" s="2" t="s">
        <v>26</v>
      </c>
      <c r="D42" s="2" t="s">
        <v>5</v>
      </c>
    </row>
    <row r="43" spans="1:4" x14ac:dyDescent="0.35">
      <c r="A43" s="2">
        <v>42</v>
      </c>
      <c r="B43" s="2">
        <v>28</v>
      </c>
      <c r="C43" s="2" t="s">
        <v>26</v>
      </c>
      <c r="D43" s="2" t="s">
        <v>5</v>
      </c>
    </row>
    <row r="44" spans="1:4" x14ac:dyDescent="0.35">
      <c r="A44" s="2">
        <v>43</v>
      </c>
      <c r="B44" s="2">
        <v>24</v>
      </c>
      <c r="C44" s="2" t="s">
        <v>26</v>
      </c>
      <c r="D44" s="2" t="s">
        <v>5</v>
      </c>
    </row>
    <row r="45" spans="1:4" x14ac:dyDescent="0.35">
      <c r="A45" s="2">
        <v>44</v>
      </c>
      <c r="B45" s="2">
        <v>25</v>
      </c>
      <c r="C45" s="2" t="s">
        <v>26</v>
      </c>
      <c r="D45" s="2" t="s">
        <v>5</v>
      </c>
    </row>
    <row r="46" spans="1:4" x14ac:dyDescent="0.35">
      <c r="A46" s="2">
        <v>45</v>
      </c>
      <c r="B46" s="2">
        <v>30</v>
      </c>
      <c r="C46" s="2" t="s">
        <v>26</v>
      </c>
      <c r="D46" s="2" t="s">
        <v>5</v>
      </c>
    </row>
    <row r="47" spans="1:4" x14ac:dyDescent="0.35">
      <c r="A47" s="2">
        <v>46</v>
      </c>
      <c r="B47" s="2">
        <v>39</v>
      </c>
      <c r="C47" s="2" t="s">
        <v>26</v>
      </c>
      <c r="D47" s="2" t="s">
        <v>11</v>
      </c>
    </row>
    <row r="48" spans="1:4" x14ac:dyDescent="0.35">
      <c r="A48" s="2">
        <v>47</v>
      </c>
      <c r="B48" s="2">
        <v>42</v>
      </c>
      <c r="C48" s="2" t="s">
        <v>26</v>
      </c>
      <c r="D48" s="2" t="s">
        <v>11</v>
      </c>
    </row>
    <row r="49" spans="1:4" x14ac:dyDescent="0.35">
      <c r="A49" s="2">
        <v>48</v>
      </c>
      <c r="B49" s="2">
        <v>36</v>
      </c>
      <c r="C49" s="2" t="s">
        <v>26</v>
      </c>
      <c r="D49" s="2" t="s">
        <v>11</v>
      </c>
    </row>
    <row r="50" spans="1:4" x14ac:dyDescent="0.35">
      <c r="A50" s="2">
        <v>49</v>
      </c>
      <c r="B50" s="2">
        <v>42</v>
      </c>
      <c r="C50" s="2" t="s">
        <v>26</v>
      </c>
      <c r="D50" s="2" t="s">
        <v>11</v>
      </c>
    </row>
    <row r="51" spans="1:4" x14ac:dyDescent="0.35">
      <c r="A51" s="2">
        <v>50</v>
      </c>
      <c r="B51" s="2">
        <v>40</v>
      </c>
      <c r="C51" s="2" t="s">
        <v>26</v>
      </c>
      <c r="D51" s="2" t="s">
        <v>11</v>
      </c>
    </row>
    <row r="52" spans="1:4" x14ac:dyDescent="0.35">
      <c r="A52" s="2">
        <v>51</v>
      </c>
      <c r="B52" s="2">
        <v>41</v>
      </c>
      <c r="C52" s="2" t="s">
        <v>26</v>
      </c>
      <c r="D52" s="2" t="s">
        <v>17</v>
      </c>
    </row>
    <row r="53" spans="1:4" x14ac:dyDescent="0.35">
      <c r="A53" s="2">
        <v>52</v>
      </c>
      <c r="B53" s="2">
        <v>45</v>
      </c>
      <c r="C53" s="2" t="s">
        <v>26</v>
      </c>
      <c r="D53" s="2" t="s">
        <v>17</v>
      </c>
    </row>
    <row r="54" spans="1:4" x14ac:dyDescent="0.35">
      <c r="A54" s="2">
        <v>53</v>
      </c>
      <c r="B54" s="2">
        <v>40</v>
      </c>
      <c r="C54" s="2" t="s">
        <v>26</v>
      </c>
      <c r="D54" s="2" t="s">
        <v>17</v>
      </c>
    </row>
    <row r="55" spans="1:4" x14ac:dyDescent="0.35">
      <c r="A55" s="2">
        <v>54</v>
      </c>
      <c r="B55" s="2">
        <v>40</v>
      </c>
      <c r="C55" s="2" t="s">
        <v>26</v>
      </c>
      <c r="D55" s="2" t="s">
        <v>17</v>
      </c>
    </row>
    <row r="56" spans="1:4" x14ac:dyDescent="0.35">
      <c r="A56" s="2">
        <v>55</v>
      </c>
      <c r="B56" s="2">
        <v>35</v>
      </c>
      <c r="C56" s="2" t="s">
        <v>26</v>
      </c>
      <c r="D56" s="2" t="s">
        <v>17</v>
      </c>
    </row>
    <row r="57" spans="1:4" x14ac:dyDescent="0.35">
      <c r="A57" s="2">
        <v>56</v>
      </c>
      <c r="B57" s="2">
        <v>24</v>
      </c>
      <c r="C57" s="2" t="s">
        <v>26</v>
      </c>
      <c r="D57" s="2" t="s">
        <v>19</v>
      </c>
    </row>
    <row r="58" spans="1:4" x14ac:dyDescent="0.35">
      <c r="A58" s="2">
        <v>57</v>
      </c>
      <c r="B58" s="2">
        <v>25</v>
      </c>
      <c r="C58" s="2" t="s">
        <v>26</v>
      </c>
      <c r="D58" s="2" t="s">
        <v>19</v>
      </c>
    </row>
    <row r="59" spans="1:4" x14ac:dyDescent="0.35">
      <c r="A59" s="2">
        <v>58</v>
      </c>
      <c r="B59" s="2">
        <v>30</v>
      </c>
      <c r="C59" s="2" t="s">
        <v>26</v>
      </c>
      <c r="D59" s="2" t="s">
        <v>19</v>
      </c>
    </row>
    <row r="60" spans="1:4" x14ac:dyDescent="0.35">
      <c r="A60" s="2">
        <v>59</v>
      </c>
      <c r="B60" s="2">
        <v>26</v>
      </c>
      <c r="C60" s="2" t="s">
        <v>26</v>
      </c>
      <c r="D60" s="2" t="s">
        <v>19</v>
      </c>
    </row>
    <row r="61" spans="1:4" x14ac:dyDescent="0.35">
      <c r="A61" s="2">
        <v>60</v>
      </c>
      <c r="B61" s="2">
        <v>23</v>
      </c>
      <c r="C61" s="2" t="s">
        <v>26</v>
      </c>
      <c r="D61" s="2" t="s">
        <v>19</v>
      </c>
    </row>
    <row r="62" spans="1:4" x14ac:dyDescent="0.35">
      <c r="A62" s="2">
        <v>61</v>
      </c>
      <c r="B62" s="2">
        <v>28</v>
      </c>
      <c r="C62" s="2" t="s">
        <v>27</v>
      </c>
      <c r="D62" s="2" t="s">
        <v>5</v>
      </c>
    </row>
    <row r="63" spans="1:4" x14ac:dyDescent="0.35">
      <c r="A63" s="2">
        <v>62</v>
      </c>
      <c r="B63" s="2">
        <v>31</v>
      </c>
      <c r="C63" s="2" t="s">
        <v>27</v>
      </c>
      <c r="D63" s="2" t="s">
        <v>5</v>
      </c>
    </row>
    <row r="64" spans="1:4" x14ac:dyDescent="0.35">
      <c r="A64" s="2">
        <v>63</v>
      </c>
      <c r="B64" s="2">
        <v>26</v>
      </c>
      <c r="C64" s="2" t="s">
        <v>27</v>
      </c>
      <c r="D64" s="2" t="s">
        <v>5</v>
      </c>
    </row>
    <row r="65" spans="1:4" x14ac:dyDescent="0.35">
      <c r="A65" s="2">
        <v>64</v>
      </c>
      <c r="B65" s="2">
        <v>29</v>
      </c>
      <c r="C65" s="2" t="s">
        <v>27</v>
      </c>
      <c r="D65" s="2" t="s">
        <v>5</v>
      </c>
    </row>
    <row r="66" spans="1:4" x14ac:dyDescent="0.35">
      <c r="A66" s="2">
        <v>65</v>
      </c>
      <c r="B66" s="2">
        <v>32</v>
      </c>
      <c r="C66" s="2" t="s">
        <v>27</v>
      </c>
      <c r="D66" s="2" t="s">
        <v>5</v>
      </c>
    </row>
    <row r="67" spans="1:4" x14ac:dyDescent="0.35">
      <c r="A67" s="2">
        <v>66</v>
      </c>
      <c r="B67" s="2">
        <v>40</v>
      </c>
      <c r="C67" s="2" t="s">
        <v>27</v>
      </c>
      <c r="D67" s="2" t="s">
        <v>11</v>
      </c>
    </row>
    <row r="68" spans="1:4" x14ac:dyDescent="0.35">
      <c r="A68" s="2">
        <v>67</v>
      </c>
      <c r="B68" s="2">
        <v>45</v>
      </c>
      <c r="C68" s="2" t="s">
        <v>27</v>
      </c>
      <c r="D68" s="2" t="s">
        <v>11</v>
      </c>
    </row>
    <row r="69" spans="1:4" x14ac:dyDescent="0.35">
      <c r="A69" s="2">
        <v>68</v>
      </c>
      <c r="B69" s="2">
        <v>50</v>
      </c>
      <c r="C69" s="2" t="s">
        <v>27</v>
      </c>
      <c r="D69" s="2" t="s">
        <v>11</v>
      </c>
    </row>
    <row r="70" spans="1:4" x14ac:dyDescent="0.35">
      <c r="A70" s="2">
        <v>69</v>
      </c>
      <c r="B70" s="2">
        <v>45</v>
      </c>
      <c r="C70" s="2" t="s">
        <v>27</v>
      </c>
      <c r="D70" s="2" t="s">
        <v>11</v>
      </c>
    </row>
    <row r="71" spans="1:4" x14ac:dyDescent="0.35">
      <c r="A71" s="2">
        <v>70</v>
      </c>
      <c r="B71" s="2">
        <v>60</v>
      </c>
      <c r="C71" s="2" t="s">
        <v>27</v>
      </c>
      <c r="D71" s="2" t="s">
        <v>11</v>
      </c>
    </row>
    <row r="72" spans="1:4" x14ac:dyDescent="0.35">
      <c r="A72" s="2">
        <v>71</v>
      </c>
      <c r="B72" s="2">
        <v>42</v>
      </c>
      <c r="C72" s="2" t="s">
        <v>27</v>
      </c>
      <c r="D72" s="2" t="s">
        <v>17</v>
      </c>
    </row>
    <row r="73" spans="1:4" x14ac:dyDescent="0.35">
      <c r="A73" s="2">
        <v>72</v>
      </c>
      <c r="B73" s="2">
        <v>50</v>
      </c>
      <c r="C73" s="2" t="s">
        <v>27</v>
      </c>
      <c r="D73" s="2" t="s">
        <v>17</v>
      </c>
    </row>
    <row r="74" spans="1:4" x14ac:dyDescent="0.35">
      <c r="A74" s="2">
        <v>73</v>
      </c>
      <c r="B74" s="2">
        <v>40</v>
      </c>
      <c r="C74" s="2" t="s">
        <v>27</v>
      </c>
      <c r="D74" s="2" t="s">
        <v>17</v>
      </c>
    </row>
    <row r="75" spans="1:4" x14ac:dyDescent="0.35">
      <c r="A75" s="2">
        <v>74</v>
      </c>
      <c r="B75" s="2">
        <v>55</v>
      </c>
      <c r="C75" s="2" t="s">
        <v>27</v>
      </c>
      <c r="D75" s="2" t="s">
        <v>17</v>
      </c>
    </row>
    <row r="76" spans="1:4" x14ac:dyDescent="0.35">
      <c r="A76" s="2">
        <v>75</v>
      </c>
      <c r="B76" s="2">
        <v>45</v>
      </c>
      <c r="C76" s="2" t="s">
        <v>27</v>
      </c>
      <c r="D76" s="2" t="s">
        <v>17</v>
      </c>
    </row>
    <row r="77" spans="1:4" x14ac:dyDescent="0.35">
      <c r="A77" s="2">
        <v>76</v>
      </c>
      <c r="B77" s="2">
        <v>29</v>
      </c>
      <c r="C77" s="2" t="s">
        <v>27</v>
      </c>
      <c r="D77" s="2" t="s">
        <v>19</v>
      </c>
    </row>
    <row r="78" spans="1:4" x14ac:dyDescent="0.35">
      <c r="A78" s="2">
        <v>77</v>
      </c>
      <c r="B78" s="2">
        <v>30</v>
      </c>
      <c r="C78" s="2" t="s">
        <v>27</v>
      </c>
      <c r="D78" s="2" t="s">
        <v>19</v>
      </c>
    </row>
    <row r="79" spans="1:4" x14ac:dyDescent="0.35">
      <c r="A79" s="2">
        <v>78</v>
      </c>
      <c r="B79" s="2">
        <v>28</v>
      </c>
      <c r="C79" s="2" t="s">
        <v>27</v>
      </c>
      <c r="D79" s="2" t="s">
        <v>19</v>
      </c>
    </row>
    <row r="80" spans="1:4" x14ac:dyDescent="0.35">
      <c r="A80" s="2">
        <v>79</v>
      </c>
      <c r="B80" s="2">
        <v>27</v>
      </c>
      <c r="C80" s="2" t="s">
        <v>27</v>
      </c>
      <c r="D80" s="2" t="s">
        <v>19</v>
      </c>
    </row>
    <row r="81" spans="1:4" x14ac:dyDescent="0.35">
      <c r="A81" s="2">
        <v>80</v>
      </c>
      <c r="B81" s="2">
        <v>30</v>
      </c>
      <c r="C81" s="2" t="s">
        <v>27</v>
      </c>
      <c r="D81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456D-F180-41DF-9A77-794DB2CCD0B0}">
  <dimension ref="A1:E81"/>
  <sheetViews>
    <sheetView workbookViewId="0">
      <selection activeCell="E19" sqref="E19"/>
    </sheetView>
  </sheetViews>
  <sheetFormatPr defaultRowHeight="14.5" x14ac:dyDescent="0.35"/>
  <cols>
    <col min="1" max="2" width="8.7265625" style="3"/>
    <col min="3" max="3" width="11.54296875" style="3" customWidth="1"/>
    <col min="4" max="4" width="13.81640625" style="3" customWidth="1"/>
  </cols>
  <sheetData>
    <row r="1" spans="1:5" ht="29" x14ac:dyDescent="0.35">
      <c r="A1" s="2"/>
      <c r="B1" s="1" t="s">
        <v>0</v>
      </c>
      <c r="C1" s="1" t="s">
        <v>1</v>
      </c>
      <c r="D1" s="1" t="s">
        <v>2</v>
      </c>
      <c r="E1" s="10" t="s">
        <v>28</v>
      </c>
    </row>
    <row r="2" spans="1:5" x14ac:dyDescent="0.35">
      <c r="A2" s="2">
        <v>1</v>
      </c>
      <c r="B2" s="2">
        <v>20</v>
      </c>
      <c r="C2" s="2" t="s">
        <v>4</v>
      </c>
      <c r="D2" s="2" t="s">
        <v>5</v>
      </c>
      <c r="E2">
        <v>1</v>
      </c>
    </row>
    <row r="3" spans="1:5" x14ac:dyDescent="0.35">
      <c r="A3" s="2">
        <v>2</v>
      </c>
      <c r="B3" s="2">
        <v>25</v>
      </c>
      <c r="C3" s="2" t="s">
        <v>4</v>
      </c>
      <c r="D3" s="2" t="s">
        <v>5</v>
      </c>
      <c r="E3">
        <v>1</v>
      </c>
    </row>
    <row r="4" spans="1:5" x14ac:dyDescent="0.35">
      <c r="A4" s="2">
        <v>3</v>
      </c>
      <c r="B4" s="2">
        <v>22</v>
      </c>
      <c r="C4" s="2" t="s">
        <v>4</v>
      </c>
      <c r="D4" s="2" t="s">
        <v>5</v>
      </c>
      <c r="E4">
        <v>1</v>
      </c>
    </row>
    <row r="5" spans="1:5" x14ac:dyDescent="0.35">
      <c r="A5" s="2">
        <v>4</v>
      </c>
      <c r="B5" s="2">
        <v>27</v>
      </c>
      <c r="C5" s="2" t="s">
        <v>4</v>
      </c>
      <c r="D5" s="2" t="s">
        <v>5</v>
      </c>
      <c r="E5">
        <v>1</v>
      </c>
    </row>
    <row r="6" spans="1:5" x14ac:dyDescent="0.35">
      <c r="A6" s="2">
        <v>5</v>
      </c>
      <c r="B6" s="2">
        <v>21</v>
      </c>
      <c r="C6" s="2" t="s">
        <v>4</v>
      </c>
      <c r="D6" s="2" t="s">
        <v>5</v>
      </c>
      <c r="E6">
        <v>1</v>
      </c>
    </row>
    <row r="7" spans="1:5" x14ac:dyDescent="0.35">
      <c r="A7" s="2">
        <v>6</v>
      </c>
      <c r="B7" s="2">
        <v>30</v>
      </c>
      <c r="C7" s="2" t="s">
        <v>4</v>
      </c>
      <c r="D7" s="2" t="s">
        <v>11</v>
      </c>
      <c r="E7">
        <v>2</v>
      </c>
    </row>
    <row r="8" spans="1:5" x14ac:dyDescent="0.35">
      <c r="A8" s="2">
        <v>7</v>
      </c>
      <c r="B8" s="2">
        <v>45</v>
      </c>
      <c r="C8" s="2" t="s">
        <v>4</v>
      </c>
      <c r="D8" s="2" t="s">
        <v>11</v>
      </c>
      <c r="E8">
        <v>2</v>
      </c>
    </row>
    <row r="9" spans="1:5" x14ac:dyDescent="0.35">
      <c r="A9" s="2">
        <v>8</v>
      </c>
      <c r="B9" s="2">
        <v>30</v>
      </c>
      <c r="C9" s="2" t="s">
        <v>4</v>
      </c>
      <c r="D9" s="2" t="s">
        <v>11</v>
      </c>
      <c r="E9">
        <v>2</v>
      </c>
    </row>
    <row r="10" spans="1:5" x14ac:dyDescent="0.35">
      <c r="A10" s="2">
        <v>9</v>
      </c>
      <c r="B10" s="2">
        <v>35</v>
      </c>
      <c r="C10" s="2" t="s">
        <v>4</v>
      </c>
      <c r="D10" s="2" t="s">
        <v>11</v>
      </c>
      <c r="E10">
        <v>2</v>
      </c>
    </row>
    <row r="11" spans="1:5" x14ac:dyDescent="0.35">
      <c r="A11" s="2">
        <v>10</v>
      </c>
      <c r="B11" s="2">
        <v>36</v>
      </c>
      <c r="C11" s="2" t="s">
        <v>4</v>
      </c>
      <c r="D11" s="2" t="s">
        <v>11</v>
      </c>
      <c r="E11">
        <v>2</v>
      </c>
    </row>
    <row r="12" spans="1:5" x14ac:dyDescent="0.35">
      <c r="A12" s="2">
        <v>11</v>
      </c>
      <c r="B12" s="2">
        <v>31</v>
      </c>
      <c r="C12" s="2" t="s">
        <v>4</v>
      </c>
      <c r="D12" s="2" t="s">
        <v>17</v>
      </c>
      <c r="E12">
        <v>3</v>
      </c>
    </row>
    <row r="13" spans="1:5" x14ac:dyDescent="0.35">
      <c r="A13" s="2">
        <v>12</v>
      </c>
      <c r="B13" s="2">
        <v>30</v>
      </c>
      <c r="C13" s="2" t="s">
        <v>4</v>
      </c>
      <c r="D13" s="2" t="s">
        <v>17</v>
      </c>
      <c r="E13">
        <v>3</v>
      </c>
    </row>
    <row r="14" spans="1:5" x14ac:dyDescent="0.35">
      <c r="A14" s="2">
        <v>13</v>
      </c>
      <c r="B14" s="2">
        <v>40</v>
      </c>
      <c r="C14" s="2" t="s">
        <v>4</v>
      </c>
      <c r="D14" s="2" t="s">
        <v>17</v>
      </c>
      <c r="E14">
        <v>3</v>
      </c>
    </row>
    <row r="15" spans="1:5" x14ac:dyDescent="0.35">
      <c r="A15" s="2">
        <v>14</v>
      </c>
      <c r="B15" s="2">
        <v>35</v>
      </c>
      <c r="C15" s="2" t="s">
        <v>4</v>
      </c>
      <c r="D15" s="2" t="s">
        <v>17</v>
      </c>
      <c r="E15">
        <v>3</v>
      </c>
    </row>
    <row r="16" spans="1:5" x14ac:dyDescent="0.35">
      <c r="A16" s="2">
        <v>15</v>
      </c>
      <c r="B16" s="2">
        <v>30</v>
      </c>
      <c r="C16" s="2" t="s">
        <v>4</v>
      </c>
      <c r="D16" s="2" t="s">
        <v>17</v>
      </c>
      <c r="E16">
        <v>3</v>
      </c>
    </row>
    <row r="17" spans="1:5" x14ac:dyDescent="0.35">
      <c r="A17" s="2">
        <v>16</v>
      </c>
      <c r="B17" s="2">
        <v>20</v>
      </c>
      <c r="C17" s="2" t="s">
        <v>4</v>
      </c>
      <c r="D17" s="2" t="s">
        <v>19</v>
      </c>
      <c r="E17">
        <v>4</v>
      </c>
    </row>
    <row r="18" spans="1:5" x14ac:dyDescent="0.35">
      <c r="A18" s="2">
        <v>17</v>
      </c>
      <c r="B18" s="2">
        <v>21</v>
      </c>
      <c r="C18" s="2" t="s">
        <v>4</v>
      </c>
      <c r="D18" s="2" t="s">
        <v>19</v>
      </c>
      <c r="E18">
        <v>4</v>
      </c>
    </row>
    <row r="19" spans="1:5" x14ac:dyDescent="0.35">
      <c r="A19" s="2">
        <v>18</v>
      </c>
      <c r="B19" s="2">
        <v>20</v>
      </c>
      <c r="C19" s="2" t="s">
        <v>4</v>
      </c>
      <c r="D19" s="2" t="s">
        <v>19</v>
      </c>
      <c r="E19">
        <v>4</v>
      </c>
    </row>
    <row r="20" spans="1:5" x14ac:dyDescent="0.35">
      <c r="A20" s="2">
        <v>19</v>
      </c>
      <c r="B20" s="2">
        <v>20</v>
      </c>
      <c r="C20" s="2" t="s">
        <v>4</v>
      </c>
      <c r="D20" s="2" t="s">
        <v>19</v>
      </c>
      <c r="E20">
        <v>4</v>
      </c>
    </row>
    <row r="21" spans="1:5" x14ac:dyDescent="0.35">
      <c r="A21" s="2">
        <v>20</v>
      </c>
      <c r="B21" s="2">
        <v>19</v>
      </c>
      <c r="C21" s="2" t="s">
        <v>4</v>
      </c>
      <c r="D21" s="2" t="s">
        <v>19</v>
      </c>
      <c r="E21">
        <v>4</v>
      </c>
    </row>
    <row r="22" spans="1:5" x14ac:dyDescent="0.35">
      <c r="A22" s="2">
        <v>21</v>
      </c>
      <c r="B22" s="2">
        <v>25</v>
      </c>
      <c r="C22" s="2" t="s">
        <v>23</v>
      </c>
      <c r="D22" s="2" t="s">
        <v>5</v>
      </c>
      <c r="E22">
        <v>5</v>
      </c>
    </row>
    <row r="23" spans="1:5" x14ac:dyDescent="0.35">
      <c r="A23" s="2">
        <v>22</v>
      </c>
      <c r="B23" s="2">
        <v>30</v>
      </c>
      <c r="C23" s="2" t="s">
        <v>23</v>
      </c>
      <c r="D23" s="2" t="s">
        <v>5</v>
      </c>
      <c r="E23">
        <v>5</v>
      </c>
    </row>
    <row r="24" spans="1:5" x14ac:dyDescent="0.35">
      <c r="A24" s="2">
        <v>23</v>
      </c>
      <c r="B24" s="2">
        <v>29</v>
      </c>
      <c r="C24" s="2" t="s">
        <v>23</v>
      </c>
      <c r="D24" s="2" t="s">
        <v>5</v>
      </c>
      <c r="E24">
        <v>5</v>
      </c>
    </row>
    <row r="25" spans="1:5" x14ac:dyDescent="0.35">
      <c r="A25" s="2">
        <v>24</v>
      </c>
      <c r="B25" s="2">
        <v>28</v>
      </c>
      <c r="C25" s="2" t="s">
        <v>23</v>
      </c>
      <c r="D25" s="2" t="s">
        <v>5</v>
      </c>
      <c r="E25">
        <v>5</v>
      </c>
    </row>
    <row r="26" spans="1:5" x14ac:dyDescent="0.35">
      <c r="A26" s="2">
        <v>25</v>
      </c>
      <c r="B26" s="2">
        <v>30</v>
      </c>
      <c r="C26" s="2" t="s">
        <v>23</v>
      </c>
      <c r="D26" s="2" t="s">
        <v>5</v>
      </c>
      <c r="E26">
        <v>5</v>
      </c>
    </row>
    <row r="27" spans="1:5" x14ac:dyDescent="0.35">
      <c r="A27" s="2">
        <v>26</v>
      </c>
      <c r="B27" s="2">
        <v>30</v>
      </c>
      <c r="C27" s="2" t="s">
        <v>23</v>
      </c>
      <c r="D27" s="2" t="s">
        <v>11</v>
      </c>
      <c r="E27">
        <v>6</v>
      </c>
    </row>
    <row r="28" spans="1:5" x14ac:dyDescent="0.35">
      <c r="A28" s="2">
        <v>27</v>
      </c>
      <c r="B28" s="2">
        <v>29</v>
      </c>
      <c r="C28" s="2" t="s">
        <v>23</v>
      </c>
      <c r="D28" s="2" t="s">
        <v>11</v>
      </c>
      <c r="E28">
        <v>6</v>
      </c>
    </row>
    <row r="29" spans="1:5" x14ac:dyDescent="0.35">
      <c r="A29" s="2">
        <v>28</v>
      </c>
      <c r="B29" s="2">
        <v>31</v>
      </c>
      <c r="C29" s="2" t="s">
        <v>23</v>
      </c>
      <c r="D29" s="2" t="s">
        <v>11</v>
      </c>
      <c r="E29">
        <v>6</v>
      </c>
    </row>
    <row r="30" spans="1:5" x14ac:dyDescent="0.35">
      <c r="A30" s="2">
        <v>29</v>
      </c>
      <c r="B30" s="2">
        <v>30</v>
      </c>
      <c r="C30" s="2" t="s">
        <v>23</v>
      </c>
      <c r="D30" s="2" t="s">
        <v>11</v>
      </c>
      <c r="E30">
        <v>6</v>
      </c>
    </row>
    <row r="31" spans="1:5" x14ac:dyDescent="0.35">
      <c r="A31" s="2">
        <v>30</v>
      </c>
      <c r="B31" s="2">
        <v>30</v>
      </c>
      <c r="C31" s="2" t="s">
        <v>23</v>
      </c>
      <c r="D31" s="2" t="s">
        <v>11</v>
      </c>
      <c r="E31">
        <v>6</v>
      </c>
    </row>
    <row r="32" spans="1:5" x14ac:dyDescent="0.35">
      <c r="A32" s="2">
        <v>31</v>
      </c>
      <c r="B32" s="2">
        <v>32</v>
      </c>
      <c r="C32" s="2" t="s">
        <v>23</v>
      </c>
      <c r="D32" s="2" t="s">
        <v>17</v>
      </c>
      <c r="E32">
        <v>7</v>
      </c>
    </row>
    <row r="33" spans="1:5" x14ac:dyDescent="0.35">
      <c r="A33" s="2">
        <v>32</v>
      </c>
      <c r="B33" s="2">
        <v>35</v>
      </c>
      <c r="C33" s="2" t="s">
        <v>23</v>
      </c>
      <c r="D33" s="2" t="s">
        <v>17</v>
      </c>
      <c r="E33">
        <v>7</v>
      </c>
    </row>
    <row r="34" spans="1:5" x14ac:dyDescent="0.35">
      <c r="A34" s="2">
        <v>33</v>
      </c>
      <c r="B34" s="2">
        <v>30</v>
      </c>
      <c r="C34" s="2" t="s">
        <v>23</v>
      </c>
      <c r="D34" s="2" t="s">
        <v>17</v>
      </c>
      <c r="E34">
        <v>7</v>
      </c>
    </row>
    <row r="35" spans="1:5" x14ac:dyDescent="0.35">
      <c r="A35" s="2">
        <v>34</v>
      </c>
      <c r="B35" s="2">
        <v>40</v>
      </c>
      <c r="C35" s="2" t="s">
        <v>23</v>
      </c>
      <c r="D35" s="2" t="s">
        <v>17</v>
      </c>
      <c r="E35">
        <v>7</v>
      </c>
    </row>
    <row r="36" spans="1:5" x14ac:dyDescent="0.35">
      <c r="A36" s="2">
        <v>35</v>
      </c>
      <c r="B36" s="2">
        <v>30</v>
      </c>
      <c r="C36" s="2" t="s">
        <v>23</v>
      </c>
      <c r="D36" s="2" t="s">
        <v>17</v>
      </c>
      <c r="E36">
        <v>7</v>
      </c>
    </row>
    <row r="37" spans="1:5" x14ac:dyDescent="0.35">
      <c r="A37" s="2">
        <v>36</v>
      </c>
      <c r="B37" s="2">
        <v>23</v>
      </c>
      <c r="C37" s="2" t="s">
        <v>23</v>
      </c>
      <c r="D37" s="2" t="s">
        <v>19</v>
      </c>
      <c r="E37">
        <v>8</v>
      </c>
    </row>
    <row r="38" spans="1:5" x14ac:dyDescent="0.35">
      <c r="A38" s="2">
        <v>37</v>
      </c>
      <c r="B38" s="2">
        <v>25</v>
      </c>
      <c r="C38" s="2" t="s">
        <v>23</v>
      </c>
      <c r="D38" s="2" t="s">
        <v>19</v>
      </c>
      <c r="E38">
        <v>8</v>
      </c>
    </row>
    <row r="39" spans="1:5" x14ac:dyDescent="0.35">
      <c r="A39" s="2">
        <v>38</v>
      </c>
      <c r="B39" s="2">
        <v>28</v>
      </c>
      <c r="C39" s="2" t="s">
        <v>23</v>
      </c>
      <c r="D39" s="2" t="s">
        <v>19</v>
      </c>
      <c r="E39">
        <v>8</v>
      </c>
    </row>
    <row r="40" spans="1:5" x14ac:dyDescent="0.35">
      <c r="A40" s="2">
        <v>39</v>
      </c>
      <c r="B40" s="2">
        <v>30</v>
      </c>
      <c r="C40" s="2" t="s">
        <v>23</v>
      </c>
      <c r="D40" s="2" t="s">
        <v>19</v>
      </c>
      <c r="E40">
        <v>8</v>
      </c>
    </row>
    <row r="41" spans="1:5" x14ac:dyDescent="0.35">
      <c r="A41" s="2">
        <v>40</v>
      </c>
      <c r="B41" s="2">
        <v>31</v>
      </c>
      <c r="C41" s="2" t="s">
        <v>23</v>
      </c>
      <c r="D41" s="2" t="s">
        <v>19</v>
      </c>
      <c r="E41">
        <v>8</v>
      </c>
    </row>
    <row r="42" spans="1:5" x14ac:dyDescent="0.35">
      <c r="A42" s="2">
        <v>41</v>
      </c>
      <c r="B42" s="2">
        <v>24</v>
      </c>
      <c r="C42" s="2" t="s">
        <v>26</v>
      </c>
      <c r="D42" s="2" t="s">
        <v>5</v>
      </c>
      <c r="E42">
        <v>9</v>
      </c>
    </row>
    <row r="43" spans="1:5" x14ac:dyDescent="0.35">
      <c r="A43" s="2">
        <v>42</v>
      </c>
      <c r="B43" s="2">
        <v>28</v>
      </c>
      <c r="C43" s="2" t="s">
        <v>26</v>
      </c>
      <c r="D43" s="2" t="s">
        <v>5</v>
      </c>
      <c r="E43">
        <v>9</v>
      </c>
    </row>
    <row r="44" spans="1:5" x14ac:dyDescent="0.35">
      <c r="A44" s="2">
        <v>43</v>
      </c>
      <c r="B44" s="2">
        <v>24</v>
      </c>
      <c r="C44" s="2" t="s">
        <v>26</v>
      </c>
      <c r="D44" s="2" t="s">
        <v>5</v>
      </c>
      <c r="E44">
        <v>9</v>
      </c>
    </row>
    <row r="45" spans="1:5" x14ac:dyDescent="0.35">
      <c r="A45" s="2">
        <v>44</v>
      </c>
      <c r="B45" s="2">
        <v>25</v>
      </c>
      <c r="C45" s="2" t="s">
        <v>26</v>
      </c>
      <c r="D45" s="2" t="s">
        <v>5</v>
      </c>
      <c r="E45">
        <v>9</v>
      </c>
    </row>
    <row r="46" spans="1:5" x14ac:dyDescent="0.35">
      <c r="A46" s="2">
        <v>45</v>
      </c>
      <c r="B46" s="2">
        <v>30</v>
      </c>
      <c r="C46" s="2" t="s">
        <v>26</v>
      </c>
      <c r="D46" s="2" t="s">
        <v>5</v>
      </c>
      <c r="E46">
        <v>9</v>
      </c>
    </row>
    <row r="47" spans="1:5" x14ac:dyDescent="0.35">
      <c r="A47" s="2">
        <v>46</v>
      </c>
      <c r="B47" s="2">
        <v>39</v>
      </c>
      <c r="C47" s="2" t="s">
        <v>26</v>
      </c>
      <c r="D47" s="2" t="s">
        <v>11</v>
      </c>
      <c r="E47">
        <v>10</v>
      </c>
    </row>
    <row r="48" spans="1:5" x14ac:dyDescent="0.35">
      <c r="A48" s="2">
        <v>47</v>
      </c>
      <c r="B48" s="2">
        <v>42</v>
      </c>
      <c r="C48" s="2" t="s">
        <v>26</v>
      </c>
      <c r="D48" s="2" t="s">
        <v>11</v>
      </c>
      <c r="E48">
        <v>10</v>
      </c>
    </row>
    <row r="49" spans="1:5" x14ac:dyDescent="0.35">
      <c r="A49" s="2">
        <v>48</v>
      </c>
      <c r="B49" s="2">
        <v>36</v>
      </c>
      <c r="C49" s="2" t="s">
        <v>26</v>
      </c>
      <c r="D49" s="2" t="s">
        <v>11</v>
      </c>
      <c r="E49">
        <v>10</v>
      </c>
    </row>
    <row r="50" spans="1:5" x14ac:dyDescent="0.35">
      <c r="A50" s="2">
        <v>49</v>
      </c>
      <c r="B50" s="2">
        <v>42</v>
      </c>
      <c r="C50" s="2" t="s">
        <v>26</v>
      </c>
      <c r="D50" s="2" t="s">
        <v>11</v>
      </c>
      <c r="E50">
        <v>10</v>
      </c>
    </row>
    <row r="51" spans="1:5" x14ac:dyDescent="0.35">
      <c r="A51" s="2">
        <v>50</v>
      </c>
      <c r="B51" s="2">
        <v>40</v>
      </c>
      <c r="C51" s="2" t="s">
        <v>26</v>
      </c>
      <c r="D51" s="2" t="s">
        <v>11</v>
      </c>
      <c r="E51">
        <v>10</v>
      </c>
    </row>
    <row r="52" spans="1:5" x14ac:dyDescent="0.35">
      <c r="A52" s="2">
        <v>51</v>
      </c>
      <c r="B52" s="2">
        <v>41</v>
      </c>
      <c r="C52" s="2" t="s">
        <v>26</v>
      </c>
      <c r="D52" s="2" t="s">
        <v>17</v>
      </c>
      <c r="E52">
        <v>11</v>
      </c>
    </row>
    <row r="53" spans="1:5" x14ac:dyDescent="0.35">
      <c r="A53" s="2">
        <v>52</v>
      </c>
      <c r="B53" s="2">
        <v>45</v>
      </c>
      <c r="C53" s="2" t="s">
        <v>26</v>
      </c>
      <c r="D53" s="2" t="s">
        <v>17</v>
      </c>
      <c r="E53">
        <v>11</v>
      </c>
    </row>
    <row r="54" spans="1:5" x14ac:dyDescent="0.35">
      <c r="A54" s="2">
        <v>53</v>
      </c>
      <c r="B54" s="2">
        <v>40</v>
      </c>
      <c r="C54" s="2" t="s">
        <v>26</v>
      </c>
      <c r="D54" s="2" t="s">
        <v>17</v>
      </c>
      <c r="E54">
        <v>11</v>
      </c>
    </row>
    <row r="55" spans="1:5" x14ac:dyDescent="0.35">
      <c r="A55" s="2">
        <v>54</v>
      </c>
      <c r="B55" s="2">
        <v>40</v>
      </c>
      <c r="C55" s="2" t="s">
        <v>26</v>
      </c>
      <c r="D55" s="2" t="s">
        <v>17</v>
      </c>
      <c r="E55">
        <v>11</v>
      </c>
    </row>
    <row r="56" spans="1:5" x14ac:dyDescent="0.35">
      <c r="A56" s="2">
        <v>55</v>
      </c>
      <c r="B56" s="2">
        <v>35</v>
      </c>
      <c r="C56" s="2" t="s">
        <v>26</v>
      </c>
      <c r="D56" s="2" t="s">
        <v>17</v>
      </c>
      <c r="E56">
        <v>11</v>
      </c>
    </row>
    <row r="57" spans="1:5" x14ac:dyDescent="0.35">
      <c r="A57" s="2">
        <v>56</v>
      </c>
      <c r="B57" s="2">
        <v>24</v>
      </c>
      <c r="C57" s="2" t="s">
        <v>26</v>
      </c>
      <c r="D57" s="2" t="s">
        <v>19</v>
      </c>
      <c r="E57">
        <v>12</v>
      </c>
    </row>
    <row r="58" spans="1:5" x14ac:dyDescent="0.35">
      <c r="A58" s="2">
        <v>57</v>
      </c>
      <c r="B58" s="2">
        <v>25</v>
      </c>
      <c r="C58" s="2" t="s">
        <v>26</v>
      </c>
      <c r="D58" s="2" t="s">
        <v>19</v>
      </c>
      <c r="E58">
        <v>12</v>
      </c>
    </row>
    <row r="59" spans="1:5" x14ac:dyDescent="0.35">
      <c r="A59" s="2">
        <v>58</v>
      </c>
      <c r="B59" s="2">
        <v>30</v>
      </c>
      <c r="C59" s="2" t="s">
        <v>26</v>
      </c>
      <c r="D59" s="2" t="s">
        <v>19</v>
      </c>
      <c r="E59">
        <v>12</v>
      </c>
    </row>
    <row r="60" spans="1:5" x14ac:dyDescent="0.35">
      <c r="A60" s="2">
        <v>59</v>
      </c>
      <c r="B60" s="2">
        <v>26</v>
      </c>
      <c r="C60" s="2" t="s">
        <v>26</v>
      </c>
      <c r="D60" s="2" t="s">
        <v>19</v>
      </c>
      <c r="E60">
        <v>12</v>
      </c>
    </row>
    <row r="61" spans="1:5" x14ac:dyDescent="0.35">
      <c r="A61" s="2">
        <v>60</v>
      </c>
      <c r="B61" s="2">
        <v>23</v>
      </c>
      <c r="C61" s="2" t="s">
        <v>26</v>
      </c>
      <c r="D61" s="2" t="s">
        <v>19</v>
      </c>
      <c r="E61">
        <v>12</v>
      </c>
    </row>
    <row r="62" spans="1:5" x14ac:dyDescent="0.35">
      <c r="A62" s="2">
        <v>61</v>
      </c>
      <c r="B62" s="2">
        <v>28</v>
      </c>
      <c r="C62" s="2" t="s">
        <v>27</v>
      </c>
      <c r="D62" s="2" t="s">
        <v>5</v>
      </c>
      <c r="E62">
        <v>13</v>
      </c>
    </row>
    <row r="63" spans="1:5" x14ac:dyDescent="0.35">
      <c r="A63" s="2">
        <v>62</v>
      </c>
      <c r="B63" s="2">
        <v>31</v>
      </c>
      <c r="C63" s="2" t="s">
        <v>27</v>
      </c>
      <c r="D63" s="2" t="s">
        <v>5</v>
      </c>
      <c r="E63">
        <v>13</v>
      </c>
    </row>
    <row r="64" spans="1:5" x14ac:dyDescent="0.35">
      <c r="A64" s="2">
        <v>63</v>
      </c>
      <c r="B64" s="2">
        <v>26</v>
      </c>
      <c r="C64" s="2" t="s">
        <v>27</v>
      </c>
      <c r="D64" s="2" t="s">
        <v>5</v>
      </c>
      <c r="E64">
        <v>13</v>
      </c>
    </row>
    <row r="65" spans="1:5" x14ac:dyDescent="0.35">
      <c r="A65" s="2">
        <v>64</v>
      </c>
      <c r="B65" s="2">
        <v>29</v>
      </c>
      <c r="C65" s="2" t="s">
        <v>27</v>
      </c>
      <c r="D65" s="2" t="s">
        <v>5</v>
      </c>
      <c r="E65">
        <v>13</v>
      </c>
    </row>
    <row r="66" spans="1:5" x14ac:dyDescent="0.35">
      <c r="A66" s="2">
        <v>65</v>
      </c>
      <c r="B66" s="2">
        <v>32</v>
      </c>
      <c r="C66" s="2" t="s">
        <v>27</v>
      </c>
      <c r="D66" s="2" t="s">
        <v>5</v>
      </c>
      <c r="E66">
        <v>13</v>
      </c>
    </row>
    <row r="67" spans="1:5" x14ac:dyDescent="0.35">
      <c r="A67" s="2">
        <v>66</v>
      </c>
      <c r="B67" s="2">
        <v>40</v>
      </c>
      <c r="C67" s="2" t="s">
        <v>27</v>
      </c>
      <c r="D67" s="2" t="s">
        <v>11</v>
      </c>
      <c r="E67">
        <v>14</v>
      </c>
    </row>
    <row r="68" spans="1:5" x14ac:dyDescent="0.35">
      <c r="A68" s="2">
        <v>67</v>
      </c>
      <c r="B68" s="2">
        <v>45</v>
      </c>
      <c r="C68" s="2" t="s">
        <v>27</v>
      </c>
      <c r="D68" s="2" t="s">
        <v>11</v>
      </c>
      <c r="E68">
        <v>14</v>
      </c>
    </row>
    <row r="69" spans="1:5" x14ac:dyDescent="0.35">
      <c r="A69" s="2">
        <v>68</v>
      </c>
      <c r="B69" s="2">
        <v>50</v>
      </c>
      <c r="C69" s="2" t="s">
        <v>27</v>
      </c>
      <c r="D69" s="2" t="s">
        <v>11</v>
      </c>
      <c r="E69">
        <v>14</v>
      </c>
    </row>
    <row r="70" spans="1:5" x14ac:dyDescent="0.35">
      <c r="A70" s="2">
        <v>69</v>
      </c>
      <c r="B70" s="2">
        <v>45</v>
      </c>
      <c r="C70" s="2" t="s">
        <v>27</v>
      </c>
      <c r="D70" s="2" t="s">
        <v>11</v>
      </c>
      <c r="E70">
        <v>14</v>
      </c>
    </row>
    <row r="71" spans="1:5" x14ac:dyDescent="0.35">
      <c r="A71" s="2">
        <v>70</v>
      </c>
      <c r="B71" s="2">
        <v>60</v>
      </c>
      <c r="C71" s="2" t="s">
        <v>27</v>
      </c>
      <c r="D71" s="2" t="s">
        <v>11</v>
      </c>
      <c r="E71">
        <v>14</v>
      </c>
    </row>
    <row r="72" spans="1:5" x14ac:dyDescent="0.35">
      <c r="A72" s="2">
        <v>71</v>
      </c>
      <c r="B72" s="2">
        <v>42</v>
      </c>
      <c r="C72" s="2" t="s">
        <v>27</v>
      </c>
      <c r="D72" s="2" t="s">
        <v>17</v>
      </c>
      <c r="E72">
        <v>15</v>
      </c>
    </row>
    <row r="73" spans="1:5" x14ac:dyDescent="0.35">
      <c r="A73" s="2">
        <v>72</v>
      </c>
      <c r="B73" s="2">
        <v>50</v>
      </c>
      <c r="C73" s="2" t="s">
        <v>27</v>
      </c>
      <c r="D73" s="2" t="s">
        <v>17</v>
      </c>
      <c r="E73">
        <v>15</v>
      </c>
    </row>
    <row r="74" spans="1:5" x14ac:dyDescent="0.35">
      <c r="A74" s="2">
        <v>73</v>
      </c>
      <c r="B74" s="2">
        <v>40</v>
      </c>
      <c r="C74" s="2" t="s">
        <v>27</v>
      </c>
      <c r="D74" s="2" t="s">
        <v>17</v>
      </c>
      <c r="E74">
        <v>15</v>
      </c>
    </row>
    <row r="75" spans="1:5" x14ac:dyDescent="0.35">
      <c r="A75" s="2">
        <v>74</v>
      </c>
      <c r="B75" s="2">
        <v>55</v>
      </c>
      <c r="C75" s="2" t="s">
        <v>27</v>
      </c>
      <c r="D75" s="2" t="s">
        <v>17</v>
      </c>
      <c r="E75">
        <v>15</v>
      </c>
    </row>
    <row r="76" spans="1:5" x14ac:dyDescent="0.35">
      <c r="A76" s="2">
        <v>75</v>
      </c>
      <c r="B76" s="2">
        <v>45</v>
      </c>
      <c r="C76" s="2" t="s">
        <v>27</v>
      </c>
      <c r="D76" s="2" t="s">
        <v>17</v>
      </c>
      <c r="E76">
        <v>15</v>
      </c>
    </row>
    <row r="77" spans="1:5" x14ac:dyDescent="0.35">
      <c r="A77" s="2">
        <v>76</v>
      </c>
      <c r="B77" s="2">
        <v>29</v>
      </c>
      <c r="C77" s="2" t="s">
        <v>27</v>
      </c>
      <c r="D77" s="2" t="s">
        <v>19</v>
      </c>
      <c r="E77">
        <v>16</v>
      </c>
    </row>
    <row r="78" spans="1:5" x14ac:dyDescent="0.35">
      <c r="A78" s="2">
        <v>77</v>
      </c>
      <c r="B78" s="2">
        <v>30</v>
      </c>
      <c r="C78" s="2" t="s">
        <v>27</v>
      </c>
      <c r="D78" s="2" t="s">
        <v>19</v>
      </c>
      <c r="E78">
        <v>16</v>
      </c>
    </row>
    <row r="79" spans="1:5" x14ac:dyDescent="0.35">
      <c r="A79" s="2">
        <v>78</v>
      </c>
      <c r="B79" s="2">
        <v>28</v>
      </c>
      <c r="C79" s="2" t="s">
        <v>27</v>
      </c>
      <c r="D79" s="2" t="s">
        <v>19</v>
      </c>
      <c r="E79">
        <v>16</v>
      </c>
    </row>
    <row r="80" spans="1:5" x14ac:dyDescent="0.35">
      <c r="A80" s="2">
        <v>79</v>
      </c>
      <c r="B80" s="2">
        <v>27</v>
      </c>
      <c r="C80" s="2" t="s">
        <v>27</v>
      </c>
      <c r="D80" s="2" t="s">
        <v>19</v>
      </c>
      <c r="E80">
        <v>16</v>
      </c>
    </row>
    <row r="81" spans="1:5" x14ac:dyDescent="0.35">
      <c r="A81" s="2">
        <v>80</v>
      </c>
      <c r="B81" s="2">
        <v>30</v>
      </c>
      <c r="C81" s="2" t="s">
        <v>27</v>
      </c>
      <c r="D81" s="2" t="s">
        <v>19</v>
      </c>
      <c r="E8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5BCB-4125-4E09-A19E-E1B6240B7A35}">
  <dimension ref="A34:A162"/>
  <sheetViews>
    <sheetView topLeftCell="A180" zoomScale="57" workbookViewId="0">
      <selection activeCell="M238" sqref="M238"/>
    </sheetView>
  </sheetViews>
  <sheetFormatPr defaultRowHeight="14.5" x14ac:dyDescent="0.35"/>
  <sheetData>
    <row r="34" spans="1:1" x14ac:dyDescent="0.35">
      <c r="A34" t="s">
        <v>110</v>
      </c>
    </row>
    <row r="35" spans="1:1" x14ac:dyDescent="0.35">
      <c r="A35" t="s">
        <v>111</v>
      </c>
    </row>
    <row r="56" spans="1:1" x14ac:dyDescent="0.35">
      <c r="A56" t="s">
        <v>112</v>
      </c>
    </row>
    <row r="57" spans="1:1" x14ac:dyDescent="0.35">
      <c r="A57" t="s">
        <v>113</v>
      </c>
    </row>
    <row r="84" spans="1:1" x14ac:dyDescent="0.35">
      <c r="A84" t="s">
        <v>114</v>
      </c>
    </row>
    <row r="87" spans="1:1" x14ac:dyDescent="0.35">
      <c r="A87" t="s">
        <v>115</v>
      </c>
    </row>
    <row r="125" spans="1:1" x14ac:dyDescent="0.35">
      <c r="A125" t="s">
        <v>116</v>
      </c>
    </row>
    <row r="162" spans="1:1" x14ac:dyDescent="0.35">
      <c r="A162" t="s">
        <v>117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FFE6D-9B50-47E2-B0E9-B2E391C52315}">
  <dimension ref="A1:S81"/>
  <sheetViews>
    <sheetView topLeftCell="A35" zoomScale="85" workbookViewId="0">
      <selection activeCell="M59" sqref="M59"/>
    </sheetView>
  </sheetViews>
  <sheetFormatPr defaultRowHeight="14.5" x14ac:dyDescent="0.35"/>
  <cols>
    <col min="1" max="2" width="8.7265625" style="3"/>
    <col min="3" max="3" width="11.54296875" style="3" customWidth="1"/>
    <col min="4" max="4" width="13.81640625" style="3" customWidth="1"/>
    <col min="5" max="5" width="13.81640625" style="24" customWidth="1"/>
    <col min="6" max="6" width="11.81640625" customWidth="1"/>
    <col min="7" max="7" width="8.7265625" customWidth="1"/>
    <col min="8" max="8" width="13.90625" customWidth="1"/>
    <col min="9" max="9" width="17.36328125" customWidth="1"/>
    <col min="10" max="10" width="13.26953125" customWidth="1"/>
    <col min="11" max="11" width="13.36328125" customWidth="1"/>
    <col min="12" max="12" width="14.08984375" customWidth="1"/>
    <col min="13" max="13" width="14.453125" customWidth="1"/>
    <col min="14" max="14" width="13.90625" customWidth="1"/>
    <col min="15" max="15" width="15.1796875" customWidth="1"/>
    <col min="16" max="16" width="12.6328125" customWidth="1"/>
    <col min="17" max="17" width="10.453125" customWidth="1"/>
    <col min="18" max="18" width="10.54296875" customWidth="1"/>
    <col min="19" max="19" width="10.26953125" customWidth="1"/>
  </cols>
  <sheetData>
    <row r="1" spans="1:19" ht="29" x14ac:dyDescent="0.35">
      <c r="A1" s="16"/>
      <c r="B1" s="17" t="s">
        <v>0</v>
      </c>
      <c r="C1" s="17" t="s">
        <v>1</v>
      </c>
      <c r="D1" s="22" t="s">
        <v>2</v>
      </c>
      <c r="E1" s="23"/>
      <c r="F1" s="18" t="s">
        <v>82</v>
      </c>
      <c r="G1" s="18"/>
      <c r="H1" s="18"/>
      <c r="I1" s="18"/>
      <c r="J1" s="18"/>
      <c r="M1" s="18"/>
      <c r="N1" s="18"/>
      <c r="O1" s="18"/>
      <c r="P1" s="18"/>
      <c r="Q1" s="18"/>
    </row>
    <row r="2" spans="1:19" x14ac:dyDescent="0.35">
      <c r="A2" s="2">
        <v>1</v>
      </c>
      <c r="B2" s="2">
        <v>20</v>
      </c>
      <c r="C2" s="2" t="s">
        <v>4</v>
      </c>
      <c r="D2" s="20" t="s">
        <v>5</v>
      </c>
      <c r="F2" s="18"/>
      <c r="G2" s="18" t="s">
        <v>64</v>
      </c>
      <c r="H2" s="18" t="s">
        <v>65</v>
      </c>
      <c r="I2" s="18" t="s">
        <v>17</v>
      </c>
      <c r="J2" s="18" t="s">
        <v>19</v>
      </c>
      <c r="M2" s="18"/>
      <c r="N2" s="18" t="s">
        <v>74</v>
      </c>
      <c r="O2" s="18" t="s">
        <v>75</v>
      </c>
      <c r="P2" s="18" t="s">
        <v>45</v>
      </c>
      <c r="Q2" s="18" t="s">
        <v>76</v>
      </c>
    </row>
    <row r="3" spans="1:19" ht="29" x14ac:dyDescent="0.35">
      <c r="A3" s="2">
        <v>2</v>
      </c>
      <c r="B3" s="2">
        <v>25</v>
      </c>
      <c r="C3" s="2" t="s">
        <v>4</v>
      </c>
      <c r="D3" s="20" t="s">
        <v>5</v>
      </c>
      <c r="F3" s="18" t="s">
        <v>4</v>
      </c>
      <c r="G3" s="18">
        <v>23</v>
      </c>
      <c r="H3" s="18">
        <v>35.200000000000003</v>
      </c>
      <c r="I3" s="18">
        <v>33.200000000000003</v>
      </c>
      <c r="J3" s="18">
        <v>20</v>
      </c>
      <c r="M3" s="25" t="s">
        <v>77</v>
      </c>
      <c r="N3" s="25">
        <v>1201.05</v>
      </c>
      <c r="O3" s="25">
        <v>3</v>
      </c>
      <c r="P3" s="25">
        <v>27.269480000000001</v>
      </c>
      <c r="Q3" s="25">
        <v>0</v>
      </c>
    </row>
    <row r="4" spans="1:19" x14ac:dyDescent="0.35">
      <c r="A4" s="2">
        <v>3</v>
      </c>
      <c r="B4" s="2">
        <v>22</v>
      </c>
      <c r="C4" s="2" t="s">
        <v>4</v>
      </c>
      <c r="D4" s="20" t="s">
        <v>5</v>
      </c>
      <c r="F4" s="18" t="s">
        <v>23</v>
      </c>
      <c r="G4" s="18">
        <v>28.4</v>
      </c>
      <c r="H4" s="18">
        <v>30</v>
      </c>
      <c r="I4" s="18">
        <v>33.4</v>
      </c>
      <c r="J4" s="18">
        <v>27.4</v>
      </c>
      <c r="M4" s="25" t="s">
        <v>78</v>
      </c>
      <c r="N4" s="25">
        <v>2992.45</v>
      </c>
      <c r="O4" s="25">
        <v>3</v>
      </c>
      <c r="P4" s="25">
        <v>67.942670000000007</v>
      </c>
      <c r="Q4" s="25">
        <v>0</v>
      </c>
    </row>
    <row r="5" spans="1:19" ht="29" x14ac:dyDescent="0.35">
      <c r="A5" s="2">
        <v>4</v>
      </c>
      <c r="B5" s="2">
        <v>27</v>
      </c>
      <c r="C5" s="2" t="s">
        <v>4</v>
      </c>
      <c r="D5" s="20" t="s">
        <v>5</v>
      </c>
      <c r="F5" s="18" t="s">
        <v>26</v>
      </c>
      <c r="G5" s="18">
        <v>26.2</v>
      </c>
      <c r="H5" s="18">
        <v>39.799999999999997</v>
      </c>
      <c r="I5" s="18">
        <v>40.200000000000003</v>
      </c>
      <c r="J5" s="18">
        <v>25.6</v>
      </c>
      <c r="M5" s="25" t="s">
        <v>79</v>
      </c>
      <c r="N5" s="25">
        <v>608.45000000000005</v>
      </c>
      <c r="O5" s="25">
        <v>9</v>
      </c>
      <c r="P5" s="25">
        <v>9</v>
      </c>
      <c r="Q5" s="25">
        <v>1E-4</v>
      </c>
    </row>
    <row r="6" spans="1:19" x14ac:dyDescent="0.35">
      <c r="A6" s="2">
        <v>5</v>
      </c>
      <c r="B6" s="2">
        <v>21</v>
      </c>
      <c r="C6" s="2" t="s">
        <v>4</v>
      </c>
      <c r="D6" s="20" t="s">
        <v>5</v>
      </c>
      <c r="F6" s="18" t="s">
        <v>27</v>
      </c>
      <c r="G6" s="18">
        <v>29.2</v>
      </c>
      <c r="H6" s="18">
        <v>48</v>
      </c>
      <c r="I6" s="18">
        <v>46.4</v>
      </c>
      <c r="J6" s="18">
        <v>28.8</v>
      </c>
      <c r="M6" s="25" t="s">
        <v>80</v>
      </c>
      <c r="N6" s="25">
        <v>939.6</v>
      </c>
      <c r="O6" s="25">
        <v>64</v>
      </c>
      <c r="P6" s="25" t="s">
        <v>81</v>
      </c>
      <c r="Q6" s="25" t="s">
        <v>81</v>
      </c>
    </row>
    <row r="7" spans="1:19" x14ac:dyDescent="0.35">
      <c r="A7" s="2">
        <v>6</v>
      </c>
      <c r="B7" s="2">
        <v>30</v>
      </c>
      <c r="C7" s="2" t="s">
        <v>4</v>
      </c>
      <c r="D7" s="20" t="s">
        <v>11</v>
      </c>
      <c r="M7" s="14"/>
      <c r="N7" s="14"/>
      <c r="P7" s="14"/>
      <c r="Q7" s="14"/>
    </row>
    <row r="8" spans="1:19" x14ac:dyDescent="0.35">
      <c r="A8" s="2">
        <v>7</v>
      </c>
      <c r="B8" s="2">
        <v>45</v>
      </c>
      <c r="C8" s="2" t="s">
        <v>4</v>
      </c>
      <c r="D8" s="20" t="s">
        <v>11</v>
      </c>
      <c r="O8" s="14"/>
    </row>
    <row r="9" spans="1:19" x14ac:dyDescent="0.35">
      <c r="A9" s="2">
        <v>8</v>
      </c>
      <c r="B9" s="2">
        <v>30</v>
      </c>
      <c r="C9" s="2" t="s">
        <v>4</v>
      </c>
      <c r="D9" s="20" t="s">
        <v>11</v>
      </c>
    </row>
    <row r="10" spans="1:19" ht="43.5" x14ac:dyDescent="0.35">
      <c r="A10" s="2">
        <v>9</v>
      </c>
      <c r="B10" s="2">
        <v>35</v>
      </c>
      <c r="C10" s="2" t="s">
        <v>4</v>
      </c>
      <c r="D10" s="20" t="s">
        <v>11</v>
      </c>
      <c r="F10" s="19"/>
      <c r="G10" s="19"/>
      <c r="H10" s="21" t="s">
        <v>51</v>
      </c>
      <c r="I10" s="21" t="s">
        <v>52</v>
      </c>
      <c r="J10" s="21" t="s">
        <v>66</v>
      </c>
      <c r="K10" s="21" t="s">
        <v>53</v>
      </c>
      <c r="L10" s="21" t="s">
        <v>54</v>
      </c>
      <c r="M10" s="21" t="s">
        <v>67</v>
      </c>
      <c r="N10" s="21" t="s">
        <v>55</v>
      </c>
      <c r="O10" s="21" t="s">
        <v>56</v>
      </c>
      <c r="P10" s="21" t="s">
        <v>68</v>
      </c>
      <c r="Q10" s="21" t="s">
        <v>57</v>
      </c>
      <c r="R10" s="21" t="s">
        <v>58</v>
      </c>
      <c r="S10" s="21" t="s">
        <v>69</v>
      </c>
    </row>
    <row r="11" spans="1:19" x14ac:dyDescent="0.35">
      <c r="A11" s="2">
        <v>10</v>
      </c>
      <c r="B11" s="2">
        <v>36</v>
      </c>
      <c r="C11" s="2" t="s">
        <v>4</v>
      </c>
      <c r="D11" s="20" t="s">
        <v>11</v>
      </c>
      <c r="F11" s="19" t="s">
        <v>29</v>
      </c>
      <c r="G11" s="19"/>
      <c r="H11" s="15" t="s">
        <v>30</v>
      </c>
      <c r="I11" s="15" t="s">
        <v>31</v>
      </c>
      <c r="J11" s="15" t="s">
        <v>32</v>
      </c>
      <c r="K11" s="15" t="s">
        <v>33</v>
      </c>
      <c r="L11" s="15" t="s">
        <v>59</v>
      </c>
      <c r="M11" s="15" t="s">
        <v>60</v>
      </c>
      <c r="N11" s="15" t="s">
        <v>61</v>
      </c>
      <c r="O11" s="15" t="s">
        <v>62</v>
      </c>
      <c r="P11" s="15" t="s">
        <v>70</v>
      </c>
      <c r="Q11" s="15" t="s">
        <v>71</v>
      </c>
      <c r="R11" s="15" t="s">
        <v>72</v>
      </c>
      <c r="S11" s="15" t="s">
        <v>73</v>
      </c>
    </row>
    <row r="12" spans="1:19" x14ac:dyDescent="0.35">
      <c r="A12" s="2">
        <v>11</v>
      </c>
      <c r="B12" s="2">
        <v>31</v>
      </c>
      <c r="C12" s="2" t="s">
        <v>4</v>
      </c>
      <c r="D12" s="20" t="s">
        <v>17</v>
      </c>
      <c r="F12" s="19" t="s">
        <v>63</v>
      </c>
      <c r="G12" s="19" t="s">
        <v>4</v>
      </c>
      <c r="H12" s="11">
        <v>-3</v>
      </c>
      <c r="I12" s="11">
        <v>1</v>
      </c>
      <c r="J12" s="11">
        <v>-1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</row>
    <row r="13" spans="1:19" x14ac:dyDescent="0.35">
      <c r="A13" s="2">
        <v>12</v>
      </c>
      <c r="B13" s="2">
        <v>30</v>
      </c>
      <c r="C13" s="2" t="s">
        <v>4</v>
      </c>
      <c r="D13" s="20" t="s">
        <v>17</v>
      </c>
      <c r="F13" s="19" t="s">
        <v>64</v>
      </c>
      <c r="G13" s="19" t="s">
        <v>23</v>
      </c>
      <c r="H13" s="11">
        <v>-1</v>
      </c>
      <c r="I13" s="11">
        <v>-1</v>
      </c>
      <c r="J13" s="11">
        <v>3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</row>
    <row r="14" spans="1:19" x14ac:dyDescent="0.35">
      <c r="A14" s="2">
        <v>13</v>
      </c>
      <c r="B14" s="2">
        <v>40</v>
      </c>
      <c r="C14" s="2" t="s">
        <v>4</v>
      </c>
      <c r="D14" s="20" t="s">
        <v>17</v>
      </c>
      <c r="F14" s="19" t="s">
        <v>64</v>
      </c>
      <c r="G14" s="19" t="s">
        <v>26</v>
      </c>
      <c r="H14" s="11">
        <v>1</v>
      </c>
      <c r="I14" s="11">
        <v>-1</v>
      </c>
      <c r="J14" s="11">
        <v>-3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</row>
    <row r="15" spans="1:19" x14ac:dyDescent="0.35">
      <c r="A15" s="2">
        <v>14</v>
      </c>
      <c r="B15" s="2">
        <v>35</v>
      </c>
      <c r="C15" s="2" t="s">
        <v>4</v>
      </c>
      <c r="D15" s="20" t="s">
        <v>17</v>
      </c>
      <c r="F15" s="19" t="s">
        <v>64</v>
      </c>
      <c r="G15" s="19" t="s">
        <v>27</v>
      </c>
      <c r="H15" s="11">
        <v>3</v>
      </c>
      <c r="I15" s="11">
        <v>1</v>
      </c>
      <c r="J15" s="11">
        <v>1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</row>
    <row r="16" spans="1:19" x14ac:dyDescent="0.35">
      <c r="A16" s="2">
        <v>15</v>
      </c>
      <c r="B16" s="2">
        <v>30</v>
      </c>
      <c r="C16" s="2" t="s">
        <v>4</v>
      </c>
      <c r="D16" s="20" t="s">
        <v>17</v>
      </c>
      <c r="F16" s="19" t="s">
        <v>65</v>
      </c>
      <c r="G16" s="19" t="s">
        <v>4</v>
      </c>
      <c r="H16" s="11">
        <v>0</v>
      </c>
      <c r="I16" s="11">
        <v>0</v>
      </c>
      <c r="J16" s="11">
        <v>0</v>
      </c>
      <c r="K16" s="11">
        <v>-3</v>
      </c>
      <c r="L16" s="11">
        <v>1</v>
      </c>
      <c r="M16" s="11">
        <v>-1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</row>
    <row r="17" spans="1:19" x14ac:dyDescent="0.35">
      <c r="A17" s="2">
        <v>16</v>
      </c>
      <c r="B17" s="2">
        <v>20</v>
      </c>
      <c r="C17" s="2" t="s">
        <v>4</v>
      </c>
      <c r="D17" s="20" t="s">
        <v>19</v>
      </c>
      <c r="F17" s="19" t="s">
        <v>65</v>
      </c>
      <c r="G17" s="19" t="s">
        <v>23</v>
      </c>
      <c r="H17" s="11">
        <v>0</v>
      </c>
      <c r="I17" s="11">
        <v>0</v>
      </c>
      <c r="J17" s="11">
        <v>0</v>
      </c>
      <c r="K17" s="11">
        <v>-1</v>
      </c>
      <c r="L17" s="11">
        <v>-1</v>
      </c>
      <c r="M17" s="11">
        <v>3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</row>
    <row r="18" spans="1:19" x14ac:dyDescent="0.35">
      <c r="A18" s="2">
        <v>17</v>
      </c>
      <c r="B18" s="2">
        <v>21</v>
      </c>
      <c r="C18" s="2" t="s">
        <v>4</v>
      </c>
      <c r="D18" s="20" t="s">
        <v>19</v>
      </c>
      <c r="F18" s="19" t="s">
        <v>65</v>
      </c>
      <c r="G18" s="19" t="s">
        <v>26</v>
      </c>
      <c r="H18" s="11">
        <v>0</v>
      </c>
      <c r="I18" s="11">
        <v>0</v>
      </c>
      <c r="J18" s="11">
        <v>0</v>
      </c>
      <c r="K18" s="11">
        <v>1</v>
      </c>
      <c r="L18" s="11">
        <v>-1</v>
      </c>
      <c r="M18" s="11">
        <v>-3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</row>
    <row r="19" spans="1:19" x14ac:dyDescent="0.35">
      <c r="A19" s="2">
        <v>18</v>
      </c>
      <c r="B19" s="2">
        <v>20</v>
      </c>
      <c r="C19" s="2" t="s">
        <v>4</v>
      </c>
      <c r="D19" s="20" t="s">
        <v>19</v>
      </c>
      <c r="F19" s="19" t="s">
        <v>65</v>
      </c>
      <c r="G19" s="19" t="s">
        <v>27</v>
      </c>
      <c r="H19" s="11">
        <v>0</v>
      </c>
      <c r="I19" s="11">
        <v>0</v>
      </c>
      <c r="J19" s="11">
        <v>0</v>
      </c>
      <c r="K19" s="11">
        <v>3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</row>
    <row r="20" spans="1:19" x14ac:dyDescent="0.35">
      <c r="A20" s="2">
        <v>19</v>
      </c>
      <c r="B20" s="2">
        <v>20</v>
      </c>
      <c r="C20" s="2" t="s">
        <v>4</v>
      </c>
      <c r="D20" s="20" t="s">
        <v>19</v>
      </c>
      <c r="F20" s="19" t="s">
        <v>17</v>
      </c>
      <c r="G20" s="19" t="s">
        <v>4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-3</v>
      </c>
      <c r="O20" s="11">
        <v>1</v>
      </c>
      <c r="P20" s="11">
        <v>-1</v>
      </c>
      <c r="Q20" s="11">
        <v>0</v>
      </c>
      <c r="R20" s="11">
        <v>0</v>
      </c>
      <c r="S20" s="11">
        <v>0</v>
      </c>
    </row>
    <row r="21" spans="1:19" x14ac:dyDescent="0.35">
      <c r="A21" s="2">
        <v>20</v>
      </c>
      <c r="B21" s="2">
        <v>19</v>
      </c>
      <c r="C21" s="2" t="s">
        <v>4</v>
      </c>
      <c r="D21" s="20" t="s">
        <v>19</v>
      </c>
      <c r="F21" s="19" t="s">
        <v>17</v>
      </c>
      <c r="G21" s="19" t="s">
        <v>23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-1</v>
      </c>
      <c r="O21" s="11">
        <v>-1</v>
      </c>
      <c r="P21" s="11">
        <v>3</v>
      </c>
      <c r="Q21" s="11">
        <v>0</v>
      </c>
      <c r="R21" s="11">
        <v>0</v>
      </c>
      <c r="S21" s="11">
        <v>0</v>
      </c>
    </row>
    <row r="22" spans="1:19" x14ac:dyDescent="0.35">
      <c r="A22" s="2">
        <v>21</v>
      </c>
      <c r="B22" s="2">
        <v>25</v>
      </c>
      <c r="C22" s="2" t="s">
        <v>23</v>
      </c>
      <c r="D22" s="20" t="s">
        <v>5</v>
      </c>
      <c r="F22" s="19" t="s">
        <v>17</v>
      </c>
      <c r="G22" s="19" t="s">
        <v>26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1</v>
      </c>
      <c r="O22" s="11">
        <v>-1</v>
      </c>
      <c r="P22" s="11">
        <v>-3</v>
      </c>
      <c r="Q22" s="11">
        <v>0</v>
      </c>
      <c r="R22" s="11">
        <v>0</v>
      </c>
      <c r="S22" s="11">
        <v>0</v>
      </c>
    </row>
    <row r="23" spans="1:19" x14ac:dyDescent="0.35">
      <c r="A23" s="2">
        <v>22</v>
      </c>
      <c r="B23" s="2">
        <v>30</v>
      </c>
      <c r="C23" s="2" t="s">
        <v>23</v>
      </c>
      <c r="D23" s="20" t="s">
        <v>5</v>
      </c>
      <c r="F23" s="19" t="s">
        <v>17</v>
      </c>
      <c r="G23" s="19" t="s">
        <v>27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3</v>
      </c>
      <c r="O23" s="11">
        <v>1</v>
      </c>
      <c r="P23" s="11">
        <v>1</v>
      </c>
      <c r="Q23" s="11">
        <v>0</v>
      </c>
      <c r="R23" s="11">
        <v>0</v>
      </c>
      <c r="S23" s="11">
        <v>0</v>
      </c>
    </row>
    <row r="24" spans="1:19" x14ac:dyDescent="0.35">
      <c r="A24" s="2">
        <v>23</v>
      </c>
      <c r="B24" s="2">
        <v>29</v>
      </c>
      <c r="C24" s="2" t="s">
        <v>23</v>
      </c>
      <c r="D24" s="20" t="s">
        <v>5</v>
      </c>
      <c r="F24" s="19" t="s">
        <v>19</v>
      </c>
      <c r="G24" s="19" t="s">
        <v>4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-3</v>
      </c>
      <c r="R24" s="11">
        <v>1</v>
      </c>
      <c r="S24" s="11">
        <v>-1</v>
      </c>
    </row>
    <row r="25" spans="1:19" x14ac:dyDescent="0.35">
      <c r="A25" s="2">
        <v>24</v>
      </c>
      <c r="B25" s="2">
        <v>28</v>
      </c>
      <c r="C25" s="2" t="s">
        <v>23</v>
      </c>
      <c r="D25" s="20" t="s">
        <v>5</v>
      </c>
      <c r="F25" s="19" t="s">
        <v>19</v>
      </c>
      <c r="G25" s="19" t="s">
        <v>23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-1</v>
      </c>
      <c r="R25" s="11">
        <v>-1</v>
      </c>
      <c r="S25" s="11">
        <v>3</v>
      </c>
    </row>
    <row r="26" spans="1:19" x14ac:dyDescent="0.35">
      <c r="A26" s="2">
        <v>25</v>
      </c>
      <c r="B26" s="2">
        <v>30</v>
      </c>
      <c r="C26" s="2" t="s">
        <v>23</v>
      </c>
      <c r="D26" s="20" t="s">
        <v>5</v>
      </c>
      <c r="F26" s="19" t="s">
        <v>19</v>
      </c>
      <c r="G26" s="19" t="s">
        <v>26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1</v>
      </c>
      <c r="R26" s="11">
        <v>-1</v>
      </c>
      <c r="S26" s="11">
        <v>-3</v>
      </c>
    </row>
    <row r="27" spans="1:19" x14ac:dyDescent="0.35">
      <c r="A27" s="2">
        <v>26</v>
      </c>
      <c r="B27" s="2">
        <v>30</v>
      </c>
      <c r="C27" s="2" t="s">
        <v>23</v>
      </c>
      <c r="D27" s="20" t="s">
        <v>11</v>
      </c>
      <c r="F27" s="19" t="s">
        <v>19</v>
      </c>
      <c r="G27" s="19" t="s">
        <v>27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3</v>
      </c>
      <c r="R27" s="11">
        <v>1</v>
      </c>
      <c r="S27" s="11">
        <v>1</v>
      </c>
    </row>
    <row r="28" spans="1:19" x14ac:dyDescent="0.35">
      <c r="A28" s="2">
        <v>27</v>
      </c>
      <c r="B28" s="2">
        <v>29</v>
      </c>
      <c r="C28" s="2" t="s">
        <v>23</v>
      </c>
      <c r="D28" s="20" t="s">
        <v>11</v>
      </c>
    </row>
    <row r="29" spans="1:19" x14ac:dyDescent="0.35">
      <c r="A29" s="2">
        <v>28</v>
      </c>
      <c r="B29" s="2">
        <v>31</v>
      </c>
      <c r="C29" s="2" t="s">
        <v>23</v>
      </c>
      <c r="D29" s="20" t="s">
        <v>11</v>
      </c>
      <c r="G29" s="26" t="s">
        <v>100</v>
      </c>
      <c r="H29" s="8">
        <f>COUNT(B2:B81)</f>
        <v>80</v>
      </c>
    </row>
    <row r="30" spans="1:19" x14ac:dyDescent="0.35">
      <c r="A30" s="2">
        <v>29</v>
      </c>
      <c r="B30" s="2">
        <v>30</v>
      </c>
      <c r="C30" s="2" t="s">
        <v>23</v>
      </c>
      <c r="D30" s="20" t="s">
        <v>11</v>
      </c>
      <c r="G30" s="26" t="s">
        <v>99</v>
      </c>
      <c r="H30" s="8">
        <f>COUNT(B2:B6)</f>
        <v>5</v>
      </c>
    </row>
    <row r="31" spans="1:19" x14ac:dyDescent="0.35">
      <c r="A31" s="2">
        <v>30</v>
      </c>
      <c r="B31" s="2">
        <v>30</v>
      </c>
      <c r="C31" s="2" t="s">
        <v>23</v>
      </c>
      <c r="D31" s="20" t="s">
        <v>11</v>
      </c>
      <c r="G31" s="8" t="s">
        <v>101</v>
      </c>
      <c r="H31" s="8">
        <f>N6</f>
        <v>939.6</v>
      </c>
    </row>
    <row r="32" spans="1:19" x14ac:dyDescent="0.35">
      <c r="A32" s="2">
        <v>31</v>
      </c>
      <c r="B32" s="2">
        <v>32</v>
      </c>
      <c r="C32" s="2" t="s">
        <v>23</v>
      </c>
      <c r="D32" s="20" t="s">
        <v>17</v>
      </c>
      <c r="G32" s="26" t="s">
        <v>102</v>
      </c>
      <c r="H32" s="8">
        <f>N6/O6</f>
        <v>14.68125</v>
      </c>
    </row>
    <row r="33" spans="1:19" x14ac:dyDescent="0.35">
      <c r="A33" s="2">
        <v>32</v>
      </c>
      <c r="B33" s="2">
        <v>35</v>
      </c>
      <c r="C33" s="2" t="s">
        <v>23</v>
      </c>
      <c r="D33" s="20" t="s">
        <v>17</v>
      </c>
      <c r="G33" s="26" t="s">
        <v>103</v>
      </c>
      <c r="H33" s="8">
        <v>16</v>
      </c>
    </row>
    <row r="34" spans="1:19" x14ac:dyDescent="0.35">
      <c r="A34" s="2">
        <v>33</v>
      </c>
      <c r="B34" s="2">
        <v>30</v>
      </c>
      <c r="C34" s="2" t="s">
        <v>23</v>
      </c>
      <c r="D34" s="20" t="s">
        <v>17</v>
      </c>
      <c r="G34" s="26" t="s">
        <v>104</v>
      </c>
      <c r="H34" s="8">
        <v>0.05</v>
      </c>
    </row>
    <row r="35" spans="1:19" x14ac:dyDescent="0.35">
      <c r="A35" s="2">
        <v>34</v>
      </c>
      <c r="B35" s="2">
        <v>40</v>
      </c>
      <c r="C35" s="2" t="s">
        <v>23</v>
      </c>
      <c r="D35" s="20" t="s">
        <v>17</v>
      </c>
    </row>
    <row r="36" spans="1:19" x14ac:dyDescent="0.35">
      <c r="A36" s="2">
        <v>35</v>
      </c>
      <c r="B36" s="2">
        <v>30</v>
      </c>
      <c r="C36" s="2" t="s">
        <v>23</v>
      </c>
      <c r="D36" s="20" t="s">
        <v>17</v>
      </c>
    </row>
    <row r="37" spans="1:19" ht="43.5" customHeight="1" x14ac:dyDescent="0.35">
      <c r="A37" s="2">
        <v>36</v>
      </c>
      <c r="B37" s="2">
        <v>23</v>
      </c>
      <c r="C37" s="2" t="s">
        <v>23</v>
      </c>
      <c r="D37" s="20" t="s">
        <v>19</v>
      </c>
      <c r="G37" s="28" t="s">
        <v>34</v>
      </c>
      <c r="H37" s="28"/>
      <c r="I37" s="29" t="s">
        <v>35</v>
      </c>
      <c r="J37" s="29"/>
      <c r="K37" s="29" t="s">
        <v>36</v>
      </c>
      <c r="L37" s="30" t="s">
        <v>37</v>
      </c>
      <c r="M37" s="30"/>
    </row>
    <row r="38" spans="1:19" x14ac:dyDescent="0.35">
      <c r="A38" s="2">
        <v>37</v>
      </c>
      <c r="B38" s="2">
        <v>25</v>
      </c>
      <c r="C38" s="2" t="s">
        <v>23</v>
      </c>
      <c r="D38" s="20" t="s">
        <v>19</v>
      </c>
      <c r="G38" s="29" t="s">
        <v>47</v>
      </c>
      <c r="H38" s="29">
        <f>SUMPRODUCT(H12:H15,G3:G6)</f>
        <v>16.399999999999991</v>
      </c>
      <c r="I38" s="29" t="s">
        <v>39</v>
      </c>
      <c r="J38" s="29">
        <f>SQRT($H$31/($H$29-$H$33)*(SUMSQ(H12:H15)/$H$30))</f>
        <v>7.6632238646668807</v>
      </c>
      <c r="K38" s="29">
        <f>_xlfn.T.INV.2T($H$34,$H$29-$H$33)</f>
        <v>1.9977296543176954</v>
      </c>
      <c r="L38" s="29">
        <f>H38-J38*K38</f>
        <v>1.0909504378799095</v>
      </c>
      <c r="M38" s="29">
        <f>H38+J38*K38</f>
        <v>31.709049562120072</v>
      </c>
    </row>
    <row r="39" spans="1:19" x14ac:dyDescent="0.35">
      <c r="A39" s="2">
        <v>38</v>
      </c>
      <c r="B39" s="2">
        <v>28</v>
      </c>
      <c r="C39" s="2" t="s">
        <v>23</v>
      </c>
      <c r="D39" s="20" t="s">
        <v>19</v>
      </c>
      <c r="G39" s="29" t="s">
        <v>48</v>
      </c>
      <c r="H39" s="29">
        <f>SUMPRODUCT(I12:I15,G3:G6)</f>
        <v>-2.3999999999999986</v>
      </c>
      <c r="I39" s="29" t="s">
        <v>40</v>
      </c>
      <c r="J39" s="29">
        <f>SQRT($H$31/($H$29-$H$33)*(SUMSQ(I12:I15)/$H$30))</f>
        <v>3.4270978976387587</v>
      </c>
      <c r="K39" s="29">
        <f t="shared" ref="K39:K49" si="0">_xlfn.T.INV.2T($H$34,$H$29-$H$33)</f>
        <v>1.9977296543176954</v>
      </c>
      <c r="L39" s="29">
        <f t="shared" ref="L39:L49" si="1">H39-J39*K39</f>
        <v>-9.2464150983627764</v>
      </c>
      <c r="M39" s="29">
        <f t="shared" ref="M39:M49" si="2">H39+J39*K39</f>
        <v>4.4464150983627793</v>
      </c>
    </row>
    <row r="40" spans="1:19" x14ac:dyDescent="0.35">
      <c r="A40" s="2">
        <v>39</v>
      </c>
      <c r="B40" s="2">
        <v>30</v>
      </c>
      <c r="C40" s="2" t="s">
        <v>23</v>
      </c>
      <c r="D40" s="20" t="s">
        <v>19</v>
      </c>
      <c r="G40" s="29" t="s">
        <v>49</v>
      </c>
      <c r="H40" s="29">
        <f>SUMPRODUCT(J12:J15,G3:G6)</f>
        <v>12.799999999999994</v>
      </c>
      <c r="I40" s="29" t="s">
        <v>41</v>
      </c>
      <c r="J40" s="29">
        <f>SQRT($H$31/($H$29-$H$33)*(SUMSQ(J12:J15)/$H$30))</f>
        <v>7.6632238646668807</v>
      </c>
      <c r="K40" s="29">
        <f t="shared" si="0"/>
        <v>1.9977296543176954</v>
      </c>
      <c r="L40" s="29">
        <f t="shared" si="1"/>
        <v>-2.5090495621200883</v>
      </c>
      <c r="M40" s="29">
        <f t="shared" si="2"/>
        <v>28.109049562120077</v>
      </c>
      <c r="N40" s="27"/>
      <c r="O40" s="27"/>
    </row>
    <row r="41" spans="1:19" x14ac:dyDescent="0.35">
      <c r="A41" s="2">
        <v>40</v>
      </c>
      <c r="B41" s="2">
        <v>31</v>
      </c>
      <c r="C41" s="2" t="s">
        <v>23</v>
      </c>
      <c r="D41" s="20" t="s">
        <v>19</v>
      </c>
      <c r="G41" s="29" t="s">
        <v>50</v>
      </c>
      <c r="H41" s="29">
        <f>SUMPRODUCT(K16:K19,$H$3:$H$6)</f>
        <v>48.199999999999974</v>
      </c>
      <c r="I41" s="29" t="s">
        <v>42</v>
      </c>
      <c r="J41" s="29">
        <f>SQRT($H$31/($H$29-$H$33)*(SUMSQ(K16:K19)/$H$30))</f>
        <v>7.6632238646668807</v>
      </c>
      <c r="K41" s="29">
        <f t="shared" si="0"/>
        <v>1.9977296543176954</v>
      </c>
      <c r="L41" s="29">
        <f t="shared" si="1"/>
        <v>32.890950437879894</v>
      </c>
      <c r="M41" s="29">
        <f t="shared" si="2"/>
        <v>63.509049562120055</v>
      </c>
      <c r="N41" s="27"/>
      <c r="O41" s="27"/>
    </row>
    <row r="42" spans="1:19" x14ac:dyDescent="0.35">
      <c r="A42" s="2">
        <v>41</v>
      </c>
      <c r="B42" s="2">
        <v>24</v>
      </c>
      <c r="C42" s="2" t="s">
        <v>26</v>
      </c>
      <c r="D42" s="20" t="s">
        <v>5</v>
      </c>
      <c r="G42" s="29" t="s">
        <v>83</v>
      </c>
      <c r="H42" s="29">
        <f>SUMPRODUCT(L16:L19,$H$3:$H$6)</f>
        <v>13.400000000000006</v>
      </c>
      <c r="I42" s="29" t="s">
        <v>91</v>
      </c>
      <c r="J42" s="29">
        <f>SQRT($H$31/($H$29-$H$33)*(SUMSQ(L16:L19)/$H$30))</f>
        <v>3.4270978976387587</v>
      </c>
      <c r="K42" s="29">
        <f t="shared" si="0"/>
        <v>1.9977296543176954</v>
      </c>
      <c r="L42" s="29">
        <f t="shared" si="1"/>
        <v>6.5535849016372278</v>
      </c>
      <c r="M42" s="29">
        <f t="shared" si="2"/>
        <v>20.246415098362782</v>
      </c>
      <c r="N42" s="27"/>
      <c r="O42" s="27"/>
      <c r="S42" s="27"/>
    </row>
    <row r="43" spans="1:19" x14ac:dyDescent="0.35">
      <c r="A43" s="2">
        <v>42</v>
      </c>
      <c r="B43" s="2">
        <v>28</v>
      </c>
      <c r="C43" s="2" t="s">
        <v>26</v>
      </c>
      <c r="D43" s="20" t="s">
        <v>5</v>
      </c>
      <c r="G43" s="29" t="s">
        <v>84</v>
      </c>
      <c r="H43" s="29">
        <f>SUMPRODUCT(M16:M19,$H$3:$H$6)</f>
        <v>-16.599999999999994</v>
      </c>
      <c r="I43" s="29" t="s">
        <v>92</v>
      </c>
      <c r="J43" s="29">
        <f>SQRT($H$31/($H$29-$H$33)*(SUMSQ(M16:M19)/$H$30))</f>
        <v>7.6632238646668807</v>
      </c>
      <c r="K43" s="29">
        <f t="shared" si="0"/>
        <v>1.9977296543176954</v>
      </c>
      <c r="L43" s="29">
        <f t="shared" si="1"/>
        <v>-31.909049562120074</v>
      </c>
      <c r="M43" s="29">
        <f t="shared" si="2"/>
        <v>-1.2909504378799124</v>
      </c>
      <c r="N43" s="27"/>
      <c r="O43" s="27"/>
    </row>
    <row r="44" spans="1:19" x14ac:dyDescent="0.35">
      <c r="A44" s="2">
        <v>43</v>
      </c>
      <c r="B44" s="2">
        <v>24</v>
      </c>
      <c r="C44" s="2" t="s">
        <v>26</v>
      </c>
      <c r="D44" s="20" t="s">
        <v>5</v>
      </c>
      <c r="G44" s="29" t="s">
        <v>85</v>
      </c>
      <c r="H44" s="29">
        <f>SUMPRODUCT(N20:N23,$I$3:$I$6)</f>
        <v>46.399999999999991</v>
      </c>
      <c r="I44" s="29" t="s">
        <v>93</v>
      </c>
      <c r="J44" s="29">
        <f>SQRT($H$31/($H$29-$H$33)*(SUMSQ(N20:N23)/$H$30))</f>
        <v>7.6632238646668807</v>
      </c>
      <c r="K44" s="29">
        <f t="shared" si="0"/>
        <v>1.9977296543176954</v>
      </c>
      <c r="L44" s="29">
        <f t="shared" si="1"/>
        <v>31.090950437879911</v>
      </c>
      <c r="M44" s="29">
        <f t="shared" si="2"/>
        <v>61.709049562120072</v>
      </c>
      <c r="N44" s="27"/>
      <c r="O44" s="27"/>
    </row>
    <row r="45" spans="1:19" x14ac:dyDescent="0.35">
      <c r="A45" s="2">
        <v>44</v>
      </c>
      <c r="B45" s="2">
        <v>25</v>
      </c>
      <c r="C45" s="2" t="s">
        <v>26</v>
      </c>
      <c r="D45" s="20" t="s">
        <v>5</v>
      </c>
      <c r="G45" s="29" t="s">
        <v>86</v>
      </c>
      <c r="H45" s="29">
        <f>SUMPRODUCT(O20:O23,$I$3:$I$6)</f>
        <v>6</v>
      </c>
      <c r="I45" s="29" t="s">
        <v>94</v>
      </c>
      <c r="J45" s="29">
        <f>SQRT($H$31/($H$29-$H$33)*(SUMSQ(O20:O23)/$H$30))</f>
        <v>3.4270978976387587</v>
      </c>
      <c r="K45" s="29">
        <f t="shared" si="0"/>
        <v>1.9977296543176954</v>
      </c>
      <c r="L45" s="29">
        <f t="shared" si="1"/>
        <v>-0.84641509836277784</v>
      </c>
      <c r="M45" s="29">
        <f t="shared" si="2"/>
        <v>12.846415098362778</v>
      </c>
      <c r="N45" s="27"/>
      <c r="O45" s="27"/>
    </row>
    <row r="46" spans="1:19" x14ac:dyDescent="0.35">
      <c r="A46" s="2">
        <v>45</v>
      </c>
      <c r="B46" s="2">
        <v>30</v>
      </c>
      <c r="C46" s="2" t="s">
        <v>26</v>
      </c>
      <c r="D46" s="20" t="s">
        <v>5</v>
      </c>
      <c r="G46" s="29" t="s">
        <v>87</v>
      </c>
      <c r="H46" s="29">
        <f>SUMPRODUCT(P20:P23,$I$3:$I$6)</f>
        <v>-7.2000000000000242</v>
      </c>
      <c r="I46" s="29" t="s">
        <v>95</v>
      </c>
      <c r="J46" s="29">
        <f>SQRT($H$31/($H$29-$H$33)*(SUMSQ(P20:P23)/$H$30))</f>
        <v>7.6632238646668807</v>
      </c>
      <c r="K46" s="29">
        <f t="shared" si="0"/>
        <v>1.9977296543176954</v>
      </c>
      <c r="L46" s="29">
        <f t="shared" si="1"/>
        <v>-22.509049562120104</v>
      </c>
      <c r="M46" s="29">
        <f t="shared" si="2"/>
        <v>8.1090495621200578</v>
      </c>
      <c r="N46" s="27"/>
      <c r="O46" s="27"/>
    </row>
    <row r="47" spans="1:19" x14ac:dyDescent="0.35">
      <c r="A47" s="2">
        <v>46</v>
      </c>
      <c r="B47" s="2">
        <v>39</v>
      </c>
      <c r="C47" s="2" t="s">
        <v>26</v>
      </c>
      <c r="D47" s="20" t="s">
        <v>11</v>
      </c>
      <c r="G47" s="29" t="s">
        <v>88</v>
      </c>
      <c r="H47" s="29">
        <f>SUMPRODUCT(Q24:Q27,$J$3:$J$6)</f>
        <v>24.6</v>
      </c>
      <c r="I47" s="29" t="s">
        <v>96</v>
      </c>
      <c r="J47" s="29">
        <f>SQRT($H$31/($H$29-$H$33)*(SUMSQ(Q24:Q27)/$H$30))</f>
        <v>7.6632238646668807</v>
      </c>
      <c r="K47" s="29">
        <f t="shared" si="0"/>
        <v>1.9977296543176954</v>
      </c>
      <c r="L47" s="29">
        <f t="shared" si="1"/>
        <v>9.2909504378799195</v>
      </c>
      <c r="M47" s="29">
        <f t="shared" si="2"/>
        <v>39.909049562120082</v>
      </c>
      <c r="N47" s="27"/>
      <c r="O47" s="27"/>
    </row>
    <row r="48" spans="1:19" x14ac:dyDescent="0.35">
      <c r="A48" s="2">
        <v>47</v>
      </c>
      <c r="B48" s="2">
        <v>42</v>
      </c>
      <c r="C48" s="2" t="s">
        <v>26</v>
      </c>
      <c r="D48" s="20" t="s">
        <v>11</v>
      </c>
      <c r="G48" s="29" t="s">
        <v>89</v>
      </c>
      <c r="H48" s="29">
        <f>SUMPRODUCT(R24:R27,$J$3:$J$6)</f>
        <v>-4.1999999999999993</v>
      </c>
      <c r="I48" s="29" t="s">
        <v>97</v>
      </c>
      <c r="J48" s="29">
        <f>SQRT($H$31/($H$29-$H$33)*(SUMSQ(R24:R27)/$H$30))</f>
        <v>3.4270978976387587</v>
      </c>
      <c r="K48" s="29">
        <f t="shared" si="0"/>
        <v>1.9977296543176954</v>
      </c>
      <c r="L48" s="29">
        <f t="shared" si="1"/>
        <v>-11.046415098362777</v>
      </c>
      <c r="M48" s="29">
        <f t="shared" si="2"/>
        <v>2.6464150983627786</v>
      </c>
      <c r="N48" s="27"/>
      <c r="O48" s="27"/>
    </row>
    <row r="49" spans="1:15" x14ac:dyDescent="0.35">
      <c r="A49" s="2">
        <v>48</v>
      </c>
      <c r="B49" s="2">
        <v>36</v>
      </c>
      <c r="C49" s="2" t="s">
        <v>26</v>
      </c>
      <c r="D49" s="20" t="s">
        <v>11</v>
      </c>
      <c r="G49" s="29" t="s">
        <v>90</v>
      </c>
      <c r="H49" s="29">
        <f>SUMPRODUCT(S24:S27,$J$3:$J$6)</f>
        <v>14.199999999999978</v>
      </c>
      <c r="I49" s="29" t="s">
        <v>98</v>
      </c>
      <c r="J49" s="29">
        <f>SQRT($H$31/($H$29-$H$33)*(SUMSQ(S24:S27)/$H$30))</f>
        <v>7.6632238646668807</v>
      </c>
      <c r="K49" s="29">
        <f t="shared" si="0"/>
        <v>1.9977296543176954</v>
      </c>
      <c r="L49" s="29">
        <f t="shared" si="1"/>
        <v>-1.109049562120104</v>
      </c>
      <c r="M49" s="29">
        <f t="shared" si="2"/>
        <v>29.509049562120062</v>
      </c>
    </row>
    <row r="50" spans="1:15" x14ac:dyDescent="0.35">
      <c r="A50" s="2">
        <v>49</v>
      </c>
      <c r="B50" s="2">
        <v>42</v>
      </c>
      <c r="C50" s="2" t="s">
        <v>26</v>
      </c>
      <c r="D50" s="20" t="s">
        <v>11</v>
      </c>
    </row>
    <row r="51" spans="1:15" x14ac:dyDescent="0.35">
      <c r="A51" s="2">
        <v>50</v>
      </c>
      <c r="B51" s="2">
        <v>40</v>
      </c>
      <c r="C51" s="2" t="s">
        <v>26</v>
      </c>
      <c r="D51" s="20" t="s">
        <v>11</v>
      </c>
      <c r="G51" t="s">
        <v>105</v>
      </c>
    </row>
    <row r="52" spans="1:15" x14ac:dyDescent="0.35">
      <c r="A52" s="2">
        <v>51</v>
      </c>
      <c r="B52" s="2">
        <v>41</v>
      </c>
      <c r="C52" s="2" t="s">
        <v>26</v>
      </c>
      <c r="D52" s="20" t="s">
        <v>17</v>
      </c>
      <c r="G52" t="s">
        <v>38</v>
      </c>
    </row>
    <row r="53" spans="1:15" x14ac:dyDescent="0.35">
      <c r="A53" s="2">
        <v>52</v>
      </c>
      <c r="B53" s="2">
        <v>45</v>
      </c>
      <c r="C53" s="2" t="s">
        <v>26</v>
      </c>
      <c r="D53" s="20" t="s">
        <v>17</v>
      </c>
    </row>
    <row r="54" spans="1:15" x14ac:dyDescent="0.35">
      <c r="A54" s="2">
        <v>53</v>
      </c>
      <c r="B54" s="2">
        <v>40</v>
      </c>
      <c r="C54" s="2" t="s">
        <v>26</v>
      </c>
      <c r="D54" s="20" t="s">
        <v>17</v>
      </c>
      <c r="G54" s="18" t="s">
        <v>43</v>
      </c>
      <c r="H54" s="18"/>
      <c r="I54" s="18"/>
      <c r="J54" s="18"/>
      <c r="K54" s="18"/>
    </row>
    <row r="55" spans="1:15" x14ac:dyDescent="0.35">
      <c r="A55" s="2">
        <v>54</v>
      </c>
      <c r="B55" s="2">
        <v>40</v>
      </c>
      <c r="C55" s="2" t="s">
        <v>26</v>
      </c>
      <c r="D55" s="20" t="s">
        <v>17</v>
      </c>
      <c r="G55" s="18"/>
      <c r="H55" s="25" t="s">
        <v>44</v>
      </c>
      <c r="I55" s="18" t="s">
        <v>45</v>
      </c>
      <c r="J55" s="18" t="s">
        <v>46</v>
      </c>
      <c r="K55" s="18" t="s">
        <v>106</v>
      </c>
    </row>
    <row r="56" spans="1:15" x14ac:dyDescent="0.35">
      <c r="A56" s="2">
        <v>55</v>
      </c>
      <c r="B56" s="2">
        <v>35</v>
      </c>
      <c r="C56" s="2" t="s">
        <v>26</v>
      </c>
      <c r="D56" s="20" t="s">
        <v>17</v>
      </c>
      <c r="G56" s="18" t="s">
        <v>47</v>
      </c>
      <c r="H56" s="18">
        <f>H38^2/(SUMSQ(H12:H15)/$H$30)</f>
        <v>67.239999999999924</v>
      </c>
      <c r="I56" s="18">
        <f>H56/$H$32</f>
        <v>4.5799914857386073</v>
      </c>
      <c r="J56" s="31">
        <f>_xlfn.F.DIST.RT(I56,1,$H$29-$H$33)</f>
        <v>3.6164914452610282E-2</v>
      </c>
      <c r="K56" s="18" t="str">
        <f>IF(J56&lt;$H$34, "Istotny","")</f>
        <v>Istotny</v>
      </c>
    </row>
    <row r="57" spans="1:15" x14ac:dyDescent="0.35">
      <c r="A57" s="2">
        <v>56</v>
      </c>
      <c r="B57" s="2">
        <v>24</v>
      </c>
      <c r="C57" s="2" t="s">
        <v>26</v>
      </c>
      <c r="D57" s="20" t="s">
        <v>19</v>
      </c>
      <c r="G57" s="18" t="s">
        <v>48</v>
      </c>
      <c r="H57" s="18">
        <f>H39^2/(SUMSQ(I12:I15)/$H$30)</f>
        <v>7.1999999999999913</v>
      </c>
      <c r="I57" s="18">
        <f t="shared" ref="I57:I67" si="3">H57/$H$32</f>
        <v>0.49042145593869674</v>
      </c>
      <c r="J57" s="31">
        <f t="shared" ref="J57:J67" si="4">_xlfn.F.DIST.RT(I57,1,$H$29-$H$33)</f>
        <v>0.48627742027900633</v>
      </c>
      <c r="K57" s="18" t="str">
        <f t="shared" ref="K57:K67" si="5">IF(J57&lt;$H$34, "Istotny","")</f>
        <v/>
      </c>
    </row>
    <row r="58" spans="1:15" x14ac:dyDescent="0.35">
      <c r="A58" s="2">
        <v>57</v>
      </c>
      <c r="B58" s="2">
        <v>25</v>
      </c>
      <c r="C58" s="2" t="s">
        <v>26</v>
      </c>
      <c r="D58" s="20" t="s">
        <v>19</v>
      </c>
      <c r="G58" s="18" t="s">
        <v>49</v>
      </c>
      <c r="H58" s="18">
        <f>H40^2/(SUMSQ(J12:J15)/$H$30)</f>
        <v>40.959999999999958</v>
      </c>
      <c r="I58" s="18">
        <f t="shared" si="3"/>
        <v>2.789953171562364</v>
      </c>
      <c r="J58" s="31">
        <f t="shared" si="4"/>
        <v>9.9741095158606657E-2</v>
      </c>
      <c r="K58" s="18" t="str">
        <f t="shared" si="5"/>
        <v/>
      </c>
      <c r="O58" s="12"/>
    </row>
    <row r="59" spans="1:15" x14ac:dyDescent="0.35">
      <c r="A59" s="2">
        <v>58</v>
      </c>
      <c r="B59" s="2">
        <v>30</v>
      </c>
      <c r="C59" s="2" t="s">
        <v>26</v>
      </c>
      <c r="D59" s="20" t="s">
        <v>19</v>
      </c>
      <c r="G59" s="18" t="s">
        <v>50</v>
      </c>
      <c r="H59" s="18">
        <f>H41^2/(SUMSQ(K16:K19)/$H$30)</f>
        <v>580.80999999999938</v>
      </c>
      <c r="I59" s="18">
        <f t="shared" si="3"/>
        <v>39.56134525329923</v>
      </c>
      <c r="J59" s="31">
        <f t="shared" si="4"/>
        <v>3.2171606029590301E-8</v>
      </c>
      <c r="K59" s="18" t="str">
        <f t="shared" si="5"/>
        <v>Istotny</v>
      </c>
    </row>
    <row r="60" spans="1:15" x14ac:dyDescent="0.35">
      <c r="A60" s="2">
        <v>59</v>
      </c>
      <c r="B60" s="2">
        <v>26</v>
      </c>
      <c r="C60" s="2" t="s">
        <v>26</v>
      </c>
      <c r="D60" s="20" t="s">
        <v>19</v>
      </c>
      <c r="G60" s="18" t="s">
        <v>83</v>
      </c>
      <c r="H60" s="18">
        <f>H42^2/(SUMSQ(L16:L19)/$H$30)</f>
        <v>224.45000000000016</v>
      </c>
      <c r="I60" s="18">
        <f t="shared" si="3"/>
        <v>15.288207747977873</v>
      </c>
      <c r="J60" s="31">
        <f t="shared" si="4"/>
        <v>2.2565191326958604E-4</v>
      </c>
      <c r="K60" s="18" t="str">
        <f t="shared" si="5"/>
        <v>Istotny</v>
      </c>
    </row>
    <row r="61" spans="1:15" x14ac:dyDescent="0.35">
      <c r="A61" s="2">
        <v>60</v>
      </c>
      <c r="B61" s="2">
        <v>23</v>
      </c>
      <c r="C61" s="2" t="s">
        <v>26</v>
      </c>
      <c r="D61" s="20" t="s">
        <v>19</v>
      </c>
      <c r="G61" s="18" t="s">
        <v>84</v>
      </c>
      <c r="H61" s="18">
        <f>H43^2/(SUMSQ(M16:M19)/$H$30)</f>
        <v>68.889999999999958</v>
      </c>
      <c r="I61" s="18">
        <f t="shared" si="3"/>
        <v>4.6923797360578936</v>
      </c>
      <c r="J61" s="31">
        <f t="shared" si="4"/>
        <v>3.4027885418774821E-2</v>
      </c>
      <c r="K61" s="18" t="str">
        <f t="shared" si="5"/>
        <v>Istotny</v>
      </c>
    </row>
    <row r="62" spans="1:15" x14ac:dyDescent="0.35">
      <c r="A62" s="2">
        <v>61</v>
      </c>
      <c r="B62" s="2">
        <v>28</v>
      </c>
      <c r="C62" s="2" t="s">
        <v>27</v>
      </c>
      <c r="D62" s="20" t="s">
        <v>5</v>
      </c>
      <c r="G62" s="18" t="s">
        <v>85</v>
      </c>
      <c r="H62" s="18">
        <f>H44^2/(SUMSQ(N20:N23)/$H$30)</f>
        <v>538.23999999999978</v>
      </c>
      <c r="I62" s="18">
        <f t="shared" si="3"/>
        <v>36.661728395061715</v>
      </c>
      <c r="J62" s="31">
        <f t="shared" si="4"/>
        <v>8.1610726774372331E-8</v>
      </c>
      <c r="K62" s="18" t="str">
        <f t="shared" si="5"/>
        <v>Istotny</v>
      </c>
    </row>
    <row r="63" spans="1:15" x14ac:dyDescent="0.35">
      <c r="A63" s="2">
        <v>62</v>
      </c>
      <c r="B63" s="2">
        <v>31</v>
      </c>
      <c r="C63" s="2" t="s">
        <v>27</v>
      </c>
      <c r="D63" s="20" t="s">
        <v>5</v>
      </c>
      <c r="G63" s="18" t="s">
        <v>86</v>
      </c>
      <c r="H63" s="18">
        <f>H45^2/(SUMSQ(O20:O23)/$H$30)</f>
        <v>45</v>
      </c>
      <c r="I63" s="18">
        <f t="shared" si="3"/>
        <v>3.0651340996168583</v>
      </c>
      <c r="J63" s="31">
        <f t="shared" si="4"/>
        <v>8.4780423858784107E-2</v>
      </c>
      <c r="K63" s="18" t="str">
        <f t="shared" si="5"/>
        <v/>
      </c>
    </row>
    <row r="64" spans="1:15" x14ac:dyDescent="0.35">
      <c r="A64" s="2">
        <v>63</v>
      </c>
      <c r="B64" s="2">
        <v>26</v>
      </c>
      <c r="C64" s="2" t="s">
        <v>27</v>
      </c>
      <c r="D64" s="20" t="s">
        <v>5</v>
      </c>
      <c r="G64" s="18" t="s">
        <v>87</v>
      </c>
      <c r="H64" s="18">
        <f>H46^2/(SUMSQ(P20:P23)/$H$30)</f>
        <v>12.960000000000086</v>
      </c>
      <c r="I64" s="18">
        <f t="shared" si="3"/>
        <v>0.88275862068966104</v>
      </c>
      <c r="J64" s="31">
        <f t="shared" si="4"/>
        <v>0.35097983876261551</v>
      </c>
      <c r="K64" s="18" t="str">
        <f t="shared" si="5"/>
        <v/>
      </c>
    </row>
    <row r="65" spans="1:11" x14ac:dyDescent="0.35">
      <c r="A65" s="2">
        <v>64</v>
      </c>
      <c r="B65" s="2">
        <v>29</v>
      </c>
      <c r="C65" s="2" t="s">
        <v>27</v>
      </c>
      <c r="D65" s="20" t="s">
        <v>5</v>
      </c>
      <c r="G65" s="18" t="s">
        <v>88</v>
      </c>
      <c r="H65" s="18">
        <f>H47^2/(SUMSQ(Q24:Q27)/$H$30)</f>
        <v>151.29000000000002</v>
      </c>
      <c r="I65" s="18">
        <f t="shared" si="3"/>
        <v>10.304980842911878</v>
      </c>
      <c r="J65" s="31">
        <f t="shared" si="4"/>
        <v>2.0756002439569418E-3</v>
      </c>
      <c r="K65" s="18" t="str">
        <f t="shared" si="5"/>
        <v>Istotny</v>
      </c>
    </row>
    <row r="66" spans="1:11" x14ac:dyDescent="0.35">
      <c r="A66" s="2">
        <v>65</v>
      </c>
      <c r="B66" s="2">
        <v>32</v>
      </c>
      <c r="C66" s="2" t="s">
        <v>27</v>
      </c>
      <c r="D66" s="20" t="s">
        <v>5</v>
      </c>
      <c r="G66" s="18" t="s">
        <v>89</v>
      </c>
      <c r="H66" s="18">
        <f>H48^2/(SUMSQ(R24:R27)/$H$30)</f>
        <v>22.04999999999999</v>
      </c>
      <c r="I66" s="18">
        <f t="shared" si="3"/>
        <v>1.5019157088122599</v>
      </c>
      <c r="J66" s="31">
        <f t="shared" si="4"/>
        <v>0.22486768132460075</v>
      </c>
      <c r="K66" s="18" t="str">
        <f t="shared" si="5"/>
        <v/>
      </c>
    </row>
    <row r="67" spans="1:11" x14ac:dyDescent="0.35">
      <c r="A67" s="2">
        <v>66</v>
      </c>
      <c r="B67" s="2">
        <v>40</v>
      </c>
      <c r="C67" s="2" t="s">
        <v>27</v>
      </c>
      <c r="D67" s="20" t="s">
        <v>11</v>
      </c>
      <c r="G67" s="18" t="s">
        <v>90</v>
      </c>
      <c r="H67" s="18">
        <f>H49^2/(SUMSQ(S24:S27)/$H$30)</f>
        <v>50.40999999999984</v>
      </c>
      <c r="I67" s="18">
        <f t="shared" si="3"/>
        <v>3.4336313324818963</v>
      </c>
      <c r="J67" s="31">
        <f t="shared" si="4"/>
        <v>6.849276813087217E-2</v>
      </c>
      <c r="K67" s="18" t="str">
        <f t="shared" si="5"/>
        <v/>
      </c>
    </row>
    <row r="68" spans="1:11" x14ac:dyDescent="0.35">
      <c r="A68" s="2">
        <v>67</v>
      </c>
      <c r="B68" s="2">
        <v>45</v>
      </c>
      <c r="C68" s="2" t="s">
        <v>27</v>
      </c>
      <c r="D68" s="20" t="s">
        <v>11</v>
      </c>
    </row>
    <row r="69" spans="1:11" x14ac:dyDescent="0.35">
      <c r="A69" s="2">
        <v>68</v>
      </c>
      <c r="B69" s="2">
        <v>50</v>
      </c>
      <c r="C69" s="2" t="s">
        <v>27</v>
      </c>
      <c r="D69" s="20" t="s">
        <v>11</v>
      </c>
    </row>
    <row r="70" spans="1:11" x14ac:dyDescent="0.35">
      <c r="A70" s="2">
        <v>69</v>
      </c>
      <c r="B70" s="2">
        <v>45</v>
      </c>
      <c r="C70" s="2" t="s">
        <v>27</v>
      </c>
      <c r="D70" s="20" t="s">
        <v>11</v>
      </c>
    </row>
    <row r="71" spans="1:11" x14ac:dyDescent="0.35">
      <c r="A71" s="2">
        <v>70</v>
      </c>
      <c r="B71" s="2">
        <v>60</v>
      </c>
      <c r="C71" s="2" t="s">
        <v>27</v>
      </c>
      <c r="D71" s="20" t="s">
        <v>11</v>
      </c>
    </row>
    <row r="72" spans="1:11" x14ac:dyDescent="0.35">
      <c r="A72" s="2">
        <v>71</v>
      </c>
      <c r="B72" s="2">
        <v>42</v>
      </c>
      <c r="C72" s="2" t="s">
        <v>27</v>
      </c>
      <c r="D72" s="20" t="s">
        <v>17</v>
      </c>
    </row>
    <row r="73" spans="1:11" x14ac:dyDescent="0.35">
      <c r="A73" s="2">
        <v>72</v>
      </c>
      <c r="B73" s="2">
        <v>50</v>
      </c>
      <c r="C73" s="2" t="s">
        <v>27</v>
      </c>
      <c r="D73" s="20" t="s">
        <v>17</v>
      </c>
    </row>
    <row r="74" spans="1:11" x14ac:dyDescent="0.35">
      <c r="A74" s="2">
        <v>73</v>
      </c>
      <c r="B74" s="2">
        <v>40</v>
      </c>
      <c r="C74" s="2" t="s">
        <v>27</v>
      </c>
      <c r="D74" s="20" t="s">
        <v>17</v>
      </c>
    </row>
    <row r="75" spans="1:11" x14ac:dyDescent="0.35">
      <c r="A75" s="2">
        <v>74</v>
      </c>
      <c r="B75" s="2">
        <v>55</v>
      </c>
      <c r="C75" s="2" t="s">
        <v>27</v>
      </c>
      <c r="D75" s="20" t="s">
        <v>17</v>
      </c>
    </row>
    <row r="76" spans="1:11" x14ac:dyDescent="0.35">
      <c r="A76" s="2">
        <v>75</v>
      </c>
      <c r="B76" s="2">
        <v>45</v>
      </c>
      <c r="C76" s="2" t="s">
        <v>27</v>
      </c>
      <c r="D76" s="20" t="s">
        <v>17</v>
      </c>
    </row>
    <row r="77" spans="1:11" x14ac:dyDescent="0.35">
      <c r="A77" s="2">
        <v>76</v>
      </c>
      <c r="B77" s="2">
        <v>29</v>
      </c>
      <c r="C77" s="2" t="s">
        <v>27</v>
      </c>
      <c r="D77" s="20" t="s">
        <v>19</v>
      </c>
    </row>
    <row r="78" spans="1:11" x14ac:dyDescent="0.35">
      <c r="A78" s="2">
        <v>77</v>
      </c>
      <c r="B78" s="2">
        <v>30</v>
      </c>
      <c r="C78" s="2" t="s">
        <v>27</v>
      </c>
      <c r="D78" s="20" t="s">
        <v>19</v>
      </c>
    </row>
    <row r="79" spans="1:11" x14ac:dyDescent="0.35">
      <c r="A79" s="2">
        <v>78</v>
      </c>
      <c r="B79" s="2">
        <v>28</v>
      </c>
      <c r="C79" s="2" t="s">
        <v>27</v>
      </c>
      <c r="D79" s="20" t="s">
        <v>19</v>
      </c>
    </row>
    <row r="80" spans="1:11" x14ac:dyDescent="0.35">
      <c r="A80" s="2">
        <v>79</v>
      </c>
      <c r="B80" s="2">
        <v>27</v>
      </c>
      <c r="C80" s="2" t="s">
        <v>27</v>
      </c>
      <c r="D80" s="20" t="s">
        <v>19</v>
      </c>
    </row>
    <row r="81" spans="1:4" x14ac:dyDescent="0.35">
      <c r="A81" s="2">
        <v>80</v>
      </c>
      <c r="B81" s="2">
        <v>30</v>
      </c>
      <c r="C81" s="2" t="s">
        <v>27</v>
      </c>
      <c r="D81" s="20" t="s">
        <v>19</v>
      </c>
    </row>
  </sheetData>
  <mergeCells count="2">
    <mergeCell ref="L37:M37"/>
    <mergeCell ref="G37:H37"/>
  </mergeCells>
  <phoneticPr fontId="3" type="noConversion"/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2938063-164b-4406-8b15-d4d562cc01b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592A504B1203F49B2F36FE780487AE5" ma:contentTypeVersion="3" ma:contentTypeDescription="Utwórz nowy dokument." ma:contentTypeScope="" ma:versionID="23f495c98c166f5e6451894d461ec5a8">
  <xsd:schema xmlns:xsd="http://www.w3.org/2001/XMLSchema" xmlns:xs="http://www.w3.org/2001/XMLSchema" xmlns:p="http://schemas.microsoft.com/office/2006/metadata/properties" xmlns:ns2="42938063-164b-4406-8b15-d4d562cc01ba" targetNamespace="http://schemas.microsoft.com/office/2006/metadata/properties" ma:root="true" ma:fieldsID="0972dfcce07fe7599a1fdd3ed0be04fb" ns2:_="">
    <xsd:import namespace="42938063-164b-4406-8b15-d4d562cc01b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938063-164b-4406-8b15-d4d562cc01b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1FA6DC-5A92-41B0-9BD4-EDB489456DBB}">
  <ds:schemaRefs>
    <ds:schemaRef ds:uri="http://schemas.microsoft.com/office/2006/metadata/properties"/>
    <ds:schemaRef ds:uri="http://schemas.microsoft.com/office/infopath/2007/PartnerControls"/>
    <ds:schemaRef ds:uri="42938063-164b-4406-8b15-d4d562cc01ba"/>
  </ds:schemaRefs>
</ds:datastoreItem>
</file>

<file path=customXml/itemProps2.xml><?xml version="1.0" encoding="utf-8"?>
<ds:datastoreItem xmlns:ds="http://schemas.openxmlformats.org/officeDocument/2006/customXml" ds:itemID="{ECC57513-2F8A-490D-A523-C06F51AB83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5FCE2B-952A-4F59-9250-C045492CD0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938063-164b-4406-8b15-d4d562cc01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polecenie</vt:lpstr>
      <vt:lpstr>dane</vt:lpstr>
      <vt:lpstr>założenia i anova</vt:lpstr>
      <vt:lpstr>kontrasty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Beata Z</dc:creator>
  <cp:keywords/>
  <dc:description/>
  <cp:lastModifiedBy>Dell Inspiron 13</cp:lastModifiedBy>
  <cp:revision/>
  <dcterms:created xsi:type="dcterms:W3CDTF">2023-05-14T11:02:50Z</dcterms:created>
  <dcterms:modified xsi:type="dcterms:W3CDTF">2023-05-29T16:15:10Z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0x0101006592A504B1203F49B2F36FE780487AE5</vt:lpwstr>
  </property>
</Properties>
</file>