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Admin\Documents\DASHBOARD - TRAMITAÇÕES DE PROCESSOS\"/>
    </mc:Choice>
  </mc:AlternateContent>
  <bookViews>
    <workbookView xWindow="-28920" yWindow="-120" windowWidth="29040" windowHeight="15720" tabRatio="546" firstSheet="4" activeTab="8"/>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4" i="129" l="1"/>
  <c r="N55" i="129"/>
  <c r="N56" i="129"/>
  <c r="N57" i="129"/>
  <c r="N58" i="129"/>
  <c r="N59" i="129"/>
  <c r="N61" i="129"/>
  <c r="N62" i="129"/>
  <c r="N63" i="129"/>
  <c r="N64" i="129"/>
  <c r="N65" i="129"/>
  <c r="N66" i="129"/>
  <c r="N67" i="129"/>
  <c r="N68" i="129"/>
  <c r="N69" i="129"/>
  <c r="N70" i="129"/>
  <c r="N71" i="129"/>
  <c r="N72" i="129"/>
  <c r="N73" i="129"/>
  <c r="N74" i="129"/>
  <c r="N75" i="129"/>
  <c r="N76" i="129"/>
  <c r="N77" i="129"/>
  <c r="N78" i="129"/>
  <c r="N79" i="129"/>
  <c r="N80" i="129"/>
  <c r="N81" i="129"/>
  <c r="N82" i="129"/>
  <c r="N83" i="129"/>
  <c r="N84" i="129"/>
  <c r="N85" i="129"/>
  <c r="N86" i="129"/>
  <c r="N87" i="129"/>
  <c r="N88" i="129"/>
  <c r="N89" i="129"/>
  <c r="N90" i="129"/>
  <c r="N91" i="129"/>
  <c r="N92" i="129"/>
  <c r="N93" i="129"/>
  <c r="N94" i="129"/>
  <c r="N95" i="129"/>
  <c r="N96" i="129"/>
  <c r="N97" i="129"/>
  <c r="N98" i="129"/>
  <c r="N99" i="129"/>
  <c r="N100" i="129"/>
  <c r="N101" i="129"/>
  <c r="N102" i="129"/>
  <c r="N103" i="129"/>
  <c r="N104" i="129"/>
  <c r="N105" i="129"/>
  <c r="N106" i="129"/>
  <c r="N107" i="129"/>
  <c r="N108" i="129"/>
  <c r="N109" i="129"/>
  <c r="N110" i="129"/>
  <c r="N111" i="129"/>
  <c r="N112" i="129"/>
  <c r="N113" i="129"/>
  <c r="N114" i="129"/>
  <c r="N115" i="129"/>
  <c r="N116" i="129"/>
  <c r="N117" i="129"/>
  <c r="N118" i="129"/>
  <c r="N119" i="129"/>
  <c r="N120" i="129"/>
  <c r="N121" i="129"/>
  <c r="N122" i="129"/>
  <c r="N123" i="129"/>
  <c r="N124" i="129"/>
  <c r="N125" i="129"/>
  <c r="N126" i="129"/>
  <c r="N127" i="129"/>
  <c r="N128" i="129"/>
  <c r="N129" i="129"/>
  <c r="N130" i="129"/>
  <c r="N131" i="129"/>
  <c r="N132" i="129"/>
  <c r="N133" i="129"/>
  <c r="N134" i="129"/>
  <c r="N135" i="129"/>
  <c r="N136" i="129"/>
  <c r="N137" i="129"/>
  <c r="N138" i="129"/>
  <c r="N139" i="129"/>
  <c r="N140" i="129"/>
  <c r="N141" i="129"/>
  <c r="N142" i="129"/>
  <c r="N143" i="129"/>
  <c r="N144" i="129"/>
  <c r="N145" i="129"/>
  <c r="N146" i="129"/>
  <c r="N147" i="129"/>
  <c r="N148" i="129"/>
  <c r="N149" i="129"/>
  <c r="N150" i="129"/>
  <c r="N4" i="129"/>
  <c r="N5" i="129"/>
  <c r="N6" i="129"/>
  <c r="N7" i="129"/>
  <c r="N8" i="129"/>
  <c r="N9" i="129"/>
  <c r="N10" i="129"/>
  <c r="N11" i="129"/>
  <c r="N12" i="129"/>
  <c r="N13" i="129"/>
  <c r="N14" i="129"/>
  <c r="N15" i="129"/>
  <c r="N16" i="129"/>
  <c r="N17" i="129"/>
  <c r="N18"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3" i="129"/>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3"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151" i="129"/>
  <c r="N51" i="131"/>
</calcChain>
</file>

<file path=xl/sharedStrings.xml><?xml version="1.0" encoding="utf-8"?>
<sst xmlns="http://schemas.openxmlformats.org/spreadsheetml/2006/main" count="1721" uniqueCount="654">
  <si>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</si>
  <si>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</si>
  <si>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</si>
  <si>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</si>
  <si>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</si>
  <si>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</si>
  <si>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</si>
  <si>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</si>
  <si>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</si>
  <si>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</si>
  <si>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</si>
  <si>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</si>
  <si>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</si>
  <si>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</si>
  <si>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</si>
  <si>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</si>
  <si>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</si>
  <si>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</si>
  <si>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</si>
  <si>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</si>
  <si>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</si>
  <si>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</si>
  <si>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</si>
  <si>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</si>
  <si>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</si>
  <si>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</si>
  <si>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</si>
  <si>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</si>
  <si>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</si>
  <si>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</si>
  <si>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</si>
  <si>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</si>
  <si>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</si>
  <si>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</si>
  <si>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</si>
  <si>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</si>
  <si>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</si>
  <si>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</si>
  <si>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</si>
  <si>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</si>
  <si>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</si>
  <si>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</si>
  <si>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</si>
  <si>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</si>
  <si>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</si>
  <si>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</si>
  <si>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</si>
  <si>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</si>
  <si>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</si>
  <si>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</si>
  <si>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</si>
  <si>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</si>
  <si>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</si>
  <si>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</si>
  <si>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</si>
  <si>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</si>
  <si>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</si>
  <si>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</si>
  <si>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</si>
  <si>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</si>
  <si>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</si>
  <si>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</si>
  <si>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</si>
  <si>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</si>
  <si>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</si>
  <si>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</si>
  <si>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</si>
  <si>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</si>
  <si>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</si>
  <si>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</si>
  <si>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</si>
  <si>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</si>
  <si>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</si>
  <si>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</si>
  <si>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</si>
  <si>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</si>
  <si>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</si>
  <si>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</si>
  <si>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</si>
  <si>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</si>
  <si>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</si>
  <si>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</si>
  <si>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</si>
  <si>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</si>
  <si>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</si>
  <si>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</si>
  <si>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</si>
  <si>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</si>
  <si>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</si>
  <si>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</si>
  <si>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</si>
  <si>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</si>
  <si>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</si>
  <si>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</si>
  <si>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</si>
  <si>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</si>
  <si>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</si>
  <si>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</si>
  <si>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</si>
  <si>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</si>
  <si>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</si>
  <si>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</si>
  <si>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</si>
  <si>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</si>
  <si>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</si>
  <si>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</si>
  <si>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</si>
  <si>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</si>
  <si>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</si>
  <si>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</si>
  <si>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</si>
  <si>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</si>
  <si>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</si>
  <si>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</si>
  <si>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</si>
  <si>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</si>
  <si>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</si>
  <si>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</si>
  <si>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</si>
  <si>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</si>
  <si>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PROPLAN</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</si>
  <si>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</si>
  <si>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</si>
  <si>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</si>
  <si>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</si>
  <si>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</si>
  <si>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</si>
  <si>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</si>
  <si>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</si>
  <si>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</si>
  <si>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</si>
  <si>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</si>
  <si>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</si>
  <si>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</si>
  <si>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</si>
  <si>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</si>
  <si>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</si>
  <si>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</si>
  <si>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</si>
  <si>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</si>
  <si>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</si>
  <si>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</si>
  <si>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</si>
  <si>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</si>
  <si>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</si>
  <si>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</si>
  <si>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</si>
  <si>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</si>
  <si>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</si>
  <si>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</si>
  <si>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</si>
  <si>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</si>
  <si>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</si>
  <si>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</si>
  <si>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</si>
  <si>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</si>
  <si>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</si>
  <si>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</si>
  <si>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</si>
  <si>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</si>
  <si>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</si>
  <si>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</si>
  <si>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</si>
  <si>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</si>
  <si>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</si>
  <si>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</si>
  <si>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</si>
  <si>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</si>
  <si>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</si>
  <si>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</si>
  <si>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</si>
  <si>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</si>
  <si>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</si>
  <si>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</si>
  <si>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</si>
  <si>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</si>
  <si>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</si>
  <si>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</si>
  <si>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</si>
  <si>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</si>
  <si>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</si>
  <si>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</si>
  <si>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</si>
  <si>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</si>
  <si>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</si>
  <si>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</si>
  <si>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</si>
  <si>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</si>
  <si>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</si>
  <si>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</si>
  <si>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</si>
  <si>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</si>
  <si>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</si>
  <si>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</si>
  <si>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</si>
  <si>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</si>
  <si>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</si>
  <si>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</si>
  <si>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</si>
  <si>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</si>
  <si>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</si>
  <si>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</si>
  <si>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</si>
  <si>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</si>
  <si>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</si>
  <si>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</si>
  <si>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</si>
  <si>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</si>
  <si>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</si>
  <si>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</si>
  <si>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</si>
  <si>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</si>
  <si>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</si>
  <si>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</si>
  <si>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</si>
  <si>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Em atenção ao despacho presente á página 397, manifestamos o seguinte:
1. As pesquisas foram conduzidas pelo Professor Milthon Serna, onde, segundo o mesmo, a utilização do Painel de Preços e de contratações semelhantes (Incisos I e II do art. 5º da IN 73/2020) não foi possível, uma vez que não foi encontrado equipamento semelhante e com condições de instalação e frete que atendessem a demanda, sendo assim, partiu-se ao Inciso IV do mesmo artigo. No que tange ao Inciso III, além de a norma não o trazer como prioritário, é compreensível que o tipo de equipamento não seja anunciado em sítios de internet para pronta entrega e atendimento. Sendo assim, a PROPLAN manifesta sua concordância com o alegado pelo docente citado.
2. Em relação às solicitações, ainda na data de ontem essa Pró-Reitoria havia solicitado ao Professor Milthon Serna o envio das solicitações, Após contato telefônico na data de hoje, o mesmo esclareceu que nem todas as pesquisas tiveram solicitações formais, onde, em alguns casos, o contato telefônico foi o meio mais efetivo. Contudo, encaminhou alguns dos pedidos, os quais juntamos ao presente processo, páginas 398-408. Assim como em relação ao item 1, a PROPLAN entende que há situações onde não é possível o cumprimento integral daquilo previsto na IN, pois, em alguns casos, a pesquisa pode se tornar frustrada, sendo assim, autorizamos o prosseguimento com base naquilo levantado.
3. Por fim, em relação à disponibilidade orçamentária, ratificamos a informação constante no despacho dessa Pró-Reitoria à página 384, onde destacamos que os créditos para suportar a futura licitação são compostos por:
3.1 TED firmado com a SESu no valor de R$ 1.200.000,00 (um milhão e duzentos mil reais), conforme comprovações presentes às páginas 385-388.
3.2 Recursos disponíveis na Ação Orçamentária 20RK, Fonte 8100, PTRES 170342, ND 449052, no valor acessório de R$ 30.248,67 (trinta mil, duzentos e quarenta e oito reais e sessenta e sete centavos), o que esperamos nem precisar, uma vez que é esperada a redução dos valores estimados durante o pregão eletrônico. Contudo, atestamos explicitamente que há disponibilidade orçamentária para prosseguimento da presente demanda.
Dessa forma, devolvemos o presente processo para prosseguimento e nos colocamos à disposição para eventuais esclarecimentos.</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</si>
  <si>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</si>
  <si>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</si>
  <si>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</si>
  <si>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</si>
  <si>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</si>
  <si>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</si>
  <si>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</si>
  <si>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</si>
  <si>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</si>
  <si>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</si>
  <si>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</si>
  <si>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</si>
  <si>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</si>
  <si>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</si>
  <si>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</si>
  <si>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</si>
  <si>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</si>
  <si>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</si>
  <si>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</si>
  <si>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</si>
  <si>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</si>
  <si>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</si>
  <si>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</si>
  <si>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</si>
  <si>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</si>
  <si>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</si>
  <si>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</si>
  <si>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</si>
  <si>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</si>
  <si>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</si>
  <si>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</si>
  <si>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</si>
  <si>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</si>
  <si>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</si>
  <si>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</si>
  <si>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</si>
  <si>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</si>
  <si>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</si>
  <si>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</si>
  <si>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</si>
  <si>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</si>
  <si>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</si>
  <si>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</si>
  <si>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</si>
  <si>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</si>
  <si>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</si>
  <si>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</si>
  <si>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</si>
  <si>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</si>
  <si>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</si>
  <si>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</si>
  <si>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</si>
  <si>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</si>
  <si>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</si>
  <si>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</si>
  <si>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</si>
  <si>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</si>
  <si>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</si>
  <si>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</si>
  <si>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</si>
  <si>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</si>
  <si>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</si>
  <si>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</si>
  <si>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</si>
  <si>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</si>
  <si>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</si>
  <si>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</si>
  <si>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</si>
  <si>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</si>
  <si>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</si>
  <si>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</si>
  <si>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</si>
  <si>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</si>
  <si>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</si>
  <si>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</si>
  <si>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</si>
  <si>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</si>
  <si>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</si>
  <si>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</si>
  <si>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</si>
  <si>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</si>
  <si>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</si>
  <si>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</si>
  <si>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</si>
  <si>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</si>
  <si>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</si>
  <si>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</si>
  <si>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</si>
  <si>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</si>
  <si>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</si>
  <si>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</si>
  <si>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</si>
  <si>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</si>
  <si>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</si>
  <si>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</si>
  <si>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</si>
  <si>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</si>
  <si>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</si>
  <si>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</si>
  <si>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</si>
  <si>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</si>
  <si>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</si>
  <si>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</si>
  <si>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</si>
  <si>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</si>
  <si>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</si>
  <si>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</si>
  <si>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</si>
  <si>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</si>
  <si>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</si>
  <si>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</si>
  <si>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</si>
  <si>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</si>
  <si>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</si>
  <si>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</si>
  <si>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</si>
  <si>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</si>
  <si>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</si>
  <si>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</si>
  <si>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Após análise, encaminho o presente processo para assinatura do Magnífico Reitor e posterior envio à COPEC.</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</si>
  <si>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</si>
  <si>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</si>
  <si>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</si>
  <si>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</si>
  <si>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</si>
  <si>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</si>
  <si>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</si>
  <si>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</si>
  <si>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</si>
  <si>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</si>
  <si>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</si>
  <si>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</si>
  <si>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</si>
  <si>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</si>
  <si>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</si>
  <si>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</si>
  <si>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</si>
  <si>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</si>
  <si>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</si>
  <si>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</si>
  <si>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</si>
  <si>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</si>
  <si>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</si>
  <si>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</si>
  <si>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</si>
  <si>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</si>
  <si>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</si>
  <si>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</si>
  <si>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</si>
  <si>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</si>
  <si>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</si>
  <si>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</si>
  <si>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</si>
  <si>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análise dos orçamentos apresentados pela Pró-Reitoria de Planejamento (PROPLAN), consideramos
satisfatórios os valores de referência apresentados, tendo em vista que os preços de base estão dentro dos parâmetros
estabelecidos pela legislação vigente</t>
  </si>
  <si>
    <t>Encaminho a presente instrução processual, após manifestação da CAEFI, para continuidade dos trâmites da fases internas e externas do processo licitatório, visando operar a repetição da licitação por PREGÃO ELETRÔNICO TRADICIONAL.</t>
  </si>
  <si>
    <t>REFORMA PARA REFORÇO ESTRUTURAL DOS AMBULATÓRIOS (INFANTIL E ADULTO), BLOCO 03 (SALA DE ESPERA / RAIO X / ATENDIMENTO) DO DEPARTAMENTO DE ODONTOLOGIA DO HOSPITAL UNIVERSITÁRIO / UNIVERSIDADE
FEDERAL DE SERGIPE, ARACAJU/SE,</t>
  </si>
  <si>
    <t>Após considerar satisfatório o valor de referência, estimado com base em planilha elaborada
por engenheira orçamentista em sistema ORSE._x000D_</t>
  </si>
  <si>
    <t xml:space="preserve"> </t>
  </si>
  <si>
    <t>Encaminho processo para prosseguimento das fases internas e externas da licitação, após manifestação da CAEFI e comprovação de registro no PGC 2023.
'</t>
  </si>
  <si>
    <t>Após considerar satisfatório o valor de referência calculado com base na média de preços, que
foi atualizado nos documentos de planejamento.</t>
  </si>
  <si>
    <t>Encaminho o presente processo, que trata da contratação de empresa especializada em serviços de manutenção preventiva e corretiva (com troca de peças fornecidas pela empresa), de estufas agrícolas (Casas de vegetação do departamento de Engenharia Agronômica), retirada de plástico e telas sombrite danificados, e instalação de novos plásticos e tela sombrite de 50% com recuperação de estruturas metálicas, incluído bancadas e trocas de molas e demais acessórios e recuperação dos sistemas de irrigação (fornecidas pela empresa), localizadas no departamento de Agronomia da Universidade Federal de Sergipe, para avaliação dessa Pró-Reitoria, indicando:1. Se há/haverá disponibilidade orçamentária para o pleito nos exercícios de 2022 ou 2023, no valor estimado de R$ 304.333,33, considerando que os valores previstos na PLOA 2023 são os mesmos da LOA 2022.
Em caso positivo, encaminhar ao DRM para licitação, onde, caso o empenho e contrato sejam emitidos em 2023, há necessidade de inclusão da da demanda no PGC 2023 (antigo PAC), devendo essa ação, que possui janela de adequação aberta até 15/11/2022, ser executada, em regra, pela INFRAUFS (solicitante).</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</si>
  <si>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</si>
  <si>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</si>
  <si>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</si>
  <si>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</si>
  <si>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</si>
  <si>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</si>
  <si>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</si>
  <si>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</si>
  <si>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</si>
  <si>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Com o objetivo de atender as recomendação da PGE e ainda a Instrução Normativa Nº 73, de 5 de agosto de 2020, é necessário apresentar as devidas justificativas pela não atualização dos parâmetros I, II e III, bem como anexar a solicitação formal das cotações, a qual não visualizamos no pressente processo.
É necessário ainda as informações da disponibilidade orçamentária com relação ao valor estimado da contratação de R$ 1.230.248,67.</t>
  </si>
  <si>
    <t>Devolvemos o presente processo para prosseguimento e nos colocamos à disposição para eventuais esclarecimentos.</t>
  </si>
  <si>
    <t xml:space="preserve">Encaminho a documentação para vossa análise e encaminhamentos a respeito da licitação dos serviços de alimentação dos Restaurantes Universitários da UFS. </t>
  </si>
  <si>
    <t>Para dar análise e apontar caso haja qualquer necessidade de intervenção nos efeitos e correlações dos preços com os demais documentos do planejamento da contratação, bem como qualquer necessidade de adequação que seja verificada.</t>
  </si>
  <si>
    <t>23113.007139/2022-40</t>
  </si>
  <si>
    <t>LICITAÇÃO PARA AQUISIÇÃO DE LICENÇA DE SOFTWARE DE BUSCA DE ANTERIORIDADE E PROSPECÇÃO TECNOLÓGICA COM ANÁLISES ESTATÍSTICAS</t>
  </si>
  <si>
    <t>Para análise quanto à regular instrução do processo e quanto ao envio ao GR para assinatura do contrato a ser firmado com a AXONAL CONSULTORIA TECNOLÓGICA.</t>
  </si>
  <si>
    <t xml:space="preserve">Para assinatura do Magnífico Reitor no Termo de Contrato a ser firmado com a AXONAL CONSULTORIA TECNOLÓGICA.
</t>
  </si>
  <si>
    <t>CONSTRUÇÃO DA ACADEMIA</t>
  </si>
  <si>
    <t xml:space="preserve">Para assinatura do Magnífico Reitor no contrato com a empresa J A CONSTRUTORA LOCADORA E SERVIÇOS LTDA - ME.
</t>
  </si>
  <si>
    <t>23113.042876/2022-97</t>
  </si>
  <si>
    <t>CONVÊNIO COM A UNIVERSIDADE DE SORBONNE (FRANÇA).</t>
  </si>
  <si>
    <t>Para assinatura do Magnífico Reitor no Convênio entre UFS e Universidade de Sorbonne.</t>
  </si>
  <si>
    <t>23113.044192/2022-67</t>
  </si>
  <si>
    <t>CONVÊNIOS - UNIVERSIDADES ESTRANGEIRAS</t>
  </si>
  <si>
    <t>Para assinatura do Magnífico Reitor no Convênio entre UFS e Universidade de Aix Marselle,</t>
  </si>
  <si>
    <t>23113.013836/2022-29</t>
  </si>
  <si>
    <t>CONTRATAÇÃO DE EMPRESA TERCEIRIZADA PARA PRESTAÇÃO DE SERVIÇO DE NATUREZA CONTÍNUA NO CARGO DE TRATADOR DE ANIMAIS.</t>
  </si>
  <si>
    <t>Para providências após anexados os documentos solicitados.</t>
  </si>
  <si>
    <t xml:space="preserve">A fim de possibilitar melhor compreensão, tanto da PROPLAN quanto de outros setores que futuramente analisem esse processo, solicito posicionamento desse Departamento quanto aos pontos levantados nos despachos presentes às páginas 117 (PROPLAN) e 137 (CAEFI), indicando como foi tratada cada observação realizada.
</t>
  </si>
  <si>
    <t>23113.039160/2022-34</t>
  </si>
  <si>
    <t>CONTRATAÇÃO DE EMPRESA PARA FORNECIMENTO E INSTALAÇÃO DE ESQUADRIAS NA DIDÁTICA VII</t>
  </si>
  <si>
    <t>Para manifestação quanto ao PAC, após considerar satisfatório o valor de referência, calculado com base na média de preços.</t>
  </si>
  <si>
    <t>Todas as janelas de alterações para inclusão de demandas foram esgotadas, logo, não há possibilidade de inclusão no sistema desse pedido. Assim, tal demanda estaria incluída nas exceções da regra, sem qualquer prejuízo no seu prosseguimento, o que está autorizado pela PROPLAN, em relação a esse ponto.</t>
  </si>
  <si>
    <t>LICITAÇÃO DOS SERVIÇOS DE ALIMENTAÇÃO COLETIVA DOS RESTAURANTES UNIVERSITÁRIOS DA UFS.</t>
  </si>
  <si>
    <t>Após considerar satisfatório o valor de referência. Não foi observada grandes variações de preços pesquisados
(dentro da margem aceitável de variação - até 30%), exceto pelo item 03 do Grupo 01, que utilizou a mediana.</t>
  </si>
  <si>
    <t>solicito esclarecimento quanto às recomendações constantes no e-mail encaminhado por essa Pró-Reitoria em 03/10/2022, páginas 134-136.</t>
  </si>
  <si>
    <t>23113.044062/2022-85</t>
  </si>
  <si>
    <t xml:space="preserve">CONVÊNIO ENTRE A UFS E A UP BUSINESS LTDA PARA FINS DE OPERACIONALIZAÇÃO DE PROGRAMAS DE ESTÁGIO CURRICULAR.
</t>
  </si>
  <si>
    <t xml:space="preserve">Após análise, encaminho o presente processo para assinatura no o Convênio de estágio a ser celebrado com a Agência de Integração UP Business Ltda, e posterior devolução à COPEC.
</t>
  </si>
  <si>
    <t>23113.031220/2021-47</t>
  </si>
  <si>
    <t>PREGÃO ELETRÔNICO PARA CONTRATAÇÃO DE PESSOA JURÍDICA PARA A PRESTAÇÃO DE SERVIÇO TÉCNICO TERCEIRIZADO DE AUXILIAR DE SERVIÇOS ADMINISTRATIVOS, ASSISTENTE ADMINISTRATIVO I E ASSISTENTE DE PROCESSOS ORGANIZACIONAIS</t>
  </si>
  <si>
    <t xml:space="preserve">Após análise encaminho o presente processo para assinatura do Magnífico Reitor no 1º termo de apostila ao contrato 64/2021, e posterior devolução à COPEC. </t>
  </si>
  <si>
    <t>Sugiro manter o texto atual na íntegra, cuja migração do gerenciamento da vendas das refeições para a
responsabilidade da empresa está condicionada às condições desenvolvidas pela administração da UFS, conforme os
itens 7.21, 12.29.5, 12.29.7 e 12.29.8 do Termo de Referência.</t>
  </si>
  <si>
    <t>Encaminho o presente processo para conclusão da fase interna e prosseguimento da fase externa da licitação, por meio de Pregão Eletrônico Tradicional
A CAEFI se manifestou sobre a pesquisa de preços (página 133) indicando sua integridade.</t>
  </si>
  <si>
    <t>CONTRATAÇÃO DE EMPRESA TERCEIRIZADA PARA PRESTAÇÃO DE SERVIÇO DE NATUREZA CONTÍNUA NO CARGO DE TRATADOR DE ANIMAIS</t>
  </si>
  <si>
    <t>Para providências após anexados os documentos solicitados</t>
  </si>
  <si>
    <t>Para providências após anexados os documentos pendentes</t>
  </si>
  <si>
    <t>23113.009379/2022-88</t>
  </si>
  <si>
    <t>REFORMA E REFORÇO ESTRUTURAL DOS PRÉDIOS DO DEPARTAMENTO DE CIÊNCIA E ENGENHARIA DE MATERIAIS (DCEM/CCET)</t>
  </si>
  <si>
    <t>Conforme solicitado, encaminhamos para análise e demais providências os documentos necessários
para subsidiar a licitação do objeto.</t>
  </si>
  <si>
    <t xml:space="preserve">Após análise prévia do conteúdo processual, devolvemos para a seguinte adequação/manifestação.
</t>
  </si>
  <si>
    <t>Informo que esse entendimento de mensuração de custos é a opinião vigente na PROPLAN, assim, é importante que em novos processos os solicitantes procurem observar a melhor forma de detalhamento.</t>
  </si>
  <si>
    <t>23113.034567/2022-79</t>
  </si>
  <si>
    <t>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</si>
  <si>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Considerando a demanda necessária para o devido funcionamento do SPA;
Consideramdo que a licitação anterior foi deserta;Envio orçamento e termo de referência atualizados para análise e demais encaminhamentos.</t>
  </si>
  <si>
    <t>Encaminho para análise e verificação de integridade do preço médio do futuro certame licitatório.</t>
  </si>
  <si>
    <t>Considerando a tramitação do processo até a finalização da contratação, informamos que a previsão de emissão da ordem de serviço para execução dos serviços contratados é em janeiro de 2023.</t>
  </si>
  <si>
    <t>O valor de referência foi avaliado e aprovado pelo próprio DOFIS.</t>
  </si>
  <si>
    <t>Encaminho o presente processo para conclusão da fase interna e prosseguimento da fase externa da licitação, por meio da modalidade licitatória melhor indicada por esse Departamento. Acessoriamente, informamos que:
1. A CAEFI se manifestou sobre a pesquisa de preços (página 208) indicando sua integridade.
2. A previsão da demanda está devidamente registrada no Plano de Compras Anual 2023, conforme página 25.
3. A fase de Planejamento da Contratação contempla todos os itens obrigatórios (DFD, Estudo Técnico Preliminar da Contratação, Análise de Riscos, Termo de Referência e Pesquisa de Preços).
4. Há necessidade de formalização de contrato administrativo, o que deve ser submetido à COPEC para inclusão de minuta.
6. Tendo em vista que a execução da obra só se dará em 2023, a PROPLAN declara que há disponibilidade orçamentária para cumprimento integral da demanda no valor estimado de R$ 447.338,95 (quatrocentos e quarenta e sete mil, trezentos e trinta e oito reais e noventa e cinco centavos) por meio da FONTE 8100, PTRES 170344, Ação Orçamentária 8282 - Reestruturação e Expansão de Instituições Federais - Sergipe, conforme previsão na PLOA 2023, disponível no link https://www.gov.br/economia/pt-br/assuntos/planejamento-e-orcamento/orcamento/orcamentos-anuais/2023/ploa</t>
  </si>
  <si>
    <t xml:space="preserve"> 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</si>
  <si>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As planilhas orçamentárias são específicas da área de engenharia, tiveram como base fontes oficiais (ORSE - Orçamento de Obras de Sergipe, SINAPI - Sistema Nacional de Pesquisa de Custos e Índices da Construção Civil e, residualmente, sítios eletrônicos especializados) e foram assinadas por profissional habilitado. Desta forma, o valor de referência foi avaliado e aprovado pelo próprio DOFIS.</t>
  </si>
  <si>
    <t>Encaminho o presente processo para REPETIÇÃO do processo licitatório, após atualização dos orçamentos por parte da DOFIS.
1. A CAEFI se manifestou sobre a pesquisa de preços (página 378) indicando sua integridade.
2. A PROPLAN já se manifestou sobre o PCA 2022 à página 77.
3. Já houve indicação de FONTE e PTRES e atestamos a existência de recursos orçamentários no exercício de 2022 para cobertura da despesa.</t>
  </si>
  <si>
    <t>23113.045362/2022-02</t>
  </si>
  <si>
    <t>CONTRATAÇÃO DE EMPRESA ESPECIALIZADA PARA PRESTAÇÃO DOS SERVIÇOS DE CONSERTO, REVISÃO, LIMPEZA E LUBRIFICAÇÃO DE EQUIPAMENTOS FOTOGRÁFICOS, COM FORNECIMENTO DE MATERIAIS, PEÇAS E COMPONENTES A FIM DE DEIXAR O EQUIPAMENTO EM CONDIÇÕES ORIGINAIS DE USO.</t>
  </si>
  <si>
    <t xml:space="preserve">Solicitamos abertura de procedimento licitatório para manutenção de 02 (duas) lentes fotográficas que são utilizadas diariamente na produção de material fotojornalístico disponibilizados no site e nas redes sociais da UFS. </t>
  </si>
  <si>
    <t>Considerando o valor estimado do pleito, questiono previamente se há viabilidade de condução por meio de DISPENSA DE LICITAÇÃO.</t>
  </si>
  <si>
    <t>23113.012395/2022-39</t>
  </si>
  <si>
    <t>Aquisição de uma peça (Unit Power Supply RF-Generator) de reposição original do equipamento Espectrômetro de Massa (Modelo: ICAP–Q). Esse aparelho está vinculado ao Programa de Pós-Graduação em Geociências e Análises de Bacias (PGAB) e ao Condomínio de Laboratórios Multiusuários das Geociências (CLGeo)</t>
  </si>
  <si>
    <t>A análise da Coordenação de Custos e Avaliação Econômico-Financeira (CAEFI) a respeito da compatibilidade do preço ofertado à administração com o praticado pelo mercado está prejudicada pela ausência de parâmetros objetivos, a exemplo de documentos fiscais, instrumentos contratuais ou tabelas de preços vigentes.
O Artigo 7º da Instrução Normativa nº 73, de 5 de agosto de 2020, no entanto, sugere que: §1º Poderão ser utilizados outros critérios ou métodos, desde que devidamente justificados nos autos pelo gestor responsável e aprovados pela autoridade competente.
§2º Excepcionalmente, caso a futura contratada não tenha comercializado o objeto anteriormente, a justificativa de preço de que trata o caput pode ser realizada com objetos de mesma natureza.
A Pró-Reitoria de Planejamento, conforme consta na página 54 do Processo 23113.041593/2021-15, tem entendido que a apresentação de Declaração de Compatibilidade de Preços por parte da empresa "é suficiente em sua função, uma vez que ela se compromete expressamente de que os preços praticados à UFS são os mesmos praticados". A Declaração de Razoabilidade de Preços apresentada pela empresa consta a outras organizações na página 10 do processo.
Foi anexada, à página 12, declaração do Prof. Herbet Conceição, Coordenador do PGBA, declarando expressamente que o valor de referência apresentado pela empresa é compatível com o valor de mercado.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Apresentadas e aceitas as justificativas por parte da administração, faltaria a aprovação formal por parte da autoridade competente.</t>
  </si>
  <si>
    <t>Em atenção ao despacho presente à página 44, informo que não há possibilidade de alimentação do sistema PGC/PCA 2022 (antigo PAC), tendo em vista que todas as janelas de alterações se deram por encerradas no presente exercício, assim, a presente demanda deverá ser considerada nas exceções da regra, o que está devidamente autorizado pela PROPLAN em relação a esse ponto.
No que tange ao despacho da CAEFI (páginas 45-46), manifestamos concordância e sugerimos atendimento ao último parágrafo do mesmo, que diz: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Por fim, orientamos a alteração do TIPO DO PROCESSO e o preenchimento do ASSUNTO DETALHADO.
Dessa forma, encaminhamos para providências complementares.</t>
  </si>
  <si>
    <t>23113.044593/2022-07</t>
  </si>
  <si>
    <t>CONVÊNIO: POLYTECH ORLEANS</t>
  </si>
  <si>
    <t>Para validar instrução processual e encaminhar o acordo de cooperação entre UFS e Polytech Orleans, ao GR, para assinatura.</t>
  </si>
  <si>
    <t>Após análise do acordo de cooperação entre a Universidade Federal de Sergipe e a Universidade de Orléans (França), ratifico o presente termo, encaminhado-o para assinatura do Magnífico Reitor e posterior envio à COPEC.</t>
  </si>
  <si>
    <t xml:space="preserve"> 23113.013836/2022-29 	</t>
  </si>
  <si>
    <t xml:space="preserve">	CONTRATAÇÃO DE EMPRESA TERCEIRIZADA PARA PRESTAÇÃO DE SERVIÇO DE NATUREZA CONTÍNUA NO CARGO DE TRATADOR DE ANIMAIS.</t>
  </si>
  <si>
    <t>Ao DEACON.
Peço atenção ao despacho da CAEFI (páginas 227-232) e suas comprovações (páginas 233-334), que, resumidamente, informa que:
1. Os orçamentos não atenderam corretamente a questão do detalhamento de UNIFORMES e EPIs, assim, a CAEFI realizou, de forma proativa, pesquisa própria, conforme explicações;
2. O Termo de Referência PRECISA PREVER a quantidade ANUAL de EPIs que deverão ser fornecidos pelas empresas expressamente, o que deve ser objeto de correção. Na consolidação da CAEFI, foi considerado 01 UNIDADE PARA CADA ITEM, caso não seja essa a necessidade, o DEACON deve indicar qual a correta e devolver para refazimento do cálculo do preço estimado, pois isso tem impacto direto.
3. O Termo de Referência está com valor INCORRETO de Vale Alimentação (item 10.5), o que deve ser corrigido.
4. A CAEFI elaborou um orçamento médio com base nas informações acima prestadas (uma unidade de cada EPI, Vale Alimentação de R$ 14,00, pesquisas de uniformes, mediana de lucros), o que gerou um valor estimado de R$ 389.907,72 (trezentos e oitenta e nove mil, novecentos e sete reais e setenta e dois centavos) e o considera satisfatório.
Dessa forma, o DEACON precisa corrigir o TR, conforme citado nos itens 1 e 2 para prosseguimento, deixando claro que caso haja mudança nos quantitativos de EPIs, o processo PRECISA RETORNAR À PROPLAN.
Por fim, informo que o DEACON / INFRAUFS precisa registrar a presente demanda no PGC/PCA 2023 (antigo PAC), pois essa é uma demanda específica, juntando o comprovante ao processo antes do envio ao DRM. A janela de alterações está aberta até 15/11/2022. 
Qualquer dúvida em relação ao lançamento no PGC/PCA, entrar em contato com a Assessoria da PROPLAN por meio do ramal 6591.</t>
  </si>
  <si>
    <t>23113.003077/2017-16</t>
  </si>
  <si>
    <t>MUDANÇA DE CONTRATO DA ENERGISA REF. AO CAMPUS ITABAIANA</t>
  </si>
  <si>
    <t>PROCESSO FÍSICO</t>
  </si>
  <si>
    <t>Para acompanhamento do fiscal Ulysses Brito</t>
  </si>
  <si>
    <t>23113.045568/2022-66</t>
  </si>
  <si>
    <t xml:space="preserve">PREGÂO ELETRÔNICO Nº.: 90/2022 AQUISIÇÃO DE EQUIPAMENTOS HIDRÁULICOS PARA MANUTENÇÃO DAS REDES DE ÁGUA E ESGOTO DOS CAMPIS DA UFS </t>
  </si>
  <si>
    <t>Para manifestação quanto ao PAC (conforme informações do DRM – página 103), após
considerar satisfatório valor de referência, calculado com base na média de preços. Os
valores tiveram por base preços do Painel de Preços e de pesquisa em sites de empresas e
não foi verificada variação superior a 30%, de um preço em relação à média dos dois preços
remanescentes.</t>
  </si>
  <si>
    <t xml:space="preserve">Ao DEACON.Em atenção ao despacho presente à página 103, informamos que está aberta JANELA DE ADEQUAÇÕES DO PCA/PGC 2023, onde é possível realizar a inclusão de demandas que não foram incluídas no planejamento realizado de janeiro a abril.Caso a presente demanda não tenha sido prevista, solicito, conforme deliberações anteriores, a alimentação do sistema por parte da INFRAUFS, com criação de DFD, conforme orientações previstas no arquivo em anexo a esse despacho. A comprovação deve ser obrigatoriamente juntada ao processo.Destaco que as demandas específicas de cada área, como é o caso, são alimentadas diretamente pelas UNIDADES SUPERIORES.Qualquer dúvida não hesite em procurar a Assessoria da PROPLAN, ramal 6591.
</t>
  </si>
  <si>
    <t>23113.037946/2022-26</t>
  </si>
  <si>
    <t xml:space="preserve">GLOSA DE VALORES EM RAZÃO DO NÃO PAGAMENTO DE VALE TRANSPORTE DE AGOSTO DE 2020 A SETEMBRO DE 2021. CONTRATO 55/2018 </t>
  </si>
  <si>
    <t>Segue processo para ciência e posterior envio ao GR para decisão administrativa pelo Magnífico Reitor conforme estabelece o despacho da PGE à pág. 205.</t>
  </si>
  <si>
    <t>Trata-se de processo que visa a restituição de valores à Universidade Federal de Sergipe em razão do repasse integral da fatura durante os meses de agosto de 2020 a setembro de 2021 sem o consequente pagamento de VALE TRANSPORTE aos colaboradores vinculados ao contrato nº 55/2018, por conta do método de trabalho remoto.Identificada a inconsistência, a CEFISCON procedeu a solicitação dos cálculos à CAEFI que os realizou mediante o despacho às páginas 28-32, culminando na necessidade de ressarcimento de R$ 17.649,19 (dezessete mil, seiscentos e quarenta e nove reais e dezenove centavos).Em 12/09/2022, a CEFISCON encaminhou o Ofício 03/22/C55_18 solicitando manifestação da empresa quanto aos cálculos encaminhados.A empresa, por meio de contestação presente às páginas 39-198, apresentou defesa rebatendo os cálculos da UFS.A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CEFISCON.Dessa forma, a decisão da PROPLAN é pelo prosseguimento da cobrança, seja por retenção de valores que a empresa tenha a receber, seja pela geração de GRU com prazo de 30 (trinta) dias para cobrança, passível de ajuizamento de ação em caso de não pagamento.Ademais, prezando pelos princípios dos contraditório e ampla defesa e visando oportunizar que a empresa, querendo, apresente novas contestações sobre a decisão, solicito dessa CEFISCON o seguinte:1. Juntada do Ofício 03/22/C55_18 ao presente processo (com confirmação de recebimento);2. Abertura de prazo de 10 (dez) dias corridos para que a empresa, querendo, apresente recurso sobre a presente decisão. O recurso, se cumprido os requisitos, deverá ser julgado pela autoridade máxima do órgão. Solicitamos que a informação da decisão com abertura de prazo para recurso seja acompanhada de cópia integral do presente processo.</t>
  </si>
  <si>
    <t>23113.046157/2022-71</t>
  </si>
  <si>
    <t>REGISTRO DE PREÇO PARA FUTURA E EVENTUAL AQUISIÇÃO DE VEÍCULOS AUTOMOTORES DO TIPO VAN, ADAPTADOS PARA TRANSPORTE DE PESSOAS COM DEFICIÊNCIA</t>
  </si>
  <si>
    <t>3. Assim, face a restrição ministerial , somente estariam liberadas as aquisições de veiculos especiais, entendidos como os destinados à segurança pública, segurança nacional, atividades de inteligência, saúde pública, fiscalização, coleta de dados, peculiaridades do Ministério das Relações Exteriores , necessidades dos ex-Presidentes da República e segurança dos familiares do Presidente e do Vice-Presidente da República, conforme definição constante no Dec. 9.287/2018.
4. Face as justificativas apresentadas, entendo não se enquadrar, a solicitação, como aquisição de veiculos especiais. 
5. Por se tratar de solicitação de aquisição para transportes de passageiros a serviço ou em atividades acadêmicas, há que se enquadrar a solicitação como aquisição de veiculos de serviços comuns, apesar das caracteristicas especiais indicadas.
6. Ressalte-se que, exatamente por apresentarem características especiais (adaptados a transporte de cadeirantes e pessoas com dificuldade de locomoção), a solicitação poderá ser enquadrada na exceção prevista no art. 2º da portaria n. 179/2019, com a redação dada pela Portaria n. 5.168/2021, devendo ser objeto de remessa, com as justificativas devidas , para autorização do Ministério da Economia. 
Este, o entendimento s.m.j</t>
  </si>
  <si>
    <t>Em função da necessidade de atendimento ao prazo estipulado no § 1º do art. 2º da Portaria nº 179, de 22 de abril de 2019, tendo em vista o entendimento emanado na NOTA n. 00114/2022/C-PFSE-UFS/PFUFS/PGF/AGU (páginas 33-34), solicito, em caso de concordância do Magnífico Reitor, confecção e encaminhamento da Minuta de Ofício presente à página 35, visando cumprir determinação presente no no art. 2º da Portaria supracitada.
Após juntada da comprovação de envio ao presente processo, gentileza devolvê-lo à PROPLAN para prosseguimento.
Por fim, informo que o arquivo em versão .docx do presente documento será encaminhado ao e-mail desse Gabinete.
Saudações.</t>
  </si>
  <si>
    <t>23113.037519/2022-12</t>
  </si>
  <si>
    <t>PREGÃO ELETRÔNICO Nº.: 69/2022 AQUISIÇÃO DE MATERIAIS DE CONSUMO HOSPITALARES PARA ATENDER A DEMANDA DO CCBS E DFAL - 2022</t>
  </si>
  <si>
    <t>Para conhecimento do despacho do pregoeiro oficial da UFS, página 264, e a devida manifestação que o caso requer.Despacho presente à pág. 264: (...) Informo que a licitação foi CANCELADA na Fase de Aceitação, conforme seus anexos publicado no D.O.U de 21/10/2022. Solicito que após homologação o processo seja encaminhado para o Departamento de Recursos Materiais (DRM/UFS) que adotará as devidas providências.</t>
  </si>
  <si>
    <t xml:space="preserve">À CAEFI,
Visando dar prosseguimento à presente contratação, solicito análise dos preços levantados, indicando se há integridade em relação à legislação, especificamente em relação aos arquivos:
1. Planilha de Composição de Preços (páginas 269-271);
2. Orçamentos (páginas 272-293).
Ademais, apontar caso haja qualquer necessidade de intervenção nos efeitos e correlações dos preços com os demais documentos do planejamento da contratação, bem como qualquer necessidade de adequação que seja verificada.
Atenciosamente,
</t>
  </si>
  <si>
    <t>REGISTRO DE PREÇO PARA FUTURA E EVENTUAL AQUISIÇÃO DE VEÍCULOS AUTOMOTORES DO TIPO VAN, ADAPTADOS PARA TRANSPORTE DE PESSOAS COM DEFICIÊNCIA.</t>
  </si>
  <si>
    <t>De ordem. Ofício assinado.
Este despacho contém um arquivo em anexo.</t>
  </si>
  <si>
    <t>Visando dar prosseguimento à presente contratação, solicito análise dos preços levantados, indicando se há integridade em relação à legislação, especificamente em relação aos arquivos:
1. Planilha de Composição de Preços (páginas 18-20);
2. Orçamentos (páginas 21-24).
Ademais, apontar caso haja qualquer necessidade de intervenção nos efeitos e correlações dos preços com os demais documentos do planejamento da contratação, bem como qualquer necessidade de adequação que seja verificada.</t>
  </si>
  <si>
    <t>23113.006495/2022-65</t>
  </si>
  <si>
    <t>AQUISIÇÃO DE MATERIAIS PARA VIABILIZAÇÃO DE PROGRAMA DE TESTAGEM DE CORONAVÍRUS NA UNIVERSIDADE FEDERAL DE SERGIPE.</t>
  </si>
  <si>
    <t>Em que pese o pedido dessa Pró-Reitoria à página 848, que indicava a necessidade de 2.000 (duas mil) seringas para cumprir acordo de empréstimo com o HUL, conforme ofício à página 849, fomos surpreendidos com a informação que o material foi entregue e utilizado pelo CCBS / DFA (Professor Lysandro), o que foge inteiramente do objeto proposto para a solicitação anterior, inclusive após a manifestação do mesmo à página 851.
Dessa forma, visando, novamente, cumprir com o acordo formalizado, solicito gentilmente dessa PROAD:
1. Empenho de 2.000 (duas mil) seringas.
2. Encaminhamento ao DRM/DIMAT com a devida observação de que esse quantitativo será de responsabilidade da PROPLAN, para o objeto acima detalhado.</t>
  </si>
  <si>
    <t xml:space="preserve">23113.043507/2022-35
</t>
  </si>
  <si>
    <t>PERMISSÃO DE USO DOS ESPAÇOS DA UFS PELO CEBRASPE, PARA APLICAÇÃO DO ENADE 2022.</t>
  </si>
  <si>
    <t>Considerando a manifestação da PROGRAD (pg. 31) e Parecer da PGE (pgs. 39 a 40), seguem os autos para análise quanto ao envio ao Gabinete do Reitor para assinatura do Contrato de Permissão de Uso, que viabilizará a aplicação de provas do ENADE 2022.</t>
  </si>
  <si>
    <t>Após análise do Contrato de Permissão de Uso, que tem o intuito de viabilizar a aplicação de provas do ENADE 2022, ratifico a presente instrução processual, encaminhando o contrato para assinatura do Magnífico Reitor e posterior envio à COPEC.</t>
  </si>
  <si>
    <t>23113.017278/2022-21</t>
  </si>
  <si>
    <t>LICITAÇÃO PARA AQUISIÇÃO DE GERADORES PARA A TV E RÁDIO UFS.</t>
  </si>
  <si>
    <t>Para manifestação em relação ao PAC, conforme solicitado pelo DRM. Após análise da pesquisa de preços apresentada pela equipe da Diretoria de Editoração, Comunicação Institucional e Produção Audiovisual (DECAV), consideramos satisfatórios os valores de referência apresentados para os geradores à diesel, cujos preços de base estão dentro dos parâmetros estabelecidos pela legislação vigente (não apresentaram variações maiores que 30% em relação à média calculada com os demais valores).
Detalhamento -- Estimativa do Valor da Contratação (R$): 168.323,77. Qnt. Itens: 02.</t>
  </si>
  <si>
    <t>Em atenção ao disposto no despacho à página 307 e após manifestação de integridade por parte da CAEFI, destacamos que a previsão orçamentária continua vigente, conforme declaração emitida à página 159, tendo em vista que a mesma é superior ao novo valor calculado.
No que tange ao PCA/PGC 2022, informamos que não há possibilidade de alteração, considerando que todas as janelas de adequações já foram encerradas para esse exercício, sendo assim, autorizamos o prosseguimento da forma prevista no documento à página 121.</t>
  </si>
  <si>
    <t>Após considerar satisfatório o valor de referência, calculado com base na média de valores coletados no Painel de Preços.</t>
  </si>
  <si>
    <t>Encaminho o presente processo para análise, conclusão da fase interna e prosseguimento da fase externa da licitação, por meio de PREGÃO ELETRÔNICO VIA SISTEMA DE REGISTRO DE PREÇOS, justificada sua utilização com base nos incisos II e IV do art. 3º do Decreto nº 7.892/2013.
Destacamos que:
1. A fase de Planejamento da Contratação contempla todos os itens obrigatórios (DFD, Estudo Técnico Preliminar da Contratação, Análise de Riscos, Termo de Referência e Pesquisa de Preços) e foram elaboradas pelo solicitante, que se responsabilizam sobre seu conteúdo.
2. A CAEFI se manifestou sobre a pesquisa de preços (página 41) indicando sua integridade.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formalização de contrato administrativo, a considerar o vulto da aquisição e as obrigações futuras, o que deve ser submetido à COPEC para inclusão de minuta.
5. Por se tratar de processo via SRP, não há necessidade premente de indicação de disponibilidade orçamentária.</t>
  </si>
  <si>
    <t>Com o despacho: Senhor Pró-Reitor de Planejamento,
Conforme determina a legislação em vigor, a licitação é dispensável quando em situações de emergência a exemplos de casos de guerra; grave perturbação da ordem; calamidade pública, obras para evitar desabamentos, quebras de barreiras, fornecimento de energia.
Em análise ao processo em questão, o objeto a ser adquirido não se encontra em nenhuma das hipóteses prevista acima. (...)
(...) Os termos do Estudo Técnico Preliminar, incluso neste processo, tem direcionamento para se licitar, o qual concordamos pela exposição dos motivos acima.
Assim, é necessário a análise da pesquisa de preços pela CAEFI, com base no orçamento apresentado, bem como nas justificativas do setor demandante com relação a dificuldade de encontrar mais orçamento para atender INSTRUÇÃO NORMATIVA Nº 73, DE 5 DE AGOSTO DE 2020 e posterior manifestação com relação ao PGC, afim de que possamos dar inicio ao processo de compras.
Detalhamento -- Estimativa do Valor da Contratação (R$): 5.344,00. Qnt. Itens: 02.</t>
  </si>
  <si>
    <t>Visando dar prosseguimento à presente contratação, solicito análise dos preços levantados, com verificação de integridade frente à legislação vigente, especificamente em relação aos arquivos:
1. Planilha de Composição de Preços (páginas 9-13);
2. Orçamentos (páginas 14-22);
3. Justificativas (página 23).
Ademais, apontar caso haja qualquer necessidade de intervenção nos efeitos e correlações dos preços com os demais documentos do planejamento da contratação, bem como qualquer necessidade de adequação que seja verificada.</t>
  </si>
  <si>
    <t>23113.041538/2021-45</t>
  </si>
  <si>
    <t>PROJETO DE DESENVOLVIMENTO DO "CENTRO COLABORADOR EM ALIMENTAÇÃO E NUTRIÇÃO ESCOLAR – CECANE/UFS" VIABILIZADO POR MEIO DE TED FIRMADO COM O FNDE COM POSTERIOR CONTRATAÇÃO DA FAPESE PARA APOIO À SUA EXECUÇÃO.</t>
  </si>
  <si>
    <t>Para validar instrução processual e encaminhar o 2º termo de apostila ao contrato 75/2021, ao GR, para assinatura.</t>
  </si>
  <si>
    <t>Após apreciação do 2º termo de apostila ao contrato 75/2021-UFS, celebrado entre a Universidade Federal de Sergipe (UFS) e a Fundação de Apoio à Pesquisa e Extensão de Sergipe (FAPESE), referente à execução do Projeto “Centro Colaborador em Alimentação e Nutrição Escolar (CECANE/UFS), ratifico a presente instrução processual, encaminhando o termo para assinatura do Magnífico Reitor e posterior envio à COPEC.</t>
  </si>
  <si>
    <t xml:space="preserve">Encaminho processo de Adesão de DESKTOPS para continuidade dos trâmites pertinentes. 
</t>
  </si>
  <si>
    <t>encaminho o presente processo para avaliação e indicação de integridade na instrução processual, visando continuidade de ADESÃO POR CARONA.</t>
  </si>
  <si>
    <t>CONTRATAÇÃO DE EMPRESA ESPECIALIZADA PARA PRESTAÇÃO DOS SERVIÇOS DE CONSERTO, REVISÃO, LIMPEZA E LUBRIFICAÇÃO DE EQUIPAMENTOS FOTOGRÁFICOS, COM FORNECIMENTO DE MATERIAIS, PEÇAS E COMPONENTES A FIM DE DEIXAR O EQUIPAMENTO EM CONDIÇÕES ORIGINAIS DE USO</t>
  </si>
  <si>
    <t>Após dos orçamentos anexados e das justificativas apresentadas pelo DECAV, fazemos as seguintes
observações:</t>
  </si>
  <si>
    <t>Solicito análise e manifestação quanto ao despacho da CAEFI (páginas 28-29) e suas comprovações (páginas 30-60), esclarecendo, inclusive, os pontos suscitados.</t>
  </si>
  <si>
    <t>23113.047018/2022-07</t>
  </si>
  <si>
    <t>AQUISIÇÃO DE NOTEBOOK PARA O STI E O INGLÊS SEM FRONTEIRAS</t>
  </si>
  <si>
    <t>Encaminho processo solicitando emissão de Portaria de Equipe de Planejamento da Contratação para  aquisição de Notebooks para o STI em conjunto com o Inglês Sem Fronteiras.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</si>
  <si>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</si>
  <si>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Solicitando a gentileza de definir o quantitativo a ser licitando, tendo em vista que existem divergências entre os documentos</t>
  </si>
  <si>
    <t>Após esclarecimento dos questionamentos, devolvo para conhecimento e encaminhamento ao DEACON para as adequações necessárias no DFD.</t>
  </si>
  <si>
    <t xml:space="preserve">23113.044777/2022-83 	</t>
  </si>
  <si>
    <t>Após verificar a vantajosidade na adesão à Ata 20/2021, em comparação aos demais valores pesquisados.</t>
  </si>
  <si>
    <t>Encaminho o presente processo para avaliação e indicação de integridade na instrução processual, visando continuidade de ADESÃO POR CARONA.</t>
  </si>
  <si>
    <t>23113.021016/2021-75</t>
  </si>
  <si>
    <t>OFÍCIO Nº 2/2021/NICT-SE/SUEST-SE-FUNASA TRANSFERÊNCIA DE EXECUÇÃO DESCENTRALIZADA (TED) JUNTO À FUNASA</t>
  </si>
  <si>
    <t>Para validação da instrução processual e posterior envio ao Gabinete do Reitor para assinatura do 2º termo aditivo ao
contrato 12/2022 UFS - FAPESE.</t>
  </si>
  <si>
    <t>Após análise encaminho o presente processo para assinatura do Magnífico Reitor no 2º termo aditivo ao contrato 12/2022 UFS - FAPESE e posterior devolução à COPEC.</t>
  </si>
  <si>
    <t>Após manifestação da Ascom/Comunica em resposta aos questionamentos da CAEFI.</t>
  </si>
  <si>
    <t>Encaminho o presente processo para análise, conclusão da fase interna e prosseguimento da fase externa da licitação, na modalidade que melhor atenda os princípios da legalidade e eficiência administrativa (abaixo discorrido), em face da característica da demanda tratada.
Destacamos que:
1. A fase de Planejamento da Contratação NÃO contempla todos os itens obrigatórios, estando presente o DFD, o Estudo Técnico Preliminar da Contratação, a Análise de Riscos e a Pesquisa de Preços, e ausente o TERMO DE REFERÊNCIA (a ser tratado a seguir no item 5). As peças citadas foram elaboradas pelo solicitante, que se responsabilizam sobre seu conteúdo.
2. A CAEFI se manifestou sobre a pesquisa de preços (páginas 28-60), que ensejou a manifestação da DECAV, por meio dos documentos presentes às página 64-67, o que, após análise, foi classificado como suficientes por parte da PROPLAN.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indicação de disponibilidade orçamentária por parte da PROAD.
5. Em relação ao despacho desse Departamento presente à página 26, permita-me discordar respeitosamente acerca da interpretação sobre a utilização da modalidade DISPENSA DE LICITAÇÃO em processos de aquisição. O texto diz que:
"conforme determina a legislação em vigor, a licitação é dispensável quando em situações de emergência a exemplos de casos de guerra; grave perturbação da ordem; calamidade pública, obras para evitar desabamentos, quebras de barreiras, fornecimento de energia"
 A interpretação dessa Pró-Reitoria é que os casos citados dizem respeito exclusivamente ao disposto no inciso IV do art. 24 da Lei nº 8.666/93, não abrangendo todas as outras hipóteses de dispensa. A ideia da PROPLAN, ao submeter à análise do DRM, era o enquadramento no inciso II do art. 24 da Lei nº 8.666/93, que diz:
II - para outros serviços e compras de valor até 10% (dez por cento) do limite previsto na alínea "a", do inciso II do artigo anterior e para alienações, nos casos previstos nesta Lei, desde que não se refiram a parcelas de um mesmo serviço, compra ou alienação de maior vulto que possa ser realizada de uma só vez;
Ora, é matéria pacificada na administração pública que até o limite indicado no inciso supracitado, atualmente em R$ 17.600,00 conforme estabelecido pelo Decreto nº 9.412/2018, a administração pode dispensar a licitação, desde que não haja caracterização de fracionamento da despesa. O próprio texto do DRM, ao citar o Acórdão 73/2003 da Segunda Câmara corrobora o entendimento:
"Atente para o fato de que, atingindo o limite legalmente fixado para dispensa de licitação, as demais contratações para serviços da mesma natureza deverão observar a obrigatoriedade da realização de certame licitatório, evitando a ocorrência de fracionamento de despesa" (grifos nossos).
 Está claro que a utilização do inciso II só não pode se dar após atingido o limite fixado (R$ 17.600,00), o que não sabemos se já ocorreu, tendo sido esse o motivo da consulta. A PROPLAN entende que uma das suas atribuições é planejar a melhor forma de atender os interesses da comunidade acadêmica e, tendo analisado a característica desse processo, concluímos que o pregão eletrônico não se mostra a melhor opção, dado que:
a) Houve dificuldade no levantamento de preço para o serviço, o que indica uma baixa lista de fornecedores, dando indicação de fracasso no pregão;
b) Trata-se de um valor pequeno, que não gera atratividade de participação;
c) Trata-se de um serviço especializado, que não conta com uma gama considerável de empresas aptas;
d) A realização de um pregão gera custos maiores que o da Dispensa, sobretudo no emprego de mão de obra especializada desse Departamento;
e) Não entendemos que há fracionamento da despesa, pois não nos recordamos de despesa semelhante a essa durante o exercício de 2022, o que pode ser melhor esclarecido pelo DRM.
Dessa forma, submetemos a uma reanálise do DRM, em conjunto com a PROAD, após as exposições da PROPLAN, deixando claro que a opção pelo Pregão não está desautorizada, obviamente, apenas indicamos um outro ponto que, ao nosso ver, seria mais eficiente.
Dito isso, ressaltamos que não exigimos a confecção do TR previamente do solicitante até que se tenha uma análise definitiva do caso, tendo em vista que há diferenças entre as modalidades na confecção do documento, o que deve ser demandado pelo DRM ao solicitante.</t>
  </si>
  <si>
    <t>23113.033461/2022-65</t>
  </si>
  <si>
    <t>AQUISIÇÃO DE ELETRODOMÉSTICOS PARA ATENDER OS DIVERSOS SETORES E UNIDADES ACADÊMICAS E ADMINISTRATIVAS DA UNIVERSIDADE FEDERAL DE SERGIPE.</t>
  </si>
  <si>
    <t>Solicitando a gentileza de  alterar o assunto do Tipo de Processo de AQUISIÇÃO DE BENS para LICITAÇÃO.</t>
  </si>
  <si>
    <t>Para dar andamento ao processo de licitação após alterações feitas, conforme solicitado.</t>
  </si>
  <si>
    <t>23113.045476/2022-28</t>
  </si>
  <si>
    <t>PREGÂO ELETRÔNICO Nº.: 86/2022 AQUISIÇÃO DE MATERIAIS DIVERSOS (EXPEDIENTE, LIMPEZA, COPA E COZINHA, EPI),VISANDO ABASTECER O ALMOXARIFADO CENTRAL DA UFS, COM O OBJETIVO DE ATENDER AS NECESSIDADES DOS DIVERSOS CAMPI DA UNIVERSIDADE FEDERAL DE SERGIPE</t>
  </si>
  <si>
    <t>Para manifestação sobre o PAC, após considerar satisfatório o valor de referência - tendo por base o despacho anterior da CAEFI, as alterações promovidas e as justificativas apresentadas.</t>
  </si>
  <si>
    <t>Em atenção ao solicitado no despacho à página 143, oriento que a demanda seja cadastrada por esse Departamento no PGC/PCA 2023 (antigo PAC), que possui janela de alteração aberta até 15/11/2022, tendo em vista que, caso ocorra, será, majoritariamente, executada no exercício de 2023. Importante verificar se já não existe DFD para essa demanda, lançado na janela inicial do início do ano.</t>
  </si>
  <si>
    <t>23113.047637/2022-75</t>
  </si>
  <si>
    <t>AQUISIÇÃO DE ROTEADORES</t>
  </si>
  <si>
    <t>Encaminhamos processo solicitando emissão de portaria de equipe de planejamento da contratação para aquisição de Roteadores.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</si>
  <si>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</si>
  <si>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23113.047639/2022-21</t>
  </si>
  <si>
    <t>AQUISIÇÃO DE SWITCHES</t>
  </si>
  <si>
    <t>Encaminhamos processo solicitando emissão de portaria de equipe de planejamento da contratação para aquisição de Swithes.</t>
  </si>
  <si>
    <t>23113.043191/2022-31</t>
  </si>
  <si>
    <t>CONVÊNIO ENTRE A UFS E O BANCO NACIONAL DE EMPREGOS-BNE, VISANDO A OPERACIONALIZAÇÃO DE PROGRAMAS DE ESTÁGIO CURRICULAR PARA ALUNOS DA UFS.</t>
  </si>
  <si>
    <t xml:space="preserve">Após o parecer favorável da Procuradoria jurídica, seguem os autos para análise quanto ao envio ao Gabinete do Reitor, para assinatura do Termo de Convênio de estágio a ser firmado com o Agente de Integração Banco Nacional de Empregos-BNE. </t>
  </si>
  <si>
    <t>Após análise do Termo de Convênio de estágio a ser firmado entre a Universidade Federal de Sergipe (UFS) e o Agente de Integração Banco Nacional de Empregos (BNE), demonstrando o interesse administrativo e acadêmico na parceria, ratifico a presente instrução processual, encaminhado o termo para assinatura do Magnífico Reitor e posterior envio à COPEC.</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</si>
  <si>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</si>
  <si>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</si>
  <si>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</si>
  <si>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</si>
  <si>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</si>
  <si>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</si>
  <si>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</si>
  <si>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</si>
  <si>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</si>
  <si>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</si>
  <si>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</si>
  <si>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</si>
  <si>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</si>
  <si>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</si>
  <si>
    <t>23113.013530/2022-46</t>
  </si>
  <si>
    <t>OBRA DE REFORMA PARA ADEQUAÇÕES DE ACESSIBILIDADE DO CAMPUS DE LAGARTO</t>
  </si>
  <si>
    <t>Submetemos à análise do Senhor Pró-Reitor acerca do encaminhamento deste processo ao GR, objetivando a assinatura do Reitor no Termo de Contrato anexo ao presente despacho. O instrumento é referente à obra de reforma para adequação e acessibilidade no Campus de Lagarto. O representante legal da empresa vencedora da Concorrência Pública 08/2022 já assinou o documento.</t>
  </si>
  <si>
    <t xml:space="preserve">Após análise do Termo de Contrato de Prestação de Obra de Engenharia firmado entre a Universidade Federal de Sergipe e empresa J. A. Construtora Locadora e Serviços LTDA-ME, visando à execução da obra de Reforma para Adequações de Acessibilidade do Campus Prof. Antônio Garcia Filho, Campus de Lagarto; ratifico a presente instrução processual, encaminhado o Termo para assinatura do Magnífico Reitor e posterior envio à COPEC.
O Termo de Contrato vincula-se ao Instrumento Convocatório da Concorrência Pública n. 008/2022 e seus anexos. Será pago o valor global fixo de R$ 310.999,88 (trezentos e dez mil e novecentos e noventa e nove reais), conforme emissão da nota de empenho nº 2022NE000560 (pág. 1698-1699).
</t>
  </si>
  <si>
    <t>23113.034421/2020-50</t>
  </si>
  <si>
    <t>SOLICITAÇÃO DE TERMO ADITIVO AO CONTRATO N. 072/2016-UFS, COM A FAPESE, REFERENTE AO PROJETO "ESTUDOS ESPECIALIZADOS E PLANOS ESTRATÉGICOS COM FOCO EM CADEIAS PRODUTIVAS: ELABORAÇÃO DE PROJETO TÉCNICO, ACOMPANHAMENTO À IMPLEMENTAÇÃO E MONITORAMENTO DE EMPREENDIMENTOS AGROINDUSTRIAIS EM ASSENTAMENTOS DA REFORMA AGRÁRIA NOS ESTADOS DE ALAGOAS, BAHIA, PARAÍBA, PERNAMBUCO, RIO GRANDE DO NORTE E SERGIPE, LOCALIZADOS NA REGIÃO NORDESTE DO BRASIL".</t>
  </si>
  <si>
    <t>Para análise quanto ao envio ao GR para assinatura do Termo de Compromisso a ser firmado com a FAPESE, com as seguintes observações, em atendimento ao PARECER n. 00355/2022/C-PFSE-UFS/PFUFS/PGF/AGU, referentes aos itens 14 a 25 daquela manifestação: 
(...)
A minuta do Termo de Compromisso foi encaminhada via endereço eletrônico ao GR com cópia à PROPLAN.</t>
  </si>
  <si>
    <t>Após análise do Termo de Compromisso a ser firmado entre a UFS e a FAPESE e, conforme o atendimento da observações feitas pela PGE e expostas em despacho supra da COPEC, ratifico a presente instrução processual, encaminhando o Termo para assinatura do Magnífico Reitor e posterior envio à COPEC.</t>
  </si>
  <si>
    <t>23113.046616/2022-94</t>
  </si>
  <si>
    <t xml:space="preserve">	CONVÊNIO ENTRE A UFS E A FUNDAÇÃO IRMÃO JOSÉ OTÃO-FIJO, COM FINS DE OPERACIONALIZAÇÃO DE PROGRAMAS DE ESTÁGIO CURRICULAR PARA ALUNOS DA UFS.</t>
  </si>
  <si>
    <t>Após o parecer favorável da Procuradoria jurídica, seguem os autos para análise quanto ao envio ao Gabinete do Reitor, para assinatura do Termo de Convênio de estágio a ser celebrado com a Fundação Irmão José Otão-FIJO/PUCRS.</t>
  </si>
  <si>
    <t>Após análise do Termo de Convênio de estágio a ser celebrado entre a UFS e a Fundação Irmão José Otão-FIJO/PUCRS, ratifico a presente instrução processual, encaminhando o Termo para assinatura do Magnífico Reitor e posterior envio à COPEC.</t>
  </si>
  <si>
    <t>23113.046471/2018-20</t>
  </si>
  <si>
    <t>CONTRATAÇÃO DA FAPESE PARA EXECUÇÃO DO PROJETO "CURSO DE MESTRADO E DOUTORADO EM PROGRAMA DE PÓS-GRADUAÇÃO EM CIÊNCIA DA PROPRIEDADE INTELECTUAL PARA SERVIDORES DO INSTITUTO FEDERAL DO PIAUÍ" POR MEIO DO CONVÊNIO 2307.045/2018-UFS/IFPI</t>
  </si>
  <si>
    <t>Para análise quanto à regular instrução do processo e quanto ao envio ao GR para assinatura do 4º aditivo ao contrato 094/2018-UFS. Trata-se de prorrogação do prazo de vigência e remanejamento financeiro.
Constam dos autos manifestações da CPAP aprovando as solicitações e parecer da PGE chancelando os aspectos legais.
A minuta do termo aditivo foi encaminhado via endereço eletrônico ao GR com cópia à PROPLAN.</t>
  </si>
  <si>
    <t>Após análise do 4º Termo Aditivo ao contrato nº 094/2018-UFS, ratifico a presente instrução processual, encaminhando o Termo para assinatura do Magnífico Reitor e posterior envio à COPEC.
O presente Termo promove remanejamento financeiro sem a alteração do valor final e prorroga o prazo de vigência do contrato supracitado. A minuta do termo aditivo foi encaminhado via endereço eletrônico ao GR.</t>
  </si>
  <si>
    <t>Após analisar o Termo de Referência e o ETP revisados, conforme os pontos elencados no último despacho, observamos que:
1. Quantidade de EPI - atendido;
2. Valor do vale alimentação -atendido
3. Valor de referência no TR e ETP - não atendido</t>
  </si>
  <si>
    <t>Prezado, a CAEFI, em seu despacho à página 374, informa que os valores de referência não foram atualizados no TR e no ETP.</t>
  </si>
  <si>
    <t>Para validar instrução processual e encaminhar o 8º aditivo ao contrato 66/2019, ao GR, para assinatura.</t>
  </si>
  <si>
    <t>Após análise encaminho o presente processo para assinatura do Magnífico Reitor no 8º aditivo ao contrato 66/2019, e posterior devolução à COPEC.</t>
  </si>
  <si>
    <t xml:space="preserve">23113.044777/2022-83 </t>
  </si>
  <si>
    <t>Conforme solicitado pelo Senhor Pró-Reitor, remetemos o presente processo, após parecer favorável da Procuradoria Geral, para análise e demais encaminhamentos.Alertamos para a necessidade de preencher a Cláusula Quarta do Termo de Contrato (remetido por correio eletrônico a esta Pró-Reitoria) com os dados orçamentários.</t>
  </si>
  <si>
    <t>Para detalhamento e indicação de fonte e ptres.</t>
  </si>
  <si>
    <t>23113.048318/2022-21</t>
  </si>
  <si>
    <t>ESCLARECIMENTOS SOBRE SUPOSTA REUNIÃO DE CUNHO ELEITOREIRO.</t>
  </si>
  <si>
    <t>Segue processo para avaliação dos esclarecimentos enviados pelas empresas.</t>
  </si>
  <si>
    <t>Ciente das manifestações das empresas e considerando que não houve denúncia formal, oriento pelo arquivamento do pleito, sendo reativado em caso de novos indícios.</t>
  </si>
  <si>
    <t>Para atender à solicitação da Direção do DEFIN/PROAD (fl. 631).</t>
  </si>
  <si>
    <t>Encaminho para detalhamento, registro interno e envio à PROAD para empenho da despesa na FONTE 8100915066, PTRES 169146, oriundo de descentralização por TED da SESu (11670).</t>
  </si>
  <si>
    <t>23113.047579/2022-89</t>
  </si>
  <si>
    <t>CONVÊNIO DE COOPERAÇÃO ENTRE A UFS, PREFEITURA DE ITABAIANA E FAPESE PARA A EXECUÇÃO DO PROJETO:" EDUCAMAISITABAIANA: UM APLICATIVO PARA INTEGRAÇÃO DA FAMÍLIA NO PROCESSO DE ENSINO-APRENDIZAGEM DA REDE PÚBLICA DE EDUCAÇÃO".</t>
  </si>
  <si>
    <t>Para encaminhar para assinatura, à PGE faz umas recomendações, e à DIVAP anexa alguns documentos para atender essas recomendações e despacha pra PROPLAN</t>
  </si>
  <si>
    <t>Após análise encaminho o presente processo para assinatura do Magnífico Reitor e posterior devolução à COPEC.</t>
  </si>
  <si>
    <t>23113.048534/2022-09</t>
  </si>
  <si>
    <t>Aquisição de 4.042 unidades de livros para atender os processos de ensino-aprendizagem
dos cursos de graduação e pós-graduação da universidade.</t>
  </si>
  <si>
    <t>Segue processo para aquisição de material bibliográfico.
Os demais documentos estão sendo finalizados.</t>
  </si>
  <si>
    <t>A PROPLAN manifesta ciência quanto ao DFD apresentado e devolve para juntada dos demais documentos que compõem a etapa de Planejamento da Contratação (ETP, Termo de Referência, Planilha de Composição de Preços e Orçamentos).</t>
  </si>
  <si>
    <t>PREGÂO ELETRÔNICO Nº.: 69/2022 AQUISIÇÃO DE MATERIAIS DE CONSUMO HOSPITALARES PARA ATENDER A DEMANDA DO CCBS E DFAL - 2022</t>
  </si>
  <si>
    <t>Consideramos satisfatório o valor estimado.</t>
  </si>
  <si>
    <t>23113.000454/2022-18</t>
  </si>
  <si>
    <t>PREGÂO ELETRÔNICO Nº.: 8/2022 AQUISIÇÃO DE MATERIAL DE LABORATÓRIO PARA ATENDER AS NECESSIDADES DO CCET DURANTE O EXERCÍCIO 2022.</t>
  </si>
  <si>
    <t>Para manifestação quanto ao PAC, após consideramos como satisfatório o valor estimado.</t>
  </si>
  <si>
    <t>Após manifestação da CAEFI sobre os preços levantados e em atenção ao disposto no despacho desse Departamento, página 2373, questiono se a presente licitação tem previsão de execução (empenho da despesa) no exercício de 2022, verificando:
a) Se há disponibilidade orçamentária para empenho (PROAD, Açaõ 20RK, Funcionamento);
b) Se há tempo hábil para finalização da licitação.
Em caso positivo, informo que não será possível o registro no sistema PGC/PCA 2022 (Antigo PAC), tendo em vista que todas as janelas de alterações já foram fechadas, considerando o iminente encerramento do exercício. Assim, tal demanda estaria INCLUÍDA NAS EXCEÇÕES À REGRA, sem qualquer prejuízo no seu prosseguimento, o que está autorizado pela PROPLAN.
Caso a demanda só seja, ou também seja, executada no exercício de 2023, há necessidade de inclusão no PCA/PGC 2023, o que solicitamos encaminhamento ao Centro para providências ou lançado pelo DRM, podendo ser feito em nível SINTÉTICO, sem necessidade de detalhamento dos itens, caso entendam melhor.</t>
  </si>
  <si>
    <t>23113.031359/2019-75</t>
  </si>
  <si>
    <t>SOLICITO ABERTURA DE LICITAÇÃO PARA CONTRATAÇÃO DE SERVIÇO DE FERRAMENTA DE ACESSO ÀS NORMAS TÉCNICAS BRASILEIRAS E NORMAS MERCOSUL (NM), PELO MOTIVO DE EXISTIR MAIS DE UMA EMPRESA QUE FORNECE O SERVIÇO. EM ANEXO SEGUE O TERMO DE REFERÊNCIA E AS DUAS PROPOSTAS DE ORÇAMENTO. ENCAMINHO APENAS DOIS ORÇAMENTOS PORQUE SÓ EXISTEM DUAS EMPRESAS QUE FORNECEM ESSE TIPO DE SERVIÇO.</t>
  </si>
  <si>
    <t>Para validar instrução processual e encaminhar o 3º aditivo ao contrato 33/2020, ao GR, para assinatura.</t>
  </si>
  <si>
    <t xml:space="preserve">Após análise, encaminho o presente processo para assinatura do Magnífico Reitor no 3º Termo Aditivo do contrato 33/2020, e posterior devolução à COPEC.
</t>
  </si>
  <si>
    <t>23113.048591/2022-22</t>
  </si>
  <si>
    <t>CONTRATAÇÃO DE EMPRESA PARA MANUTENÇÃO EM CONDICIONADORES DE AR E EQUIPAMENTOS DE REFRIGERAÇÃO</t>
  </si>
  <si>
    <t>Segue para análise e devidos encaminhamentos.</t>
  </si>
  <si>
    <t>23113.033989/2021-71</t>
  </si>
  <si>
    <t xml:space="preserve">	LICITAÇÃO PARA CONTRATAÇÃO DE PESSOA JURÍDICA PARA A PRESTAÇÃO DE SERVIÇO TERCEIRIZADO À DECAV</t>
  </si>
  <si>
    <t>Pede-se análise do Senhor Pró-Reitor quanto ao envio ao GR para assinatura do Reitor no 3º Termo Aditivo ao Contrato n. 060/2021-UFS (anexo), junto à empresa Terceirize.
O Contrato diz respeito à prestação de serviços de apoio à DECAV e ao DCOS. E o Termo Aditivo trata de repactuação decorrente das alterações promovidas pela Convenção Coletiva de Trabalho 2022, e tem efeitos retroativos ao início do ano.</t>
  </si>
  <si>
    <t xml:space="preserve">Após análise, encaminho o presente processo para assinatura do Magnífico Reitor no 3º Termo Aditivo do Contrato n. 060/2021-UFS, e posterior devolução à COPEC. </t>
  </si>
  <si>
    <t xml:space="preserve"> 23113.009345/2022-36 	</t>
  </si>
  <si>
    <t xml:space="preserve">	LICITAÇÃO PARA SUPORTE AOS SISTEMAS SIGS</t>
  </si>
  <si>
    <t>Submetemos à análise do Senhor Pró-Reitor acerca do encaminhamento deste processo ao GR,
objetivando a assinatura do Reitor no Termo de Contrato anexo ao presente despacho. O
instrumento é referente à prestação de serviços de manutenção dos Sistemas SIG, conforme
Ata de Registro de Preços decorrente do Pregão n. 048/2022. O representante legal da empresa
vencedora já assinou o documento.</t>
  </si>
  <si>
    <t>Após análise, encaminho o presente processo para assinatura do Magnífico Reitor no Termo  de contrato em questão, e posterior devolução à COPEC.</t>
  </si>
  <si>
    <t xml:space="preserve"> Encaminhamos, para continuidade dos trâmites.</t>
  </si>
  <si>
    <t>Visando dar prosseguimento à presente contratação, solicito análise dos preços levantados, indicando se há integridade em relação à legislação.Ademais, apontar caso haja qualquer necessidade de intervenção nos efeitos e correlações dos preços com os demais documentos do planejamento da contratação, bem como qualquer necessidade de adequação que seja verificada.</t>
  </si>
  <si>
    <t>23113.031643/2020-75</t>
  </si>
  <si>
    <t>CONTRATAÇÃO DE EMPRESAS DE MANUTENÇÃO EM APARELHOS DE REFRIGERAÇÃO (CONDICIONADORES DE AR, GELADEIRAS, FREEZERES, ULTRA FREEZERES E ETC)</t>
  </si>
  <si>
    <t>Para validar instrução processual e encaminhar o 1º aditivo ao contrato 67/2021, ao GR, para assinatura.</t>
  </si>
  <si>
    <t>Após análise encaminho o presente processo para assinatura do Magnífico Reitor no 1º Termo Aditivo do Contrato 67/2021, e posterior devolução à COPEC.</t>
  </si>
  <si>
    <t>Após análise da pesquisa de preços apresentada pela equipe de gestão de compras da STI, consideramos satisfatório o valor de referência apresentado, cujos preços de base estão dentro dos parâmetros estabelecidos pela legislação vigente (não apresentaram variações maiores que 30% em relação à média calculada com os demais valores).</t>
  </si>
  <si>
    <t>Solicito indicação de FONTE e PTRES.</t>
  </si>
  <si>
    <t>GLOSA DE VALORES EM RAZÃO DO NÃO PAGAMENTO DE VALE TRANSPORTE</t>
  </si>
  <si>
    <t>Informo que foi enviado em 21/10/2022 notificação em que informamos à empresa da decisão e abrimos o prazo de 10 dias corridos para nova manifestação, caso fosse de interesse da entidade apresentá-la (pág. 215). Recebemos a manifestação em 03/11/2022 (págs 215 a 225), de forma extemporânea no entendimento desta fiscalização.</t>
  </si>
  <si>
    <t>Trata-se de processo que tem por objetivo o levantamento de valores repassados indevidamente à empresa ERICK DE LIMA MACHADO MENDONÇA - EPP (REAL SERVICE), CNPJ 07.044.888/0001-03, a título de VALE TRANSPORTE, no período de agosto de 2020 a setembro de 2021, oriundo do Contrato nº 55/2018, ressalte-se que não se trata de apuração com vistas a sanção administrativa.
Identificada a inconsistência, a CEFISCON procedeu a solicitação dos cálculos à CAEFI que os realizou mediante o
despacho às páginas 28-32, culminando na necessidade de ressarcimento de R$ 17.649,19 (dezessete mil, seiscentos e quarenta e nove reais e dezenove centavos).
Em 12/09/2022, a CEFISCON encaminhou o Ofício 03/22/C55_18 (página 213) solicitando manifestação da empresa quanto aos cálculos encaminhados.
A empresa, por meio de contestação presente às páginas 39-198, apresentou defesa rebatendo os cálculos da UFS.
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
A PROPLAN, por meio do despacho às páginas 211 e 212 concordou com a legalidade da retenção, comentando a postura da empresa da seguinte forma:
 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
Dessa forma, a decisão da PROPLAN é pelo prosseguimento da cobrança, seja por retenção de valores que a empresa tenha a receber, seja pela geração de GRU com prazo de 30 (trinta) dias para cobrança, passível de ajuizamento de ação em caso de não pagamento.
A CEFISCON encaminhou a integralidade do processo administrativo e abriu prazo de 10 (dez) dias para encaminhamento de recurso sobre a decisão administrativa, conforme páginas 214-216, no dia 21/10/2022. A empresa, por meio dos documentos anexados às páginas 216-225, encaminhou, dia 03/11/2022, recurso à decisão. Não consta a data da confirmação de recebimento do e-mail por parte da empresa.
Se contarmos 10 (dez) dias a partir do envio, o prazo final da empresa era 31/10/2022, se contarmos a partir da segunda 24/10, primeiro dia útil após o envio do e-mail, o prazo final da empresa seria 03/11/2022.
Assim, encaminho para análise e julgamento pela instância superior.</t>
  </si>
  <si>
    <t>23113.048308/2022-97</t>
  </si>
  <si>
    <t>CCET</t>
  </si>
  <si>
    <t>REFORMA E AMPLIAÇÃO DO PRÉDIO DO CENTRO DE COMPETIÇÕES DA ENGENHARIA MECÂNICA.</t>
  </si>
  <si>
    <t>Considerando os benefícios para as atividades de ensino, pesquisa e extensão do Departamento de Engenharia Mecânica, encaminhamos o presente pleito para análise e providências cabíveis, declarando-nos de acordo com a respectiva solicitação.</t>
  </si>
  <si>
    <t>Tendo recebido a presente demanda diretamente do CCET, encaminho para análise e manifestação dessa Diretoria, indicando se a mesma está prevista no planejamento de intervenções de obras previamente definido.</t>
  </si>
  <si>
    <t>23113.031541/2021-13</t>
  </si>
  <si>
    <t>CONTRATAÇÃO DE EMPRESA ESPECIALIZADA NA PRESTAÇÃO DE SERVIÇOS DE APOIO NA ÁREA DE ENGENHARIA, ARQUITETURA E URBANISMO</t>
  </si>
  <si>
    <t>Para análise quanto ao encaminhamento à Comissão de Licitação - CPCFJL, considerando o despacho da PGE que precede o presente.</t>
  </si>
  <si>
    <t xml:space="preserve">
Em função do disposto no despacho à página 2913, a PGE se manifestou por meio do DESPACHO n. 00323/2022/PROC/PFUFS/PGF/AGU (páginas 2914 e 2915), indicando, primordialmente, que:
É possível aceitar um salário maior que o piso, que não supera o valor máximo aceitável, mas que em certa medida compromete o custo de outros encargos tributários? R: Sim, desde que exequível, justificado e esteja de acordo com as normas de aceitabilidade da proposta contidas nos itens 8.1 e seguintes do edital.
O posicionamento emanado é consistente com a opinião dessa Pró-Reitoria, pois, uma vez que a empresa conseguiu ajustar sua proposta para dentro dos valores de referência, não encontramos ilegalidade em a mesma priorizar a melhor remuneração dos trabalhadores, tendo em vista que, no presente caso, estamos tratando de trabalhos especializados, com exigências de capacitações específicas, o que justifica a necessidade de melhor remuneração. Ademais, os valores previstos nas planilhas de referência, usam o teto salarial das categorias, o que, pelo próprio nome, indica que não pode haver redução dos valores, nada se referindo a aumento dos mesmos.
Sendo assim, devolvemos o processo para análise e prosseguimento, ao passo que, de forma cordial, solicitamos a priorização do mesmo, se possível, tendo em vista que o contrato vigente está em vias de término.</t>
  </si>
  <si>
    <t>Informando que após análise do presente processo, entendemos que deverá ser formalizado Termo de Contrato para a presente aquisição, conforme prevê no anexo do edital de licitação do órgão gerenciador e ainda tendo em vista haver obrigações futuras com relação a garantia de 36 meses na modalidade on-site para o equipamento e acessórios e 12 doze meses de garantia para a bateria.
No mais, o processo está apto para ser enviado ao Senhor Pró-Reitor de Administração para aprovação do Estudo Técnico Preliminar e do Termo de Referência e posterior envio a PGE para análise jurídica da legalidade da contratação, através da adesão à ata de registro de preços.</t>
  </si>
  <si>
    <t>Após manifestação do DRM, encaminho para confecção de MINUTA DE TERMO DE CONTRATO DE FORNECIMENTO. Destaco que o termo servirá para disciplinar a entrega dos itens, mas NÃO deve guardar relação com a questão da garantia dos equipamentos de 36 (trinta e seis) meses, tendo em vista que esse procedimento está previsto no TR e tem cobertura pelo Código de Defesa do Consumidor, não sendo necessária a manutenção de vigência para resguardar o direito.
Por se tratar de uma ADESÃO VIA CARONA, oriento que as premissas estabelecidas no Termo de Referência e Minuta de Contrato do Órgão Gerenciador sejam devidamente observadas, a fim de haver unificação de procedimentos.
Prezando pelo princípio da eficiência, solicito que após finalizada e incluída a minuta solicitada o processo seja encaminhado à PROAD para aprovação e, posteriormente, à PGE para análise. Solicito que esses passos sejam orientados no despacho dessa Coordenação à PROAD.</t>
  </si>
  <si>
    <t>23113.016776/2022-92</t>
  </si>
  <si>
    <t xml:space="preserve">	LICENCIAMENTO DE USO DE SOFTWARE DA EMPRESA ENGINNERING SIMULATION AND SCIENTIFIC SOFTWARE LTDA (ESSS)</t>
  </si>
  <si>
    <t>Após atendimento às recomendações da PGE, seguem os autos para análise quanto ao envio ao Gabinete do Reitor para assinatura do Termo de Licenciamento de Software Acadêmico.</t>
  </si>
  <si>
    <t>Após análise do Termo de Licenciamento de Software Acadêmico, ratifico a presente instrução processual, encaminhando o Termo para assinatura do Magnífico Reitor e posterior envio à COPEC.</t>
  </si>
  <si>
    <t>Para validar instrução processual e encaminhar o 6º aditivo ao contrato 37/2020, ao GR, para assinatura.</t>
  </si>
  <si>
    <t>Após análise do 6º Termo aditivo ao contrato 37/2020-UFS, ratifico a presente instrução processual, encaminhando o termo para assinatura do Magnífico Reitor e posterior envio à COPEC.</t>
  </si>
  <si>
    <t>23113.040915/2022-82</t>
  </si>
  <si>
    <t>CONTRATO DE PESQUISA A SER CELEBRADO PELA FUNDAÇÃO BUTANTAN, INSTITUTO BUTANTAN, UNIVERSIDADE FEDERAL DE SERGIPE - UFS E FUNDAÇÃO DE APOIO À PESQUISA E EXTENSÃO DE SERGIPE - FAPESE OBJETIVANDO A REALIZAÇÃO DO ESTUDO CLÍNICO CFV-01-IB FARMACOVIGILÂNCIA ATIVA DE EVENTOS ADVERSOS PÓS-VACINAÇÃO COM A VACINA ADSORVIDA COVID-19 (INATIVADA) - SINOVAC/INSTITUTO BUTANTAN (CFV-01-IB)</t>
  </si>
  <si>
    <t>Para análise quanto à regular instrução do processo e quanto ao envio ao GR para assinatura do Termo de Compromisso a ser firmado com a FAPESE para apoio ao projeto objeto do contrato de pesquisa nº 55/2022-UFS celebrado entre a UFS, FAPESE e BUTANTAN.
Constam dos autos ata com a aprovação da CPAP e parecer da PGE.
A minuta foi encaminhada via endereço eletrônico ao GR com cópia à PROPLAN</t>
  </si>
  <si>
    <t>Após análise do Termo de Compromisso a ser firmado com a FAPESE, referente ao contrato de pesquisa nº 55/2022-UFS, celebrado entre a UFS, FAPESE e BUTANTAN; ratifico a presente instrução processual, encaminhando o Termo para assinatura do Magnífico Reitor e posterior envio à COPEC.
A minuta do Termo foi encaminhada via endereço eletrônico ao GR.</t>
  </si>
  <si>
    <t>23113.030486/2022-74</t>
  </si>
  <si>
    <t>CONTRATAÇÃO DE EMPRESA ESPECIALIZADA NA PRESTAÇÃO DE SERVIÇOS DE SEGURO VEICULAR</t>
  </si>
  <si>
    <t>Para validar instrução processual e encaminhar o contrato com a Porto Seguro, ao GR, para assinatura.</t>
  </si>
  <si>
    <t>Após análise, encaminho o presente processo para assinatura do Magnífico Reitor e posterior devolução à COPEC.</t>
  </si>
  <si>
    <t>23113.021417/2021-15</t>
  </si>
  <si>
    <t>CONTRATAÇÃO DE SERVIÇOS DE TELEFONIA FIXA</t>
  </si>
  <si>
    <t>Para validar instrução processual e encaminhar os aditivos aos contratos 65 e 66/2021, ao GR, para assinatura.</t>
  </si>
  <si>
    <t>Após análise, encaminho o presente processo para assinatura dos termos aditivos dos contratos 65 e 66/2021, e posterior devolução à COPEC.</t>
  </si>
  <si>
    <t>23113.049656/2022-76</t>
  </si>
  <si>
    <t>CONTRATAÇÃO DE SERVIÇO DE MANUTENÇÃO E ATUALIZAÇÃO DE SOFTWARE E COMPONENTES DO APARELHO CONGELADOR DE SÊMEN E EMBRIÕES - DMV</t>
  </si>
  <si>
    <t>Aguardando análise da COPCON</t>
  </si>
  <si>
    <t>23113.049555/2022-87</t>
  </si>
  <si>
    <t>EPO</t>
  </si>
  <si>
    <t>Segue para análise e posterior encaminhamentos  o documento resultante do Planejamento Estratégico Institucional (PEI) sendo este, um  documento  complementar  ao Plano de Desenvolvimento Institucional (PDI)  elaborado com a participação das unidades adminstrativas e acadêmicas da Instituição.  
Ressaltamos que o PEI  visa publicizar para a comunidade e sociedade as ações estratégicas que nortearam e nortearão os passos dos diversos setores da Instituição no exercício de 2022, além de auxiliar no  processo de monitoramento e avaliação da gestão estratégica por meio de ações.
Em anexo seguem duas versões do documento:
PEI - V6 spreads, recomendada para divulgação em sites (web); e,
PEI - V6 pages,  recomendada para impressão.</t>
  </si>
  <si>
    <t>ANÁLISE E APROVAÇÃO DO PLANEJAMENTO ESTRATÉGICO INSTITUCIONAL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</si>
</sst>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0.00_-;\-&quot;R$&quot;* #,##0.00_-;_-&quot;R$&quot;* &quot;-&quot;??_-;_-@_-"/>
    <numFmt numFmtId="43" formatCode="_-* #,##0.00_-;\-* #,##0.00_-;_-* &quot;-&quot;??_-;_-@_-"/>
    <numFmt numFmtId="164" formatCode="&quot;R$ &quot;#,##0_);\(&quot;R$ &quot;#,##0\)"/>
    <numFmt numFmtId="165" formatCode="_(* #,##0.00_);_(* \(#,##0.00\);_(* &quot;-&quot;??_);_(@_)"/>
  </numFmts>
  <fonts count="30">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
      <b/>
      <sz val="12"/>
      <color theme="1"/>
      <name val="Arial"/>
      <family val="2"/>
    </font>
    <font>
      <sz val="12"/>
      <color theme="1"/>
      <name val="Arial"/>
      <family val="2"/>
    </font>
    <font>
      <sz val="12"/>
      <name val="Arial"/>
    </font>
    <font>
      <sz val="12"/>
      <name val="Arial"/>
      <family val="2"/>
    </font>
    <font>
      <b/>
      <sz val="12"/>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165" fontId="1" fillId="0" borderId="0" applyFont="0" applyFill="0" applyBorder="0" applyAlignment="0" applyProtection="0"/>
    <xf numFmtId="0" fontId="6" fillId="0" borderId="0" applyNumberFormat="0" applyFill="0" applyBorder="0" applyAlignment="0" applyProtection="0"/>
    <xf numFmtId="0" fontId="12"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6"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215">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5" fontId="3" fillId="2" borderId="10" xfId="1" applyFont="1" applyFill="1" applyBorder="1" applyAlignment="1">
      <alignment horizontal="right"/>
    </xf>
    <xf numFmtId="165"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5" fontId="3" fillId="0" borderId="12" xfId="1" applyFont="1" applyFill="1" applyBorder="1" applyAlignment="1">
      <alignment horizontal="right"/>
    </xf>
    <xf numFmtId="0" fontId="3" fillId="0" borderId="13" xfId="0" applyFont="1" applyBorder="1" applyAlignment="1">
      <alignment horizontal="center"/>
    </xf>
    <xf numFmtId="165" fontId="3" fillId="0" borderId="0" xfId="1" applyFont="1" applyFill="1" applyBorder="1" applyAlignment="1">
      <alignment horizontal="center"/>
    </xf>
    <xf numFmtId="165" fontId="1" fillId="0" borderId="8" xfId="1" applyFont="1" applyFill="1" applyBorder="1" applyAlignment="1">
      <alignment horizontal="right"/>
    </xf>
    <xf numFmtId="0" fontId="3" fillId="0" borderId="0" xfId="0" applyFont="1" applyAlignment="1">
      <alignment horizontal="justify"/>
    </xf>
    <xf numFmtId="165" fontId="3" fillId="2" borderId="10" xfId="1" applyFont="1" applyFill="1" applyBorder="1" applyAlignment="1">
      <alignment horizontal="center"/>
    </xf>
    <xf numFmtId="165" fontId="0" fillId="0" borderId="0" xfId="0" applyNumberFormat="1"/>
    <xf numFmtId="165"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5" fontId="0" fillId="0" borderId="0" xfId="1" applyFont="1"/>
    <xf numFmtId="0" fontId="0" fillId="3" borderId="11" xfId="0" applyFill="1" applyBorder="1"/>
    <xf numFmtId="0" fontId="0" fillId="3" borderId="14" xfId="0" applyFill="1" applyBorder="1"/>
    <xf numFmtId="0" fontId="0" fillId="3" borderId="6" xfId="0" applyFill="1" applyBorder="1"/>
    <xf numFmtId="165"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5" fontId="3" fillId="2" borderId="10" xfId="11" applyNumberFormat="1" applyFont="1" applyFill="1" applyBorder="1" applyAlignment="1">
      <alignment horizontal="center"/>
    </xf>
    <xf numFmtId="165"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5"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5" fontId="1" fillId="0" borderId="19" xfId="1" applyFont="1" applyFill="1" applyBorder="1" applyAlignment="1">
      <alignment horizontal="center"/>
    </xf>
    <xf numFmtId="165"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5" fontId="3" fillId="2" borderId="19" xfId="1" applyFont="1" applyFill="1" applyBorder="1" applyAlignment="1">
      <alignment horizontal="center"/>
    </xf>
    <xf numFmtId="165"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5"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49" fontId="25" fillId="0" borderId="11" xfId="0" applyNumberFormat="1" applyFont="1" applyBorder="1" applyAlignment="1" applyProtection="1">
      <alignment horizontal="center" vertical="center" wrapText="1"/>
      <protection locked="0"/>
    </xf>
    <xf numFmtId="14" fontId="26" fillId="0" borderId="21" xfId="0" applyNumberFormat="1" applyFont="1" applyBorder="1" applyAlignment="1" applyProtection="1">
      <alignment horizontal="center" vertical="center" wrapText="1"/>
      <protection locked="0"/>
    </xf>
    <xf numFmtId="49" fontId="26" fillId="0" borderId="21" xfId="0" applyNumberFormat="1" applyFont="1" applyBorder="1" applyAlignment="1" applyProtection="1">
      <alignment horizontal="center" vertical="center" wrapText="1"/>
      <protection locked="0"/>
    </xf>
    <xf numFmtId="0" fontId="27" fillId="0" borderId="21" xfId="0" applyFont="1" applyBorder="1" applyAlignment="1">
      <alignment horizontal="left" vertical="center" wrapText="1"/>
    </xf>
    <xf numFmtId="0" fontId="27" fillId="0" borderId="21" xfId="0" applyFont="1" applyBorder="1" applyAlignment="1">
      <alignment horizontal="left" vertical="top" wrapText="1"/>
    </xf>
    <xf numFmtId="0" fontId="26" fillId="0" borderId="21" xfId="0" applyFont="1" applyBorder="1" applyAlignment="1" applyProtection="1">
      <alignment horizontal="center" vertical="center" wrapText="1"/>
      <protection locked="0"/>
    </xf>
    <xf numFmtId="49" fontId="28" fillId="0" borderId="21" xfId="0" applyNumberFormat="1" applyFont="1" applyBorder="1" applyAlignment="1" applyProtection="1">
      <alignment vertical="center" wrapText="1"/>
      <protection locked="0"/>
    </xf>
    <xf numFmtId="1" fontId="28" fillId="0" borderId="21" xfId="0" applyNumberFormat="1" applyFont="1" applyBorder="1" applyAlignment="1" applyProtection="1">
      <alignment horizontal="center" vertical="center" wrapText="1"/>
      <protection locked="0"/>
    </xf>
    <xf numFmtId="14" fontId="28" fillId="0" borderId="21" xfId="0" applyNumberFormat="1" applyFont="1" applyBorder="1" applyAlignment="1" applyProtection="1">
      <alignment horizontal="center" vertical="center" wrapText="1"/>
      <protection locked="0"/>
    </xf>
    <xf numFmtId="49" fontId="28" fillId="0" borderId="21" xfId="0" applyNumberFormat="1" applyFont="1" applyBorder="1" applyAlignment="1" applyProtection="1">
      <alignment horizontal="center" vertical="center" wrapText="1"/>
      <protection locked="0"/>
    </xf>
    <xf numFmtId="1" fontId="28" fillId="0" borderId="21" xfId="15" applyNumberFormat="1" applyFont="1" applyFill="1" applyBorder="1" applyAlignment="1">
      <alignment horizontal="center" vertical="center" wrapText="1"/>
    </xf>
    <xf numFmtId="49" fontId="28" fillId="0" borderId="0" xfId="0" applyNumberFormat="1" applyFont="1" applyAlignment="1">
      <alignment vertical="center"/>
    </xf>
    <xf numFmtId="0" fontId="28" fillId="0" borderId="0" xfId="0" applyFont="1" applyAlignment="1">
      <alignment vertical="center"/>
    </xf>
    <xf numFmtId="49" fontId="28" fillId="0" borderId="0" xfId="0" applyNumberFormat="1" applyFont="1" applyAlignment="1">
      <alignment horizontal="justify" vertical="center"/>
    </xf>
    <xf numFmtId="49" fontId="29" fillId="3" borderId="10" xfId="0" applyNumberFormat="1" applyFont="1" applyFill="1" applyBorder="1" applyAlignment="1">
      <alignment horizontal="center" vertical="center"/>
    </xf>
    <xf numFmtId="0" fontId="29" fillId="10" borderId="10" xfId="0" applyFont="1" applyFill="1" applyBorder="1" applyAlignment="1">
      <alignment horizontal="center" vertical="center"/>
    </xf>
    <xf numFmtId="49" fontId="17" fillId="0" borderId="0" xfId="0" applyNumberFormat="1" applyFont="1" applyAlignment="1" applyProtection="1">
      <alignment vertical="center"/>
      <protection locked="0"/>
    </xf>
    <xf numFmtId="1" fontId="19" fillId="0" borderId="19" xfId="0" quotePrefix="1" applyNumberFormat="1" applyFont="1" applyBorder="1" applyAlignment="1" applyProtection="1">
      <alignment horizontal="center" vertical="center" wrapText="1"/>
      <protection locked="0"/>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cellStyle name="Normal 3" xfId="7"/>
    <cellStyle name="Normal 4" xfId="8"/>
    <cellStyle name="Separador de milhares 2" xfId="6"/>
    <cellStyle name="Separador de milhares 2 2" xfId="5"/>
    <cellStyle name="Separador de milhares 3" xfId="4"/>
    <cellStyle name="Separador de milhares 3 2" xfId="10"/>
    <cellStyle name="Separador de milhares 4" xfId="11"/>
    <cellStyle name="Separador de milhares 4 2" xfId="12"/>
    <cellStyle name="Separador de milhares 5" xfId="9"/>
    <cellStyle name="Separador de milhares 5 2" xfId="13"/>
    <cellStyle name="Vírgula" xfId="1" builtinId="3"/>
    <cellStyle name="Vírgula 2" xfId="14"/>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1</xdr:row>
      <xdr:rowOff>99622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4</xdr:col>
      <xdr:colOff>3065690</xdr:colOff>
      <xdr:row>0</xdr:row>
      <xdr:rowOff>1011010</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90" t="s">
        <v>6</v>
      </c>
      <c r="D7" s="191"/>
      <c r="E7" s="191"/>
      <c r="F7" s="192"/>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93" t="s">
        <v>24</v>
      </c>
      <c r="F27" s="194"/>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51"/>
  <sheetViews>
    <sheetView showGridLines="0" zoomScale="60" zoomScaleNormal="60" workbookViewId="0">
      <pane xSplit="1" ySplit="3" topLeftCell="N16" activePane="bottomRight" state="frozen"/>
      <selection pane="topRight" activeCell="B1" sqref="B1"/>
      <selection pane="bottomLeft" activeCell="A4" sqref="A4"/>
      <selection pane="bottomRight" activeCell="N16" sqref="N16:N23"/>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2" t="s">
        <v>34</v>
      </c>
      <c r="B1" s="202"/>
      <c r="C1" s="202"/>
      <c r="D1" s="202"/>
      <c r="E1" s="202"/>
      <c r="F1" s="202"/>
      <c r="G1" s="202"/>
      <c r="H1" s="202"/>
      <c r="I1" s="202"/>
      <c r="J1" s="202"/>
      <c r="K1" s="202"/>
      <c r="L1" s="202"/>
      <c r="M1" s="202"/>
      <c r="N1" s="203"/>
    </row>
    <row r="2" spans="1:14" ht="75" customHeight="1">
      <c r="A2" s="204"/>
      <c r="B2" s="204"/>
      <c r="C2" s="204"/>
      <c r="D2" s="204"/>
      <c r="E2" s="204"/>
      <c r="F2" s="204"/>
      <c r="G2" s="204"/>
      <c r="H2" s="204"/>
      <c r="I2" s="204"/>
      <c r="J2" s="204"/>
      <c r="K2" s="204"/>
      <c r="L2" s="204"/>
      <c r="M2" s="204"/>
      <c r="N2" s="205"/>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95" t="s">
        <v>6</v>
      </c>
      <c r="D7" s="196"/>
      <c r="E7" s="196"/>
      <c r="F7" s="197"/>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93" t="s">
        <v>24</v>
      </c>
      <c r="F23" s="194"/>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8" t="s">
        <v>27</v>
      </c>
      <c r="F6" s="198"/>
      <c r="G6" s="199"/>
      <c r="I6" s="89" t="s">
        <v>28</v>
      </c>
      <c r="J6" s="90">
        <v>0</v>
      </c>
    </row>
    <row r="7" spans="1:12">
      <c r="E7" s="200" t="s">
        <v>29</v>
      </c>
      <c r="F7" s="201"/>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9" t="s">
        <v>24</v>
      </c>
      <c r="F18" s="199"/>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8" t="s">
        <v>31</v>
      </c>
      <c r="F6" s="198"/>
      <c r="G6" s="199"/>
      <c r="I6" s="89" t="s">
        <v>32</v>
      </c>
      <c r="J6" s="90">
        <v>0</v>
      </c>
    </row>
    <row r="7" spans="1:12">
      <c r="E7" s="200" t="s">
        <v>33</v>
      </c>
      <c r="F7" s="201"/>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9" t="s">
        <v>24</v>
      </c>
      <c r="F18" s="199"/>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81"/>
  <sheetViews>
    <sheetView showGridLines="0" zoomScale="60" zoomScaleNormal="60" workbookViewId="0">
      <pane xSplit="1" ySplit="3" topLeftCell="E75" activePane="bottomRight" state="frozen"/>
      <selection pane="topRight" activeCell="B1" sqref="B1"/>
      <selection pane="bottomLeft" activeCell="A4" sqref="A4"/>
      <selection pane="bottomRight" activeCell="I76" sqref="I76"/>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2" t="s">
        <v>34</v>
      </c>
      <c r="B1" s="202"/>
      <c r="C1" s="202"/>
      <c r="D1" s="202"/>
      <c r="E1" s="202"/>
      <c r="F1" s="202"/>
      <c r="G1" s="202"/>
      <c r="H1" s="202"/>
      <c r="I1" s="202"/>
      <c r="J1" s="202"/>
      <c r="K1" s="202"/>
      <c r="L1" s="202"/>
      <c r="M1" s="202"/>
      <c r="N1" s="203"/>
    </row>
    <row r="2" spans="1:14" ht="75" customHeight="1">
      <c r="A2" s="204"/>
      <c r="B2" s="204"/>
      <c r="C2" s="204"/>
      <c r="D2" s="204"/>
      <c r="E2" s="204"/>
      <c r="F2" s="204"/>
      <c r="G2" s="204"/>
      <c r="H2" s="204"/>
      <c r="I2" s="204"/>
      <c r="J2" s="204"/>
      <c r="K2" s="204"/>
      <c r="L2" s="204"/>
      <c r="M2" s="204"/>
      <c r="N2" s="205"/>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52">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98">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234">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90">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108">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8">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5">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34">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62">
      <c r="A12" s="153" t="s">
        <v>98</v>
      </c>
      <c r="B12" s="154">
        <v>44753</v>
      </c>
      <c r="C12" s="155" t="s">
        <v>50</v>
      </c>
      <c r="D12" s="155" t="s">
        <v>75</v>
      </c>
      <c r="E12" s="153" t="s">
        <v>99</v>
      </c>
      <c r="F12" s="153" t="s">
        <v>100</v>
      </c>
      <c r="G12" s="156" t="s">
        <v>78</v>
      </c>
      <c r="H12" s="160" t="s">
        <v>101</v>
      </c>
      <c r="I12" s="157">
        <v>30</v>
      </c>
      <c r="J12" s="158"/>
      <c r="K12" s="159"/>
      <c r="L12" s="159" t="s">
        <v>102</v>
      </c>
      <c r="M12" s="159"/>
      <c r="N12" s="164" t="str">
        <f t="shared" si="0"/>
        <v/>
      </c>
    </row>
    <row r="13" spans="1:14" ht="108">
      <c r="A13" s="153" t="s">
        <v>103</v>
      </c>
      <c r="B13" s="154">
        <v>44806</v>
      </c>
      <c r="C13" s="155" t="s">
        <v>50</v>
      </c>
      <c r="D13" s="155" t="s">
        <v>75</v>
      </c>
      <c r="E13" s="153" t="s">
        <v>104</v>
      </c>
      <c r="F13" s="153" t="s">
        <v>105</v>
      </c>
      <c r="G13" s="156" t="s">
        <v>54</v>
      </c>
      <c r="H13" s="161"/>
      <c r="I13" s="157">
        <v>0</v>
      </c>
      <c r="J13" s="158">
        <v>44806</v>
      </c>
      <c r="K13" s="159" t="s">
        <v>55</v>
      </c>
      <c r="L13" s="159" t="s">
        <v>106</v>
      </c>
      <c r="M13" s="159" t="s">
        <v>73</v>
      </c>
      <c r="N13" s="164">
        <f t="shared" si="0"/>
        <v>0</v>
      </c>
    </row>
    <row r="14" spans="1:14" ht="90">
      <c r="A14" s="153" t="s">
        <v>68</v>
      </c>
      <c r="B14" s="154">
        <v>44806</v>
      </c>
      <c r="C14" s="155" t="s">
        <v>50</v>
      </c>
      <c r="D14" s="155" t="s">
        <v>73</v>
      </c>
      <c r="E14" s="153" t="s">
        <v>70</v>
      </c>
      <c r="F14" s="153" t="s">
        <v>107</v>
      </c>
      <c r="G14" s="156" t="s">
        <v>78</v>
      </c>
      <c r="H14" s="160" t="s">
        <v>108</v>
      </c>
      <c r="I14" s="157">
        <v>3</v>
      </c>
      <c r="J14" s="158">
        <v>44809</v>
      </c>
      <c r="K14" s="159" t="s">
        <v>55</v>
      </c>
      <c r="L14" s="159" t="s">
        <v>109</v>
      </c>
      <c r="M14" s="159" t="s">
        <v>81</v>
      </c>
      <c r="N14" s="164">
        <f t="shared" si="0"/>
        <v>0</v>
      </c>
    </row>
    <row r="15" spans="1:14" ht="108">
      <c r="A15" s="153" t="s">
        <v>110</v>
      </c>
      <c r="B15" s="162">
        <v>44809</v>
      </c>
      <c r="C15" s="153" t="s">
        <v>55</v>
      </c>
      <c r="D15" s="153" t="s">
        <v>73</v>
      </c>
      <c r="E15" s="153" t="s">
        <v>111</v>
      </c>
      <c r="F15" s="153" t="s">
        <v>112</v>
      </c>
      <c r="G15" s="156" t="s">
        <v>78</v>
      </c>
      <c r="H15" s="163" t="s">
        <v>113</v>
      </c>
      <c r="I15" s="157">
        <v>1</v>
      </c>
      <c r="J15" s="158">
        <v>44810</v>
      </c>
      <c r="K15" s="159" t="s">
        <v>55</v>
      </c>
      <c r="L15" s="159" t="s">
        <v>114</v>
      </c>
      <c r="M15" s="159" t="s">
        <v>115</v>
      </c>
      <c r="N15" s="164">
        <f t="shared" si="0"/>
        <v>0</v>
      </c>
    </row>
    <row r="16" spans="1:14" ht="90">
      <c r="A16" s="153" t="s">
        <v>116</v>
      </c>
      <c r="B16" s="162">
        <v>44809</v>
      </c>
      <c r="C16" s="153" t="s">
        <v>50</v>
      </c>
      <c r="D16" s="153" t="s">
        <v>75</v>
      </c>
      <c r="E16" s="153" t="s">
        <v>117</v>
      </c>
      <c r="F16" s="153" t="s">
        <v>118</v>
      </c>
      <c r="G16" s="156" t="s">
        <v>54</v>
      </c>
      <c r="H16" s="163"/>
      <c r="I16" s="157">
        <v>0</v>
      </c>
      <c r="J16" s="158">
        <v>44809</v>
      </c>
      <c r="K16" s="159" t="s">
        <v>50</v>
      </c>
      <c r="L16" s="159" t="s">
        <v>119</v>
      </c>
      <c r="M16" s="158" t="s">
        <v>120</v>
      </c>
      <c r="N16" s="164">
        <f t="shared" si="0"/>
        <v>0</v>
      </c>
    </row>
    <row r="17" spans="1:14" ht="234">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26">
      <c r="A18" s="153" t="s">
        <v>124</v>
      </c>
      <c r="B18" s="162">
        <v>44810</v>
      </c>
      <c r="C18" s="153" t="s">
        <v>55</v>
      </c>
      <c r="D18" s="153" t="s">
        <v>73</v>
      </c>
      <c r="E18" s="153" t="s">
        <v>125</v>
      </c>
      <c r="F18" s="153" t="s">
        <v>126</v>
      </c>
      <c r="G18" s="156" t="s">
        <v>54</v>
      </c>
      <c r="H18" s="163"/>
      <c r="I18" s="157">
        <v>0</v>
      </c>
      <c r="J18" s="158">
        <v>44810</v>
      </c>
      <c r="K18" s="159" t="s">
        <v>55</v>
      </c>
      <c r="L18" s="159" t="s">
        <v>114</v>
      </c>
      <c r="M18" s="158" t="s">
        <v>115</v>
      </c>
      <c r="N18" s="164">
        <f t="shared" si="0"/>
        <v>0</v>
      </c>
    </row>
    <row r="19" spans="1:14" ht="126">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6">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108">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26">
      <c r="A22" s="153" t="s">
        <v>124</v>
      </c>
      <c r="B22" s="162">
        <v>44816</v>
      </c>
      <c r="C22" s="153" t="s">
        <v>50</v>
      </c>
      <c r="D22" s="153" t="s">
        <v>141</v>
      </c>
      <c r="E22" s="153" t="s">
        <v>125</v>
      </c>
      <c r="F22" s="153" t="s">
        <v>142</v>
      </c>
      <c r="G22" s="156" t="s">
        <v>54</v>
      </c>
      <c r="H22" s="163"/>
      <c r="I22" s="157">
        <v>0</v>
      </c>
      <c r="J22" s="158">
        <v>44816</v>
      </c>
      <c r="K22" s="159" t="s">
        <v>50</v>
      </c>
      <c r="L22" s="159" t="s">
        <v>143</v>
      </c>
      <c r="M22" s="158" t="s">
        <v>120</v>
      </c>
      <c r="N22" s="164">
        <f t="shared" si="0"/>
        <v>0</v>
      </c>
    </row>
    <row r="23" spans="1:14" ht="108">
      <c r="A23" s="153" t="s">
        <v>110</v>
      </c>
      <c r="B23" s="162">
        <v>44816</v>
      </c>
      <c r="C23" s="153" t="s">
        <v>50</v>
      </c>
      <c r="D23" s="153" t="s">
        <v>141</v>
      </c>
      <c r="E23" s="153" t="s">
        <v>111</v>
      </c>
      <c r="F23" s="153" t="s">
        <v>142</v>
      </c>
      <c r="G23" s="156" t="s">
        <v>54</v>
      </c>
      <c r="H23" s="163"/>
      <c r="I23" s="157">
        <v>0</v>
      </c>
      <c r="J23" s="158">
        <v>44816</v>
      </c>
      <c r="K23" s="159" t="s">
        <v>50</v>
      </c>
      <c r="L23" s="159" t="s">
        <v>143</v>
      </c>
      <c r="M23" s="158" t="s">
        <v>120</v>
      </c>
      <c r="N23" s="164">
        <f t="shared" si="0"/>
        <v>0</v>
      </c>
    </row>
    <row r="24" spans="1:14" ht="126">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8">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24">
      <c r="A26" s="153" t="s">
        <v>151</v>
      </c>
      <c r="B26" s="162">
        <v>44816</v>
      </c>
      <c r="C26" s="153" t="s">
        <v>152</v>
      </c>
      <c r="D26" s="153" t="s">
        <v>120</v>
      </c>
      <c r="E26" s="153" t="s">
        <v>153</v>
      </c>
      <c r="F26" s="153" t="s">
        <v>154</v>
      </c>
      <c r="G26" s="156" t="s">
        <v>54</v>
      </c>
      <c r="H26" s="163"/>
      <c r="I26" s="157">
        <v>1</v>
      </c>
      <c r="J26" s="158">
        <v>44817</v>
      </c>
      <c r="K26" s="159" t="s">
        <v>135</v>
      </c>
      <c r="L26" s="159" t="s">
        <v>155</v>
      </c>
      <c r="M26" s="158" t="s">
        <v>93</v>
      </c>
      <c r="N26" s="164">
        <f t="shared" si="0"/>
        <v>0</v>
      </c>
    </row>
    <row r="27" spans="1:14" ht="234">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8">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108">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34">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5">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4">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6">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90">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4">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6">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8">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8">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5">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4">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409.5">
      <c r="A42" s="153" t="s">
        <v>147</v>
      </c>
      <c r="B42" s="162">
        <v>44823</v>
      </c>
      <c r="C42" s="153" t="s">
        <v>50</v>
      </c>
      <c r="D42" s="153" t="s">
        <v>73</v>
      </c>
      <c r="E42" s="153" t="s">
        <v>149</v>
      </c>
      <c r="F42" s="153" t="s">
        <v>213</v>
      </c>
      <c r="G42" s="156" t="s">
        <v>78</v>
      </c>
      <c r="H42" s="163" t="s">
        <v>214</v>
      </c>
      <c r="I42" s="157">
        <v>11</v>
      </c>
      <c r="J42" s="158">
        <v>44845</v>
      </c>
      <c r="K42" s="163" t="s">
        <v>135</v>
      </c>
      <c r="L42" s="163" t="s">
        <v>215</v>
      </c>
      <c r="M42" s="163" t="s">
        <v>57</v>
      </c>
      <c r="N42" s="164">
        <f t="shared" si="0"/>
        <v>11</v>
      </c>
    </row>
    <row r="43" spans="1:14" ht="126">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80">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2">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44">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6">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90">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4">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4">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44">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216">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70">
      <c r="A53" s="153" t="s">
        <v>249</v>
      </c>
      <c r="B53" s="162">
        <v>44825</v>
      </c>
      <c r="C53" s="153" t="s">
        <v>50</v>
      </c>
      <c r="D53" s="153" t="s">
        <v>163</v>
      </c>
      <c r="E53" s="153" t="s">
        <v>250</v>
      </c>
      <c r="F53" s="153" t="s">
        <v>251</v>
      </c>
      <c r="G53" s="156" t="s">
        <v>78</v>
      </c>
      <c r="H53" s="163"/>
      <c r="I53" s="157">
        <v>3</v>
      </c>
      <c r="J53" s="158">
        <v>44830</v>
      </c>
      <c r="K53" s="159" t="s">
        <v>50</v>
      </c>
      <c r="L53" s="159" t="s">
        <v>119</v>
      </c>
      <c r="M53" s="159" t="s">
        <v>120</v>
      </c>
      <c r="N53" s="164">
        <f t="shared" si="0"/>
        <v>2</v>
      </c>
    </row>
    <row r="54" spans="1:14" ht="270">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80">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8">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4">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5">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4">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52">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26">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306">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70">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6">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108">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80">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52">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44">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96">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34">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26">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80">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26">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80">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0</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151"/>
  <sheetViews>
    <sheetView showGridLines="0" zoomScale="60" zoomScaleNormal="60" workbookViewId="0">
      <pane xSplit="1" ySplit="2" topLeftCell="H69" activePane="bottomRight" state="frozen"/>
      <selection pane="topRight" activeCell="B1" sqref="B1"/>
      <selection pane="bottomLeft" activeCell="A4" sqref="A4"/>
      <selection pane="bottomRight" activeCell="I69" sqref="I69"/>
    </sheetView>
  </sheetViews>
  <sheetFormatPr defaultColWidth="9.140625" defaultRowHeight="195.75" customHeight="1"/>
  <cols>
    <col min="1" max="1" width="29.85546875" style="166" customWidth="1"/>
    <col min="2" max="2" width="27.85546875" style="108" customWidth="1"/>
    <col min="3" max="3" width="31.7109375" style="166" customWidth="1"/>
    <col min="4" max="4" width="29" style="108" customWidth="1"/>
    <col min="5" max="5" width="54" style="166" customWidth="1"/>
    <col min="6" max="6" width="51.5703125"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9" style="165" customWidth="1"/>
    <col min="13" max="13" width="25.140625" style="165" customWidth="1"/>
    <col min="14" max="14" width="23" style="108" customWidth="1"/>
    <col min="15" max="15" width="25.5703125" style="108" customWidth="1"/>
    <col min="16" max="16384" width="9.140625" style="108"/>
  </cols>
  <sheetData>
    <row r="1" spans="1:14" ht="83.25" customHeight="1">
      <c r="A1" s="202" t="s">
        <v>34</v>
      </c>
      <c r="B1" s="202"/>
      <c r="C1" s="202"/>
      <c r="D1" s="202"/>
      <c r="E1" s="202"/>
      <c r="F1" s="202"/>
      <c r="G1" s="202"/>
      <c r="H1" s="202"/>
      <c r="I1" s="202"/>
      <c r="J1" s="202"/>
      <c r="K1" s="202"/>
      <c r="L1" s="202"/>
      <c r="M1" s="202"/>
      <c r="N1" s="203"/>
    </row>
    <row r="2" spans="1:14" ht="79.5" customHeight="1">
      <c r="A2" s="168" t="s">
        <v>35</v>
      </c>
      <c r="B2" s="169" t="s">
        <v>36</v>
      </c>
      <c r="C2" s="168" t="s">
        <v>37</v>
      </c>
      <c r="D2" s="169" t="s">
        <v>38</v>
      </c>
      <c r="E2" s="168" t="s">
        <v>39</v>
      </c>
      <c r="F2" s="168" t="s">
        <v>40</v>
      </c>
      <c r="G2" s="169" t="s">
        <v>41</v>
      </c>
      <c r="H2" s="170" t="s">
        <v>42</v>
      </c>
      <c r="I2" s="171" t="s">
        <v>43</v>
      </c>
      <c r="J2" s="169" t="s">
        <v>44</v>
      </c>
      <c r="K2" s="168" t="s">
        <v>45</v>
      </c>
      <c r="L2" s="170" t="s">
        <v>46</v>
      </c>
      <c r="M2" s="170" t="s">
        <v>47</v>
      </c>
      <c r="N2" s="171" t="s">
        <v>48</v>
      </c>
    </row>
    <row r="3" spans="1:14" ht="285">
      <c r="A3" s="172" t="s">
        <v>325</v>
      </c>
      <c r="B3" s="173">
        <v>44837</v>
      </c>
      <c r="C3" s="174" t="s">
        <v>90</v>
      </c>
      <c r="D3" s="174" t="s">
        <v>51</v>
      </c>
      <c r="E3" s="175" t="s">
        <v>326</v>
      </c>
      <c r="F3" s="176" t="s">
        <v>327</v>
      </c>
      <c r="G3" s="177" t="s">
        <v>54</v>
      </c>
      <c r="H3" s="178"/>
      <c r="I3" s="179">
        <v>0</v>
      </c>
      <c r="J3" s="180">
        <v>44837</v>
      </c>
      <c r="K3" s="181" t="s">
        <v>90</v>
      </c>
      <c r="L3" s="176" t="s">
        <v>328</v>
      </c>
      <c r="M3" s="181" t="s">
        <v>57</v>
      </c>
      <c r="N3" s="182">
        <f t="shared" ref="N3:N34" si="0">IF(J3&gt;0,DAYS360(B3,J3)-I3,"")</f>
        <v>0</v>
      </c>
    </row>
    <row r="4" spans="1:14" ht="75">
      <c r="A4" s="172" t="s">
        <v>319</v>
      </c>
      <c r="B4" s="173">
        <v>44838</v>
      </c>
      <c r="C4" s="174" t="s">
        <v>50</v>
      </c>
      <c r="D4" s="174" t="s">
        <v>93</v>
      </c>
      <c r="E4" s="175" t="s">
        <v>329</v>
      </c>
      <c r="F4" s="176" t="s">
        <v>330</v>
      </c>
      <c r="G4" s="177" t="s">
        <v>54</v>
      </c>
      <c r="H4" s="178"/>
      <c r="I4" s="179">
        <v>0</v>
      </c>
      <c r="J4" s="180">
        <v>44838</v>
      </c>
      <c r="K4" s="181" t="s">
        <v>50</v>
      </c>
      <c r="L4" s="176" t="s">
        <v>331</v>
      </c>
      <c r="M4" s="181" t="s">
        <v>73</v>
      </c>
      <c r="N4" s="182">
        <f t="shared" si="0"/>
        <v>0</v>
      </c>
    </row>
    <row r="5" spans="1:14" ht="45">
      <c r="A5" s="172" t="s">
        <v>332</v>
      </c>
      <c r="B5" s="173">
        <v>44838</v>
      </c>
      <c r="C5" s="174" t="s">
        <v>50</v>
      </c>
      <c r="D5" s="174" t="s">
        <v>75</v>
      </c>
      <c r="E5" s="175" t="s">
        <v>333</v>
      </c>
      <c r="F5" s="176" t="s">
        <v>334</v>
      </c>
      <c r="G5" s="177" t="s">
        <v>54</v>
      </c>
      <c r="H5" s="178"/>
      <c r="I5" s="179">
        <v>0</v>
      </c>
      <c r="J5" s="180">
        <v>44838</v>
      </c>
      <c r="K5" s="181" t="s">
        <v>135</v>
      </c>
      <c r="L5" s="176" t="s">
        <v>335</v>
      </c>
      <c r="M5" s="181" t="s">
        <v>73</v>
      </c>
      <c r="N5" s="182">
        <f t="shared" si="0"/>
        <v>0</v>
      </c>
    </row>
    <row r="6" spans="1:14" ht="60">
      <c r="A6" s="172" t="s">
        <v>336</v>
      </c>
      <c r="B6" s="173">
        <v>44838</v>
      </c>
      <c r="C6" s="174" t="s">
        <v>50</v>
      </c>
      <c r="D6" s="174" t="s">
        <v>75</v>
      </c>
      <c r="E6" s="175" t="s">
        <v>337</v>
      </c>
      <c r="F6" s="176" t="s">
        <v>334</v>
      </c>
      <c r="G6" s="177" t="s">
        <v>54</v>
      </c>
      <c r="H6" s="178"/>
      <c r="I6" s="179">
        <v>0</v>
      </c>
      <c r="J6" s="180">
        <v>44838</v>
      </c>
      <c r="K6" s="181" t="s">
        <v>50</v>
      </c>
      <c r="L6" s="176" t="s">
        <v>280</v>
      </c>
      <c r="M6" s="181" t="s">
        <v>73</v>
      </c>
      <c r="N6" s="182">
        <f t="shared" si="0"/>
        <v>0</v>
      </c>
    </row>
    <row r="7" spans="1:14" ht="75">
      <c r="A7" s="172" t="s">
        <v>338</v>
      </c>
      <c r="B7" s="173">
        <v>44839</v>
      </c>
      <c r="C7" s="174" t="s">
        <v>50</v>
      </c>
      <c r="D7" s="174" t="s">
        <v>75</v>
      </c>
      <c r="E7" s="175" t="s">
        <v>339</v>
      </c>
      <c r="F7" s="176" t="s">
        <v>340</v>
      </c>
      <c r="G7" s="177" t="s">
        <v>54</v>
      </c>
      <c r="H7" s="178"/>
      <c r="I7" s="179">
        <v>0</v>
      </c>
      <c r="J7" s="180">
        <v>44839</v>
      </c>
      <c r="K7" s="181" t="s">
        <v>50</v>
      </c>
      <c r="L7" s="176" t="s">
        <v>280</v>
      </c>
      <c r="M7" s="181" t="s">
        <v>73</v>
      </c>
      <c r="N7" s="182">
        <f t="shared" si="0"/>
        <v>0</v>
      </c>
    </row>
    <row r="8" spans="1:14" ht="75">
      <c r="A8" s="172" t="s">
        <v>341</v>
      </c>
      <c r="B8" s="173">
        <v>44840</v>
      </c>
      <c r="C8" s="174" t="s">
        <v>50</v>
      </c>
      <c r="D8" s="174" t="s">
        <v>75</v>
      </c>
      <c r="E8" s="175" t="s">
        <v>342</v>
      </c>
      <c r="F8" s="176" t="s">
        <v>340</v>
      </c>
      <c r="G8" s="177" t="s">
        <v>54</v>
      </c>
      <c r="H8" s="178"/>
      <c r="I8" s="179">
        <v>0</v>
      </c>
      <c r="J8" s="180">
        <v>44840</v>
      </c>
      <c r="K8" s="181" t="s">
        <v>50</v>
      </c>
      <c r="L8" s="176" t="s">
        <v>280</v>
      </c>
      <c r="M8" s="181" t="s">
        <v>73</v>
      </c>
      <c r="N8" s="182">
        <f t="shared" si="0"/>
        <v>0</v>
      </c>
    </row>
    <row r="9" spans="1:14" ht="120">
      <c r="A9" s="172" t="s">
        <v>343</v>
      </c>
      <c r="B9" s="173">
        <v>44840</v>
      </c>
      <c r="C9" s="174" t="s">
        <v>50</v>
      </c>
      <c r="D9" s="174" t="s">
        <v>282</v>
      </c>
      <c r="E9" s="175" t="s">
        <v>344</v>
      </c>
      <c r="F9" s="176" t="s">
        <v>345</v>
      </c>
      <c r="G9" s="177" t="s">
        <v>54</v>
      </c>
      <c r="H9" s="178"/>
      <c r="I9" s="179">
        <v>0</v>
      </c>
      <c r="J9" s="180">
        <v>44840</v>
      </c>
      <c r="K9" s="181" t="s">
        <v>50</v>
      </c>
      <c r="L9" s="176" t="s">
        <v>346</v>
      </c>
      <c r="M9" s="181" t="s">
        <v>75</v>
      </c>
      <c r="N9" s="182">
        <f t="shared" si="0"/>
        <v>0</v>
      </c>
    </row>
    <row r="10" spans="1:14" ht="60">
      <c r="A10" s="172" t="s">
        <v>347</v>
      </c>
      <c r="B10" s="173">
        <v>44841</v>
      </c>
      <c r="C10" s="174" t="s">
        <v>50</v>
      </c>
      <c r="D10" s="174" t="s">
        <v>75</v>
      </c>
      <c r="E10" s="175" t="s">
        <v>348</v>
      </c>
      <c r="F10" s="176" t="s">
        <v>288</v>
      </c>
      <c r="G10" s="177" t="s">
        <v>54</v>
      </c>
      <c r="H10" s="178"/>
      <c r="I10" s="179">
        <v>0</v>
      </c>
      <c r="J10" s="180">
        <v>44841</v>
      </c>
      <c r="K10" s="181" t="s">
        <v>50</v>
      </c>
      <c r="L10" s="176" t="s">
        <v>349</v>
      </c>
      <c r="M10" s="181" t="s">
        <v>73</v>
      </c>
      <c r="N10" s="182">
        <f t="shared" si="0"/>
        <v>0</v>
      </c>
    </row>
    <row r="11" spans="1:14" ht="210">
      <c r="A11" s="172" t="s">
        <v>350</v>
      </c>
      <c r="B11" s="173">
        <v>44841</v>
      </c>
      <c r="C11" s="174" t="s">
        <v>50</v>
      </c>
      <c r="D11" s="174" t="s">
        <v>57</v>
      </c>
      <c r="E11" s="175" t="s">
        <v>351</v>
      </c>
      <c r="F11" s="176" t="s">
        <v>352</v>
      </c>
      <c r="G11" s="177" t="s">
        <v>54</v>
      </c>
      <c r="H11" s="178"/>
      <c r="I11" s="179">
        <v>0</v>
      </c>
      <c r="J11" s="180">
        <v>44841</v>
      </c>
      <c r="K11" s="181" t="s">
        <v>135</v>
      </c>
      <c r="L11" s="176" t="s">
        <v>353</v>
      </c>
      <c r="M11" s="181" t="s">
        <v>57</v>
      </c>
      <c r="N11" s="182">
        <f t="shared" si="0"/>
        <v>0</v>
      </c>
    </row>
    <row r="12" spans="1:14" ht="75">
      <c r="A12" s="172" t="s">
        <v>216</v>
      </c>
      <c r="B12" s="173">
        <v>44841</v>
      </c>
      <c r="C12" s="174" t="s">
        <v>50</v>
      </c>
      <c r="D12" s="174" t="s">
        <v>75</v>
      </c>
      <c r="E12" s="175" t="s">
        <v>217</v>
      </c>
      <c r="F12" s="176" t="s">
        <v>288</v>
      </c>
      <c r="G12" s="177" t="s">
        <v>54</v>
      </c>
      <c r="H12" s="178"/>
      <c r="I12" s="179">
        <v>0</v>
      </c>
      <c r="J12" s="180">
        <v>44841</v>
      </c>
      <c r="K12" s="181" t="s">
        <v>50</v>
      </c>
      <c r="L12" s="176" t="s">
        <v>354</v>
      </c>
      <c r="M12" s="181" t="s">
        <v>73</v>
      </c>
      <c r="N12" s="182">
        <f t="shared" si="0"/>
        <v>0</v>
      </c>
    </row>
    <row r="13" spans="1:14" ht="360">
      <c r="A13" s="172" t="s">
        <v>312</v>
      </c>
      <c r="B13" s="173">
        <v>44841</v>
      </c>
      <c r="C13" s="174" t="s">
        <v>50</v>
      </c>
      <c r="D13" s="174" t="s">
        <v>320</v>
      </c>
      <c r="E13" s="175" t="s">
        <v>128</v>
      </c>
      <c r="F13" s="176" t="s">
        <v>355</v>
      </c>
      <c r="G13" s="177" t="s">
        <v>54</v>
      </c>
      <c r="H13" s="178"/>
      <c r="I13" s="179">
        <v>0</v>
      </c>
      <c r="J13" s="180">
        <v>44841</v>
      </c>
      <c r="K13" s="181" t="s">
        <v>135</v>
      </c>
      <c r="L13" s="176" t="s">
        <v>356</v>
      </c>
      <c r="M13" s="181" t="s">
        <v>93</v>
      </c>
      <c r="N13" s="182">
        <f t="shared" si="0"/>
        <v>0</v>
      </c>
    </row>
    <row r="14" spans="1:14" ht="105">
      <c r="A14" s="172" t="s">
        <v>357</v>
      </c>
      <c r="B14" s="173">
        <v>44841</v>
      </c>
      <c r="C14" s="174" t="s">
        <v>50</v>
      </c>
      <c r="D14" s="174" t="s">
        <v>93</v>
      </c>
      <c r="E14" s="175" t="s">
        <v>358</v>
      </c>
      <c r="F14" s="176" t="s">
        <v>359</v>
      </c>
      <c r="G14" s="177" t="s">
        <v>54</v>
      </c>
      <c r="H14" s="178"/>
      <c r="I14" s="179">
        <v>0</v>
      </c>
      <c r="J14" s="180">
        <v>44841</v>
      </c>
      <c r="K14" s="181" t="s">
        <v>135</v>
      </c>
      <c r="L14" s="176" t="s">
        <v>360</v>
      </c>
      <c r="M14" s="181" t="s">
        <v>51</v>
      </c>
      <c r="N14" s="182">
        <f t="shared" si="0"/>
        <v>0</v>
      </c>
    </row>
    <row r="15" spans="1:14" ht="90">
      <c r="A15" s="172" t="s">
        <v>361</v>
      </c>
      <c r="B15" s="173">
        <v>44841</v>
      </c>
      <c r="C15" s="174" t="s">
        <v>50</v>
      </c>
      <c r="D15" s="174" t="s">
        <v>282</v>
      </c>
      <c r="E15" s="175" t="s">
        <v>362</v>
      </c>
      <c r="F15" s="176" t="s">
        <v>363</v>
      </c>
      <c r="G15" s="177" t="s">
        <v>54</v>
      </c>
      <c r="H15" s="178"/>
      <c r="I15" s="179">
        <v>0</v>
      </c>
      <c r="J15" s="180">
        <v>44841</v>
      </c>
      <c r="K15" s="181" t="s">
        <v>135</v>
      </c>
      <c r="L15" s="176" t="s">
        <v>364</v>
      </c>
      <c r="M15" s="181" t="s">
        <v>51</v>
      </c>
      <c r="N15" s="182">
        <f t="shared" si="0"/>
        <v>0</v>
      </c>
    </row>
    <row r="16" spans="1:14" ht="195">
      <c r="A16" s="172" t="s">
        <v>365</v>
      </c>
      <c r="B16" s="173">
        <v>44841</v>
      </c>
      <c r="C16" s="174" t="s">
        <v>50</v>
      </c>
      <c r="D16" s="174" t="s">
        <v>132</v>
      </c>
      <c r="E16" s="175" t="s">
        <v>366</v>
      </c>
      <c r="F16" s="176" t="s">
        <v>367</v>
      </c>
      <c r="G16" s="177" t="s">
        <v>54</v>
      </c>
      <c r="H16" s="178"/>
      <c r="I16" s="179">
        <v>0</v>
      </c>
      <c r="J16" s="180">
        <v>44844</v>
      </c>
      <c r="K16" s="181" t="s">
        <v>50</v>
      </c>
      <c r="L16" s="176" t="s">
        <v>368</v>
      </c>
      <c r="M16" s="181" t="s">
        <v>132</v>
      </c>
      <c r="N16" s="182">
        <f t="shared" si="0"/>
        <v>3</v>
      </c>
    </row>
    <row r="17" spans="1:14" ht="105">
      <c r="A17" s="172" t="s">
        <v>147</v>
      </c>
      <c r="B17" s="173">
        <v>44844</v>
      </c>
      <c r="C17" s="174" t="s">
        <v>50</v>
      </c>
      <c r="D17" s="174" t="s">
        <v>51</v>
      </c>
      <c r="E17" s="175" t="s">
        <v>149</v>
      </c>
      <c r="F17" s="176" t="s">
        <v>369</v>
      </c>
      <c r="G17" s="177" t="s">
        <v>54</v>
      </c>
      <c r="H17" s="178"/>
      <c r="I17" s="179">
        <v>0</v>
      </c>
      <c r="J17" s="180">
        <v>44844</v>
      </c>
      <c r="K17" s="181" t="s">
        <v>135</v>
      </c>
      <c r="L17" s="176" t="s">
        <v>370</v>
      </c>
      <c r="M17" s="181" t="s">
        <v>57</v>
      </c>
      <c r="N17" s="182">
        <f t="shared" si="0"/>
        <v>0</v>
      </c>
    </row>
    <row r="18" spans="1:14" ht="105">
      <c r="A18" s="172" t="s">
        <v>357</v>
      </c>
      <c r="B18" s="173">
        <v>44841</v>
      </c>
      <c r="C18" s="174" t="s">
        <v>135</v>
      </c>
      <c r="D18" s="174" t="s">
        <v>93</v>
      </c>
      <c r="E18" s="175" t="s">
        <v>371</v>
      </c>
      <c r="F18" s="176" t="s">
        <v>372</v>
      </c>
      <c r="G18" s="177" t="s">
        <v>54</v>
      </c>
      <c r="H18" s="178" t="s">
        <v>373</v>
      </c>
      <c r="I18" s="179">
        <v>0</v>
      </c>
      <c r="J18" s="180">
        <v>44844</v>
      </c>
      <c r="K18" s="181" t="s">
        <v>135</v>
      </c>
      <c r="L18" s="176" t="s">
        <v>374</v>
      </c>
      <c r="M18" s="181" t="s">
        <v>57</v>
      </c>
      <c r="N18" s="182">
        <f t="shared" si="0"/>
        <v>3</v>
      </c>
    </row>
    <row r="19" spans="1:14" ht="409.5">
      <c r="A19" s="172" t="s">
        <v>361</v>
      </c>
      <c r="B19" s="173">
        <v>44844</v>
      </c>
      <c r="C19" s="174" t="s">
        <v>50</v>
      </c>
      <c r="D19" s="174" t="s">
        <v>51</v>
      </c>
      <c r="E19" s="175" t="s">
        <v>362</v>
      </c>
      <c r="F19" s="176" t="s">
        <v>375</v>
      </c>
      <c r="G19" s="177" t="s">
        <v>54</v>
      </c>
      <c r="H19" s="178"/>
      <c r="I19" s="179">
        <v>0</v>
      </c>
      <c r="J19" s="180">
        <v>44844</v>
      </c>
      <c r="K19" s="181" t="s">
        <v>135</v>
      </c>
      <c r="L19" s="176" t="s">
        <v>376</v>
      </c>
      <c r="M19" s="181" t="s">
        <v>320</v>
      </c>
      <c r="N19" s="182">
        <f t="shared" si="0"/>
        <v>0</v>
      </c>
    </row>
    <row r="20" spans="1:14" ht="390">
      <c r="A20" s="172" t="s">
        <v>377</v>
      </c>
      <c r="B20" s="173">
        <v>44844</v>
      </c>
      <c r="C20" s="174" t="s">
        <v>50</v>
      </c>
      <c r="D20" s="174" t="s">
        <v>378</v>
      </c>
      <c r="E20" s="175" t="s">
        <v>379</v>
      </c>
      <c r="F20" s="176" t="s">
        <v>380</v>
      </c>
      <c r="G20" s="177" t="s">
        <v>54</v>
      </c>
      <c r="H20" s="178"/>
      <c r="I20" s="179">
        <v>0</v>
      </c>
      <c r="J20" s="180">
        <v>44844</v>
      </c>
      <c r="K20" s="181" t="s">
        <v>135</v>
      </c>
      <c r="L20" s="176" t="s">
        <v>381</v>
      </c>
      <c r="M20" s="181" t="s">
        <v>132</v>
      </c>
      <c r="N20" s="182">
        <f t="shared" si="0"/>
        <v>0</v>
      </c>
    </row>
    <row r="21" spans="1:14" ht="105">
      <c r="A21" s="172" t="s">
        <v>382</v>
      </c>
      <c r="B21" s="173">
        <v>44844</v>
      </c>
      <c r="C21" s="174" t="s">
        <v>50</v>
      </c>
      <c r="D21" s="174" t="s">
        <v>75</v>
      </c>
      <c r="E21" s="175" t="s">
        <v>383</v>
      </c>
      <c r="F21" s="176" t="s">
        <v>384</v>
      </c>
      <c r="G21" s="177" t="s">
        <v>54</v>
      </c>
      <c r="H21" s="178"/>
      <c r="I21" s="179">
        <v>0</v>
      </c>
      <c r="J21" s="180">
        <v>44844</v>
      </c>
      <c r="K21" s="181" t="s">
        <v>50</v>
      </c>
      <c r="L21" s="176" t="s">
        <v>385</v>
      </c>
      <c r="M21" s="181" t="s">
        <v>73</v>
      </c>
      <c r="N21" s="182">
        <f t="shared" si="0"/>
        <v>0</v>
      </c>
    </row>
    <row r="22" spans="1:14" ht="180">
      <c r="A22" s="172" t="s">
        <v>147</v>
      </c>
      <c r="B22" s="173">
        <v>44845</v>
      </c>
      <c r="C22" s="174" t="s">
        <v>50</v>
      </c>
      <c r="D22" s="174" t="s">
        <v>57</v>
      </c>
      <c r="E22" s="175" t="s">
        <v>149</v>
      </c>
      <c r="F22" s="176" t="s">
        <v>386</v>
      </c>
      <c r="G22" s="177" t="s">
        <v>54</v>
      </c>
      <c r="H22" s="178"/>
      <c r="I22" s="179">
        <v>0</v>
      </c>
      <c r="J22" s="180">
        <v>44845</v>
      </c>
      <c r="K22" s="181" t="s">
        <v>135</v>
      </c>
      <c r="L22" s="176" t="s">
        <v>387</v>
      </c>
      <c r="M22" s="181" t="s">
        <v>57</v>
      </c>
      <c r="N22" s="182">
        <f t="shared" si="0"/>
        <v>0</v>
      </c>
    </row>
    <row r="23" spans="1:14" ht="105">
      <c r="A23" s="172" t="s">
        <v>74</v>
      </c>
      <c r="B23" s="173">
        <v>44845</v>
      </c>
      <c r="C23" s="174" t="s">
        <v>50</v>
      </c>
      <c r="D23" s="174" t="s">
        <v>81</v>
      </c>
      <c r="E23" s="175" t="s">
        <v>76</v>
      </c>
      <c r="F23" s="176" t="s">
        <v>388</v>
      </c>
      <c r="G23" s="177" t="s">
        <v>54</v>
      </c>
      <c r="H23" s="178"/>
      <c r="I23" s="179">
        <v>1</v>
      </c>
      <c r="J23" s="180">
        <v>44847</v>
      </c>
      <c r="K23" s="181" t="s">
        <v>135</v>
      </c>
      <c r="L23" s="176" t="s">
        <v>389</v>
      </c>
      <c r="M23" s="181" t="s">
        <v>51</v>
      </c>
      <c r="N23" s="182">
        <f t="shared" si="0"/>
        <v>1</v>
      </c>
    </row>
    <row r="24" spans="1:14" ht="60">
      <c r="A24" s="172" t="s">
        <v>390</v>
      </c>
      <c r="B24" s="173">
        <v>44845</v>
      </c>
      <c r="C24" s="174" t="s">
        <v>50</v>
      </c>
      <c r="D24" s="174" t="s">
        <v>75</v>
      </c>
      <c r="E24" s="175" t="s">
        <v>391</v>
      </c>
      <c r="F24" s="176" t="s">
        <v>392</v>
      </c>
      <c r="G24" s="177" t="s">
        <v>54</v>
      </c>
      <c r="H24" s="178"/>
      <c r="I24" s="179">
        <v>0</v>
      </c>
      <c r="J24" s="180">
        <v>44845</v>
      </c>
      <c r="K24" s="181" t="s">
        <v>50</v>
      </c>
      <c r="L24" s="176" t="s">
        <v>393</v>
      </c>
      <c r="M24" s="181" t="s">
        <v>73</v>
      </c>
      <c r="N24" s="182">
        <f t="shared" si="0"/>
        <v>0</v>
      </c>
    </row>
    <row r="25" spans="1:14" ht="90">
      <c r="A25" s="172" t="s">
        <v>58</v>
      </c>
      <c r="B25" s="173">
        <v>44847</v>
      </c>
      <c r="C25" s="174" t="s">
        <v>50</v>
      </c>
      <c r="D25" s="174" t="s">
        <v>75</v>
      </c>
      <c r="E25" s="175" t="s">
        <v>394</v>
      </c>
      <c r="F25" s="176" t="s">
        <v>288</v>
      </c>
      <c r="G25" s="177" t="s">
        <v>54</v>
      </c>
      <c r="H25" s="178"/>
      <c r="I25" s="179">
        <v>0</v>
      </c>
      <c r="J25" s="180">
        <v>44847</v>
      </c>
      <c r="K25" s="181" t="s">
        <v>50</v>
      </c>
      <c r="L25" s="176" t="s">
        <v>395</v>
      </c>
      <c r="M25" s="181" t="s">
        <v>73</v>
      </c>
      <c r="N25" s="182">
        <f t="shared" si="0"/>
        <v>0</v>
      </c>
    </row>
    <row r="26" spans="1:14" ht="45">
      <c r="A26" s="172" t="s">
        <v>396</v>
      </c>
      <c r="B26" s="173">
        <v>44847</v>
      </c>
      <c r="C26" s="174" t="s">
        <v>50</v>
      </c>
      <c r="D26" s="174" t="s">
        <v>75</v>
      </c>
      <c r="E26" s="175" t="s">
        <v>397</v>
      </c>
      <c r="F26" s="176" t="s">
        <v>288</v>
      </c>
      <c r="G26" s="177" t="s">
        <v>54</v>
      </c>
      <c r="H26" s="178"/>
      <c r="I26" s="179">
        <v>0</v>
      </c>
      <c r="J26" s="180">
        <v>44847</v>
      </c>
      <c r="K26" s="181" t="s">
        <v>50</v>
      </c>
      <c r="L26" s="176" t="s">
        <v>398</v>
      </c>
      <c r="M26" s="181" t="s">
        <v>73</v>
      </c>
      <c r="N26" s="182">
        <f t="shared" si="0"/>
        <v>0</v>
      </c>
    </row>
    <row r="27" spans="1:14" ht="45">
      <c r="A27" s="172" t="s">
        <v>399</v>
      </c>
      <c r="B27" s="173">
        <v>44847</v>
      </c>
      <c r="C27" s="174" t="s">
        <v>50</v>
      </c>
      <c r="D27" s="174" t="s">
        <v>75</v>
      </c>
      <c r="E27" s="175" t="s">
        <v>400</v>
      </c>
      <c r="F27" s="176" t="s">
        <v>288</v>
      </c>
      <c r="G27" s="177" t="s">
        <v>54</v>
      </c>
      <c r="H27" s="178"/>
      <c r="I27" s="179">
        <v>0</v>
      </c>
      <c r="J27" s="180">
        <v>44847</v>
      </c>
      <c r="K27" s="181" t="s">
        <v>50</v>
      </c>
      <c r="L27" s="176" t="s">
        <v>401</v>
      </c>
      <c r="M27" s="181" t="s">
        <v>73</v>
      </c>
      <c r="N27" s="182">
        <f t="shared" si="0"/>
        <v>0</v>
      </c>
    </row>
    <row r="28" spans="1:14" ht="135">
      <c r="A28" s="172" t="s">
        <v>402</v>
      </c>
      <c r="B28" s="173">
        <v>44847</v>
      </c>
      <c r="C28" s="174" t="s">
        <v>50</v>
      </c>
      <c r="D28" s="174" t="s">
        <v>163</v>
      </c>
      <c r="E28" s="175" t="s">
        <v>403</v>
      </c>
      <c r="F28" s="176" t="s">
        <v>404</v>
      </c>
      <c r="G28" s="177" t="s">
        <v>54</v>
      </c>
      <c r="H28" s="178"/>
      <c r="I28" s="179">
        <v>0</v>
      </c>
      <c r="J28" s="180">
        <v>44847</v>
      </c>
      <c r="K28" s="181" t="s">
        <v>135</v>
      </c>
      <c r="L28" s="176" t="s">
        <v>405</v>
      </c>
      <c r="M28" s="181" t="s">
        <v>163</v>
      </c>
      <c r="N28" s="182">
        <f t="shared" si="0"/>
        <v>0</v>
      </c>
    </row>
    <row r="29" spans="1:14" ht="120">
      <c r="A29" s="172" t="s">
        <v>406</v>
      </c>
      <c r="B29" s="173">
        <v>44847</v>
      </c>
      <c r="C29" s="174" t="s">
        <v>50</v>
      </c>
      <c r="D29" s="174" t="s">
        <v>51</v>
      </c>
      <c r="E29" s="175" t="s">
        <v>407</v>
      </c>
      <c r="F29" s="176" t="s">
        <v>408</v>
      </c>
      <c r="G29" s="177" t="s">
        <v>54</v>
      </c>
      <c r="H29" s="178"/>
      <c r="I29" s="179">
        <v>0</v>
      </c>
      <c r="J29" s="180">
        <v>44847</v>
      </c>
      <c r="K29" s="181" t="s">
        <v>135</v>
      </c>
      <c r="L29" s="176" t="s">
        <v>409</v>
      </c>
      <c r="M29" s="181" t="s">
        <v>57</v>
      </c>
      <c r="N29" s="182">
        <f t="shared" si="0"/>
        <v>0</v>
      </c>
    </row>
    <row r="30" spans="1:14" ht="90">
      <c r="A30" s="172" t="s">
        <v>74</v>
      </c>
      <c r="B30" s="173">
        <v>44847</v>
      </c>
      <c r="C30" s="174" t="s">
        <v>50</v>
      </c>
      <c r="D30" s="174" t="s">
        <v>51</v>
      </c>
      <c r="E30" s="175" t="s">
        <v>410</v>
      </c>
      <c r="F30" s="176" t="s">
        <v>411</v>
      </c>
      <c r="G30" s="177" t="s">
        <v>54</v>
      </c>
      <c r="H30" s="178"/>
      <c r="I30" s="179">
        <v>0</v>
      </c>
      <c r="J30" s="180">
        <v>44848</v>
      </c>
      <c r="K30" s="181" t="s">
        <v>135</v>
      </c>
      <c r="L30" s="176" t="s">
        <v>412</v>
      </c>
      <c r="M30" s="181" t="s">
        <v>81</v>
      </c>
      <c r="N30" s="182">
        <f t="shared" si="0"/>
        <v>1</v>
      </c>
    </row>
    <row r="31" spans="1:14" ht="90">
      <c r="A31" s="172" t="s">
        <v>413</v>
      </c>
      <c r="B31" s="173">
        <v>44848</v>
      </c>
      <c r="C31" s="174" t="s">
        <v>50</v>
      </c>
      <c r="D31" s="174" t="s">
        <v>75</v>
      </c>
      <c r="E31" s="175" t="s">
        <v>414</v>
      </c>
      <c r="F31" s="176" t="s">
        <v>288</v>
      </c>
      <c r="G31" s="177" t="s">
        <v>54</v>
      </c>
      <c r="H31" s="178"/>
      <c r="I31" s="179">
        <v>0</v>
      </c>
      <c r="J31" s="180">
        <v>44848</v>
      </c>
      <c r="K31" s="181" t="s">
        <v>50</v>
      </c>
      <c r="L31" s="176" t="s">
        <v>415</v>
      </c>
      <c r="M31" s="181" t="s">
        <v>73</v>
      </c>
      <c r="N31" s="182">
        <f t="shared" si="0"/>
        <v>0</v>
      </c>
    </row>
    <row r="32" spans="1:14" ht="105">
      <c r="A32" s="172" t="s">
        <v>416</v>
      </c>
      <c r="B32" s="173">
        <v>44848</v>
      </c>
      <c r="C32" s="174" t="s">
        <v>50</v>
      </c>
      <c r="D32" s="174" t="s">
        <v>75</v>
      </c>
      <c r="E32" s="175" t="s">
        <v>417</v>
      </c>
      <c r="F32" s="176" t="s">
        <v>288</v>
      </c>
      <c r="G32" s="177" t="s">
        <v>54</v>
      </c>
      <c r="H32" s="178"/>
      <c r="I32" s="179">
        <v>0</v>
      </c>
      <c r="J32" s="180">
        <v>44848</v>
      </c>
      <c r="K32" s="181" t="s">
        <v>50</v>
      </c>
      <c r="L32" s="176" t="s">
        <v>418</v>
      </c>
      <c r="M32" s="181" t="s">
        <v>73</v>
      </c>
      <c r="N32" s="182">
        <f t="shared" si="0"/>
        <v>0</v>
      </c>
    </row>
    <row r="33" spans="1:14" ht="120">
      <c r="A33" s="172" t="s">
        <v>74</v>
      </c>
      <c r="B33" s="173">
        <v>44851</v>
      </c>
      <c r="C33" s="174" t="s">
        <v>50</v>
      </c>
      <c r="D33" s="174" t="s">
        <v>81</v>
      </c>
      <c r="E33" s="175" t="s">
        <v>410</v>
      </c>
      <c r="F33" s="176" t="s">
        <v>419</v>
      </c>
      <c r="G33" s="177" t="s">
        <v>54</v>
      </c>
      <c r="H33" s="178"/>
      <c r="I33" s="179">
        <v>0</v>
      </c>
      <c r="J33" s="180">
        <v>44851</v>
      </c>
      <c r="K33" s="181" t="s">
        <v>50</v>
      </c>
      <c r="L33" s="176" t="s">
        <v>420</v>
      </c>
      <c r="M33" s="181" t="s">
        <v>57</v>
      </c>
      <c r="N33" s="182">
        <f t="shared" si="0"/>
        <v>0</v>
      </c>
    </row>
    <row r="34" spans="1:14" ht="60">
      <c r="A34" s="172" t="s">
        <v>402</v>
      </c>
      <c r="B34" s="173">
        <v>44851</v>
      </c>
      <c r="C34" s="174" t="s">
        <v>50</v>
      </c>
      <c r="D34" s="174" t="s">
        <v>163</v>
      </c>
      <c r="E34" s="175" t="s">
        <v>421</v>
      </c>
      <c r="F34" s="176" t="s">
        <v>422</v>
      </c>
      <c r="G34" s="177" t="s">
        <v>54</v>
      </c>
      <c r="H34" s="178"/>
      <c r="I34" s="179">
        <v>0</v>
      </c>
      <c r="J34" s="180">
        <v>44851</v>
      </c>
      <c r="K34" s="181" t="s">
        <v>50</v>
      </c>
      <c r="L34" s="176" t="s">
        <v>61</v>
      </c>
      <c r="M34" s="181" t="s">
        <v>163</v>
      </c>
      <c r="N34" s="182">
        <f t="shared" si="0"/>
        <v>0</v>
      </c>
    </row>
    <row r="35" spans="1:14" ht="90">
      <c r="A35" s="172" t="s">
        <v>402</v>
      </c>
      <c r="B35" s="173">
        <v>44851</v>
      </c>
      <c r="C35" s="174" t="s">
        <v>50</v>
      </c>
      <c r="D35" s="174" t="s">
        <v>163</v>
      </c>
      <c r="E35" s="175" t="s">
        <v>421</v>
      </c>
      <c r="F35" s="176" t="s">
        <v>423</v>
      </c>
      <c r="G35" s="177" t="s">
        <v>54</v>
      </c>
      <c r="H35" s="178"/>
      <c r="I35" s="179">
        <v>0</v>
      </c>
      <c r="J35" s="180">
        <v>44851</v>
      </c>
      <c r="K35" s="181" t="s">
        <v>50</v>
      </c>
      <c r="L35" s="176" t="s">
        <v>364</v>
      </c>
      <c r="M35" s="181" t="s">
        <v>51</v>
      </c>
      <c r="N35" s="182">
        <f t="shared" ref="N35:N59" si="1">IF(J35&gt;0,DAYS360(B35,J35)-I35,"")</f>
        <v>0</v>
      </c>
    </row>
    <row r="36" spans="1:14" ht="60">
      <c r="A36" s="172" t="s">
        <v>424</v>
      </c>
      <c r="B36" s="173">
        <v>44852</v>
      </c>
      <c r="C36" s="174" t="s">
        <v>50</v>
      </c>
      <c r="D36" s="174" t="s">
        <v>93</v>
      </c>
      <c r="E36" s="175" t="s">
        <v>425</v>
      </c>
      <c r="F36" s="176" t="s">
        <v>426</v>
      </c>
      <c r="G36" s="177" t="s">
        <v>54</v>
      </c>
      <c r="H36" s="178"/>
      <c r="I36" s="179">
        <v>0</v>
      </c>
      <c r="J36" s="180">
        <v>44852</v>
      </c>
      <c r="K36" s="181" t="s">
        <v>135</v>
      </c>
      <c r="L36" s="176" t="s">
        <v>427</v>
      </c>
      <c r="M36" s="181" t="s">
        <v>93</v>
      </c>
      <c r="N36" s="182">
        <f t="shared" si="1"/>
        <v>0</v>
      </c>
    </row>
    <row r="37" spans="1:14" ht="75">
      <c r="A37" s="172" t="s">
        <v>406</v>
      </c>
      <c r="B37" s="173">
        <v>44852</v>
      </c>
      <c r="C37" s="174" t="s">
        <v>135</v>
      </c>
      <c r="D37" s="174" t="s">
        <v>163</v>
      </c>
      <c r="E37" s="175" t="s">
        <v>407</v>
      </c>
      <c r="F37" s="176" t="s">
        <v>428</v>
      </c>
      <c r="G37" s="177" t="s">
        <v>54</v>
      </c>
      <c r="H37" s="178"/>
      <c r="I37" s="179">
        <v>0</v>
      </c>
      <c r="J37" s="180">
        <v>44852</v>
      </c>
      <c r="K37" s="181" t="s">
        <v>135</v>
      </c>
      <c r="L37" s="176" t="s">
        <v>428</v>
      </c>
      <c r="M37" s="181" t="s">
        <v>320</v>
      </c>
      <c r="N37" s="182">
        <f t="shared" si="1"/>
        <v>0</v>
      </c>
    </row>
    <row r="38" spans="1:14" ht="120">
      <c r="A38" s="172" t="s">
        <v>429</v>
      </c>
      <c r="B38" s="173">
        <v>44852</v>
      </c>
      <c r="C38" s="174" t="s">
        <v>50</v>
      </c>
      <c r="D38" s="174" t="s">
        <v>93</v>
      </c>
      <c r="E38" s="175" t="s">
        <v>430</v>
      </c>
      <c r="F38" s="176" t="s">
        <v>431</v>
      </c>
      <c r="G38" s="177" t="s">
        <v>54</v>
      </c>
      <c r="H38" s="178"/>
      <c r="I38" s="179">
        <v>0</v>
      </c>
      <c r="J38" s="180">
        <v>44852</v>
      </c>
      <c r="K38" s="181" t="s">
        <v>135</v>
      </c>
      <c r="L38" s="176" t="s">
        <v>432</v>
      </c>
      <c r="M38" s="181" t="s">
        <v>51</v>
      </c>
      <c r="N38" s="182">
        <f t="shared" si="1"/>
        <v>0</v>
      </c>
    </row>
    <row r="39" spans="1:14" ht="75">
      <c r="A39" s="172" t="s">
        <v>424</v>
      </c>
      <c r="B39" s="173">
        <v>44852</v>
      </c>
      <c r="C39" s="174" t="s">
        <v>50</v>
      </c>
      <c r="D39" s="174" t="s">
        <v>93</v>
      </c>
      <c r="E39" s="175" t="s">
        <v>425</v>
      </c>
      <c r="F39" s="176" t="s">
        <v>433</v>
      </c>
      <c r="G39" s="177" t="s">
        <v>54</v>
      </c>
      <c r="H39" s="178"/>
      <c r="I39" s="179">
        <v>0</v>
      </c>
      <c r="J39" s="180">
        <v>44852</v>
      </c>
      <c r="K39" s="181" t="s">
        <v>135</v>
      </c>
      <c r="L39" s="176" t="s">
        <v>432</v>
      </c>
      <c r="M39" s="181" t="s">
        <v>51</v>
      </c>
      <c r="N39" s="182">
        <f t="shared" si="1"/>
        <v>0</v>
      </c>
    </row>
    <row r="40" spans="1:14" ht="409.5">
      <c r="A40" s="172" t="s">
        <v>424</v>
      </c>
      <c r="B40" s="173">
        <v>44852</v>
      </c>
      <c r="C40" s="174" t="s">
        <v>50</v>
      </c>
      <c r="D40" s="174" t="s">
        <v>51</v>
      </c>
      <c r="E40" s="175" t="s">
        <v>425</v>
      </c>
      <c r="F40" s="176" t="s">
        <v>434</v>
      </c>
      <c r="G40" s="177" t="s">
        <v>54</v>
      </c>
      <c r="H40" s="178"/>
      <c r="I40" s="179">
        <v>0</v>
      </c>
      <c r="J40" s="180">
        <v>44852</v>
      </c>
      <c r="K40" s="181" t="s">
        <v>135</v>
      </c>
      <c r="L40" s="176" t="s">
        <v>435</v>
      </c>
      <c r="M40" s="181" t="s">
        <v>57</v>
      </c>
      <c r="N40" s="182">
        <f t="shared" si="1"/>
        <v>0</v>
      </c>
    </row>
    <row r="41" spans="1:14" ht="240">
      <c r="A41" s="172" t="s">
        <v>429</v>
      </c>
      <c r="B41" s="173">
        <v>44852</v>
      </c>
      <c r="C41" s="174" t="s">
        <v>50</v>
      </c>
      <c r="D41" s="174" t="s">
        <v>93</v>
      </c>
      <c r="E41" s="175" t="s">
        <v>436</v>
      </c>
      <c r="F41" s="176" t="s">
        <v>437</v>
      </c>
      <c r="G41" s="177" t="s">
        <v>54</v>
      </c>
      <c r="H41" s="178"/>
      <c r="I41" s="179">
        <v>0</v>
      </c>
      <c r="J41" s="180">
        <v>44852</v>
      </c>
      <c r="K41" s="181" t="s">
        <v>135</v>
      </c>
      <c r="L41" s="176" t="s">
        <v>438</v>
      </c>
      <c r="M41" s="181" t="s">
        <v>57</v>
      </c>
      <c r="N41" s="182">
        <f t="shared" si="1"/>
        <v>0</v>
      </c>
    </row>
    <row r="42" spans="1:14" ht="135">
      <c r="A42" s="172" t="s">
        <v>439</v>
      </c>
      <c r="B42" s="173">
        <v>44852</v>
      </c>
      <c r="C42" s="174" t="s">
        <v>50</v>
      </c>
      <c r="D42" s="174" t="s">
        <v>51</v>
      </c>
      <c r="E42" s="175" t="s">
        <v>440</v>
      </c>
      <c r="F42" s="176" t="s">
        <v>441</v>
      </c>
      <c r="G42" s="177" t="s">
        <v>54</v>
      </c>
      <c r="H42" s="178"/>
      <c r="I42" s="179">
        <v>0</v>
      </c>
      <c r="J42" s="180">
        <v>44853</v>
      </c>
      <c r="K42" s="181" t="s">
        <v>135</v>
      </c>
      <c r="L42" s="176" t="s">
        <v>442</v>
      </c>
      <c r="M42" s="181" t="s">
        <v>57</v>
      </c>
      <c r="N42" s="182">
        <f t="shared" si="1"/>
        <v>1</v>
      </c>
    </row>
    <row r="43" spans="1:14" ht="409.5">
      <c r="A43" s="172" t="s">
        <v>443</v>
      </c>
      <c r="B43" s="173">
        <v>44854</v>
      </c>
      <c r="C43" s="174" t="s">
        <v>90</v>
      </c>
      <c r="D43" s="174" t="s">
        <v>51</v>
      </c>
      <c r="E43" s="175" t="s">
        <v>444</v>
      </c>
      <c r="F43" s="176" t="s">
        <v>445</v>
      </c>
      <c r="G43" s="177" t="s">
        <v>54</v>
      </c>
      <c r="H43" s="178"/>
      <c r="I43" s="179">
        <v>0</v>
      </c>
      <c r="J43" s="180">
        <v>44854</v>
      </c>
      <c r="K43" s="181" t="s">
        <v>135</v>
      </c>
      <c r="L43" s="176" t="s">
        <v>446</v>
      </c>
      <c r="M43" s="181" t="s">
        <v>57</v>
      </c>
      <c r="N43" s="182">
        <f t="shared" si="1"/>
        <v>0</v>
      </c>
    </row>
    <row r="44" spans="1:14" ht="90">
      <c r="A44" s="172" t="s">
        <v>447</v>
      </c>
      <c r="B44" s="173">
        <v>44854</v>
      </c>
      <c r="C44" s="174" t="s">
        <v>90</v>
      </c>
      <c r="D44" s="174" t="s">
        <v>75</v>
      </c>
      <c r="E44" s="175" t="s">
        <v>448</v>
      </c>
      <c r="F44" s="176" t="s">
        <v>449</v>
      </c>
      <c r="G44" s="177" t="s">
        <v>54</v>
      </c>
      <c r="H44" s="178"/>
      <c r="I44" s="179">
        <v>0</v>
      </c>
      <c r="J44" s="180">
        <v>44854</v>
      </c>
      <c r="K44" s="181" t="s">
        <v>90</v>
      </c>
      <c r="L44" s="176" t="s">
        <v>450</v>
      </c>
      <c r="M44" s="181" t="s">
        <v>73</v>
      </c>
      <c r="N44" s="182">
        <f t="shared" si="1"/>
        <v>0</v>
      </c>
    </row>
    <row r="45" spans="1:14" ht="409.5">
      <c r="A45" s="172" t="s">
        <v>451</v>
      </c>
      <c r="B45" s="173">
        <v>44854</v>
      </c>
      <c r="C45" s="174" t="s">
        <v>90</v>
      </c>
      <c r="D45" s="174" t="s">
        <v>75</v>
      </c>
      <c r="E45" s="175" t="s">
        <v>452</v>
      </c>
      <c r="F45" s="176"/>
      <c r="G45" s="177"/>
      <c r="H45" s="178"/>
      <c r="I45" s="179">
        <v>0</v>
      </c>
      <c r="J45" s="180">
        <v>44854</v>
      </c>
      <c r="K45" s="181" t="s">
        <v>135</v>
      </c>
      <c r="L45" s="176" t="s">
        <v>453</v>
      </c>
      <c r="M45" s="181" t="s">
        <v>163</v>
      </c>
      <c r="N45" s="182">
        <f t="shared" si="1"/>
        <v>0</v>
      </c>
    </row>
    <row r="46" spans="1:14" ht="30">
      <c r="A46" s="172" t="s">
        <v>454</v>
      </c>
      <c r="B46" s="173">
        <v>44854</v>
      </c>
      <c r="C46" s="174" t="s">
        <v>90</v>
      </c>
      <c r="D46" s="174" t="s">
        <v>51</v>
      </c>
      <c r="E46" s="175" t="s">
        <v>455</v>
      </c>
      <c r="F46" s="176" t="s">
        <v>456</v>
      </c>
      <c r="G46" s="177" t="s">
        <v>78</v>
      </c>
      <c r="H46" s="178" t="s">
        <v>457</v>
      </c>
      <c r="I46" s="179"/>
      <c r="J46" s="180"/>
      <c r="K46" s="181"/>
      <c r="L46" s="176"/>
      <c r="M46" s="181"/>
      <c r="N46" s="182" t="str">
        <f t="shared" si="1"/>
        <v/>
      </c>
    </row>
    <row r="47" spans="1:14" ht="315">
      <c r="A47" s="172" t="s">
        <v>458</v>
      </c>
      <c r="B47" s="173">
        <v>44854</v>
      </c>
      <c r="C47" s="174" t="s">
        <v>90</v>
      </c>
      <c r="D47" s="174" t="s">
        <v>51</v>
      </c>
      <c r="E47" s="175" t="s">
        <v>459</v>
      </c>
      <c r="F47" s="176" t="s">
        <v>460</v>
      </c>
      <c r="G47" s="177" t="s">
        <v>54</v>
      </c>
      <c r="H47" s="178"/>
      <c r="I47" s="179">
        <v>0</v>
      </c>
      <c r="J47" s="180">
        <v>44854</v>
      </c>
      <c r="K47" s="181" t="s">
        <v>135</v>
      </c>
      <c r="L47" s="176" t="s">
        <v>461</v>
      </c>
      <c r="M47" s="181" t="s">
        <v>163</v>
      </c>
      <c r="N47" s="182">
        <f t="shared" si="1"/>
        <v>0</v>
      </c>
    </row>
    <row r="48" spans="1:14" ht="409.5">
      <c r="A48" s="172" t="s">
        <v>462</v>
      </c>
      <c r="B48" s="173">
        <v>44854</v>
      </c>
      <c r="C48" s="174" t="s">
        <v>90</v>
      </c>
      <c r="D48" s="174" t="s">
        <v>199</v>
      </c>
      <c r="E48" s="175" t="s">
        <v>463</v>
      </c>
      <c r="F48" s="176" t="s">
        <v>464</v>
      </c>
      <c r="G48" s="177" t="s">
        <v>54</v>
      </c>
      <c r="H48" s="178"/>
      <c r="I48" s="179">
        <v>0</v>
      </c>
      <c r="J48" s="180">
        <v>44854</v>
      </c>
      <c r="K48" s="181" t="s">
        <v>135</v>
      </c>
      <c r="L48" s="176" t="s">
        <v>465</v>
      </c>
      <c r="M48" s="181" t="s">
        <v>199</v>
      </c>
      <c r="N48" s="182">
        <f t="shared" si="1"/>
        <v>0</v>
      </c>
    </row>
    <row r="49" spans="1:14" ht="409.5">
      <c r="A49" s="172" t="s">
        <v>466</v>
      </c>
      <c r="B49" s="173">
        <v>44854</v>
      </c>
      <c r="C49" s="174" t="s">
        <v>90</v>
      </c>
      <c r="D49" s="174" t="s">
        <v>69</v>
      </c>
      <c r="E49" s="175" t="s">
        <v>467</v>
      </c>
      <c r="F49" s="176" t="s">
        <v>468</v>
      </c>
      <c r="G49" s="177"/>
      <c r="H49" s="178"/>
      <c r="I49" s="179">
        <v>0</v>
      </c>
      <c r="J49" s="180">
        <v>44854</v>
      </c>
      <c r="K49" s="181" t="s">
        <v>135</v>
      </c>
      <c r="L49" s="176" t="s">
        <v>469</v>
      </c>
      <c r="M49" s="181" t="s">
        <v>57</v>
      </c>
      <c r="N49" s="182">
        <f t="shared" si="1"/>
        <v>0</v>
      </c>
    </row>
    <row r="50" spans="1:14" ht="255">
      <c r="A50" s="172" t="s">
        <v>470</v>
      </c>
      <c r="B50" s="173">
        <v>44855</v>
      </c>
      <c r="C50" s="174" t="s">
        <v>90</v>
      </c>
      <c r="D50" s="174" t="s">
        <v>57</v>
      </c>
      <c r="E50" s="175" t="s">
        <v>471</v>
      </c>
      <c r="F50" s="176" t="s">
        <v>472</v>
      </c>
      <c r="G50" s="177"/>
      <c r="H50" s="178"/>
      <c r="I50" s="179">
        <v>0</v>
      </c>
      <c r="J50" s="180">
        <v>44869</v>
      </c>
      <c r="K50" s="181" t="s">
        <v>152</v>
      </c>
      <c r="L50" s="176" t="s">
        <v>473</v>
      </c>
      <c r="M50" s="181" t="s">
        <v>51</v>
      </c>
      <c r="N50" s="182">
        <f t="shared" si="1"/>
        <v>13</v>
      </c>
    </row>
    <row r="51" spans="1:14" ht="240">
      <c r="A51" s="172" t="s">
        <v>466</v>
      </c>
      <c r="B51" s="173">
        <v>44855</v>
      </c>
      <c r="C51" s="174" t="s">
        <v>90</v>
      </c>
      <c r="D51" s="174" t="s">
        <v>73</v>
      </c>
      <c r="E51" s="175" t="s">
        <v>474</v>
      </c>
      <c r="F51" s="176" t="s">
        <v>475</v>
      </c>
      <c r="G51" s="177"/>
      <c r="H51" s="178"/>
      <c r="I51" s="179">
        <v>0</v>
      </c>
      <c r="J51" s="180">
        <v>44855</v>
      </c>
      <c r="K51" s="181" t="s">
        <v>135</v>
      </c>
      <c r="L51" s="176" t="s">
        <v>476</v>
      </c>
      <c r="M51" s="181" t="s">
        <v>51</v>
      </c>
      <c r="N51" s="182">
        <f t="shared" si="1"/>
        <v>0</v>
      </c>
    </row>
    <row r="52" spans="1:14" ht="330">
      <c r="A52" s="172" t="s">
        <v>477</v>
      </c>
      <c r="B52" s="173">
        <v>44855</v>
      </c>
      <c r="C52" s="174" t="s">
        <v>90</v>
      </c>
      <c r="D52" s="174"/>
      <c r="E52" s="175" t="s">
        <v>478</v>
      </c>
      <c r="F52" s="176" t="s">
        <v>61</v>
      </c>
      <c r="G52" s="177" t="s">
        <v>54</v>
      </c>
      <c r="H52" s="178"/>
      <c r="I52" s="179">
        <v>0</v>
      </c>
      <c r="J52" s="180">
        <v>44855</v>
      </c>
      <c r="K52" s="181" t="s">
        <v>135</v>
      </c>
      <c r="L52" s="176" t="s">
        <v>479</v>
      </c>
      <c r="M52" s="181" t="s">
        <v>320</v>
      </c>
      <c r="N52" s="182">
        <f t="shared" si="1"/>
        <v>0</v>
      </c>
    </row>
    <row r="53" spans="1:14" ht="90">
      <c r="A53" s="172" t="s">
        <v>480</v>
      </c>
      <c r="B53" s="173">
        <v>44855</v>
      </c>
      <c r="C53" s="174" t="s">
        <v>90</v>
      </c>
      <c r="D53" s="174" t="s">
        <v>75</v>
      </c>
      <c r="E53" s="175" t="s">
        <v>481</v>
      </c>
      <c r="F53" s="176" t="s">
        <v>482</v>
      </c>
      <c r="G53" s="177" t="s">
        <v>54</v>
      </c>
      <c r="H53" s="178"/>
      <c r="I53" s="179">
        <v>0</v>
      </c>
      <c r="J53" s="180">
        <v>44855</v>
      </c>
      <c r="K53" s="181" t="s">
        <v>90</v>
      </c>
      <c r="L53" s="176" t="s">
        <v>483</v>
      </c>
      <c r="M53" s="181" t="s">
        <v>73</v>
      </c>
      <c r="N53" s="182">
        <f t="shared" si="1"/>
        <v>0</v>
      </c>
    </row>
    <row r="54" spans="1:14" ht="210">
      <c r="A54" s="172" t="s">
        <v>484</v>
      </c>
      <c r="B54" s="173">
        <v>44855</v>
      </c>
      <c r="C54" s="174" t="s">
        <v>90</v>
      </c>
      <c r="D54" s="174" t="s">
        <v>51</v>
      </c>
      <c r="E54" s="175" t="s">
        <v>485</v>
      </c>
      <c r="F54" s="176" t="s">
        <v>486</v>
      </c>
      <c r="G54" s="177" t="s">
        <v>54</v>
      </c>
      <c r="H54" s="178"/>
      <c r="I54" s="179">
        <v>0</v>
      </c>
      <c r="J54" s="180">
        <v>44855</v>
      </c>
      <c r="K54" s="181" t="s">
        <v>135</v>
      </c>
      <c r="L54" s="176" t="s">
        <v>487</v>
      </c>
      <c r="M54" s="181" t="s">
        <v>57</v>
      </c>
      <c r="N54" s="182">
        <f t="shared" si="1"/>
        <v>0</v>
      </c>
    </row>
    <row r="55" spans="1:14" ht="409.5">
      <c r="A55" s="172" t="s">
        <v>466</v>
      </c>
      <c r="B55" s="173">
        <v>44855</v>
      </c>
      <c r="C55" s="174" t="s">
        <v>90</v>
      </c>
      <c r="D55" s="174" t="s">
        <v>51</v>
      </c>
      <c r="E55" s="175" t="s">
        <v>474</v>
      </c>
      <c r="F55" s="176" t="s">
        <v>488</v>
      </c>
      <c r="G55" s="177" t="s">
        <v>54</v>
      </c>
      <c r="H55" s="178"/>
      <c r="I55" s="179">
        <v>0</v>
      </c>
      <c r="J55" s="180">
        <v>44855</v>
      </c>
      <c r="K55" s="181" t="s">
        <v>135</v>
      </c>
      <c r="L55" s="176" t="s">
        <v>489</v>
      </c>
      <c r="M55" s="181" t="s">
        <v>57</v>
      </c>
      <c r="N55" s="182">
        <f t="shared" si="1"/>
        <v>0</v>
      </c>
    </row>
    <row r="56" spans="1:14" ht="405">
      <c r="A56" s="172" t="s">
        <v>439</v>
      </c>
      <c r="B56" s="173">
        <v>44855</v>
      </c>
      <c r="C56" s="174" t="s">
        <v>90</v>
      </c>
      <c r="D56" s="174" t="s">
        <v>57</v>
      </c>
      <c r="E56" s="175" t="s">
        <v>440</v>
      </c>
      <c r="F56" s="176" t="s">
        <v>490</v>
      </c>
      <c r="G56" s="177"/>
      <c r="H56" s="178"/>
      <c r="I56" s="179">
        <v>0</v>
      </c>
      <c r="J56" s="180">
        <v>44855</v>
      </c>
      <c r="K56" s="181" t="s">
        <v>135</v>
      </c>
      <c r="L56" s="176" t="s">
        <v>491</v>
      </c>
      <c r="M56" s="181" t="s">
        <v>51</v>
      </c>
      <c r="N56" s="182">
        <f t="shared" si="1"/>
        <v>0</v>
      </c>
    </row>
    <row r="57" spans="1:14" ht="165">
      <c r="A57" s="172" t="s">
        <v>492</v>
      </c>
      <c r="B57" s="173">
        <v>44855</v>
      </c>
      <c r="C57" s="174" t="s">
        <v>90</v>
      </c>
      <c r="D57" s="174" t="s">
        <v>75</v>
      </c>
      <c r="E57" s="175" t="s">
        <v>493</v>
      </c>
      <c r="F57" s="176" t="s">
        <v>494</v>
      </c>
      <c r="G57" s="177" t="s">
        <v>54</v>
      </c>
      <c r="H57" s="178"/>
      <c r="I57" s="179">
        <v>0</v>
      </c>
      <c r="J57" s="180">
        <v>44855</v>
      </c>
      <c r="K57" s="181" t="s">
        <v>90</v>
      </c>
      <c r="L57" s="176" t="s">
        <v>495</v>
      </c>
      <c r="M57" s="181" t="s">
        <v>73</v>
      </c>
      <c r="N57" s="182">
        <f t="shared" si="1"/>
        <v>0</v>
      </c>
    </row>
    <row r="58" spans="1:14" ht="60">
      <c r="A58" s="172" t="s">
        <v>365</v>
      </c>
      <c r="B58" s="173">
        <v>44858</v>
      </c>
      <c r="C58" s="174" t="s">
        <v>50</v>
      </c>
      <c r="D58" s="174" t="s">
        <v>132</v>
      </c>
      <c r="E58" s="175" t="s">
        <v>366</v>
      </c>
      <c r="F58" s="176" t="s">
        <v>496</v>
      </c>
      <c r="G58" s="177" t="s">
        <v>54</v>
      </c>
      <c r="H58" s="178"/>
      <c r="I58" s="179">
        <v>0</v>
      </c>
      <c r="J58" s="180">
        <v>44858</v>
      </c>
      <c r="K58" s="181" t="s">
        <v>135</v>
      </c>
      <c r="L58" s="176" t="s">
        <v>497</v>
      </c>
      <c r="M58" s="181" t="s">
        <v>57</v>
      </c>
      <c r="N58" s="182">
        <f t="shared" si="1"/>
        <v>0</v>
      </c>
    </row>
    <row r="59" spans="1:14" ht="135">
      <c r="A59" s="172" t="s">
        <v>439</v>
      </c>
      <c r="B59" s="173">
        <v>44858</v>
      </c>
      <c r="C59" s="174" t="s">
        <v>50</v>
      </c>
      <c r="D59" s="174" t="s">
        <v>51</v>
      </c>
      <c r="E59" s="175" t="s">
        <v>498</v>
      </c>
      <c r="F59" s="176" t="s">
        <v>499</v>
      </c>
      <c r="G59" s="177" t="s">
        <v>54</v>
      </c>
      <c r="H59" s="178"/>
      <c r="I59" s="179">
        <v>0</v>
      </c>
      <c r="J59" s="180">
        <v>44858</v>
      </c>
      <c r="K59" s="181" t="s">
        <v>135</v>
      </c>
      <c r="L59" s="176" t="s">
        <v>500</v>
      </c>
      <c r="M59" s="181" t="s">
        <v>206</v>
      </c>
      <c r="N59" s="182">
        <f t="shared" si="1"/>
        <v>0</v>
      </c>
    </row>
    <row r="60" spans="1:14" ht="180">
      <c r="A60" s="172" t="s">
        <v>501</v>
      </c>
      <c r="B60" s="173">
        <v>44858</v>
      </c>
      <c r="C60" s="174" t="s">
        <v>50</v>
      </c>
      <c r="D60" s="174" t="s">
        <v>132</v>
      </c>
      <c r="E60" s="175" t="s">
        <v>502</v>
      </c>
      <c r="F60" s="176" t="s">
        <v>503</v>
      </c>
      <c r="G60" s="177" t="s">
        <v>54</v>
      </c>
      <c r="H60" s="178"/>
      <c r="I60" s="179">
        <v>0</v>
      </c>
      <c r="J60" s="180">
        <v>44858</v>
      </c>
      <c r="K60" s="181" t="s">
        <v>50</v>
      </c>
      <c r="L60" s="176" t="s">
        <v>504</v>
      </c>
      <c r="M60" s="181" t="s">
        <v>132</v>
      </c>
      <c r="N60" s="182"/>
    </row>
    <row r="61" spans="1:14" ht="75">
      <c r="A61" s="172" t="s">
        <v>466</v>
      </c>
      <c r="B61" s="173">
        <v>44858</v>
      </c>
      <c r="C61" s="174" t="s">
        <v>50</v>
      </c>
      <c r="D61" s="174" t="s">
        <v>57</v>
      </c>
      <c r="E61" s="175" t="s">
        <v>467</v>
      </c>
      <c r="F61" s="176" t="s">
        <v>505</v>
      </c>
      <c r="G61" s="177" t="s">
        <v>54</v>
      </c>
      <c r="H61" s="178"/>
      <c r="I61" s="179">
        <v>0</v>
      </c>
      <c r="J61" s="180">
        <v>44858</v>
      </c>
      <c r="K61" s="181" t="s">
        <v>135</v>
      </c>
      <c r="L61" s="176" t="s">
        <v>506</v>
      </c>
      <c r="M61" s="181" t="s">
        <v>57</v>
      </c>
      <c r="N61" s="182">
        <f t="shared" ref="N61:N69" si="2">IF(J61&gt;0,DAYS360(B61,J61)-I61,"")</f>
        <v>0</v>
      </c>
    </row>
    <row r="62" spans="1:14" ht="60">
      <c r="A62" s="172" t="s">
        <v>507</v>
      </c>
      <c r="B62" s="173">
        <v>44858</v>
      </c>
      <c r="C62" s="174" t="s">
        <v>50</v>
      </c>
      <c r="D62" s="174" t="s">
        <v>51</v>
      </c>
      <c r="E62" s="175" t="s">
        <v>366</v>
      </c>
      <c r="F62" s="176" t="s">
        <v>508</v>
      </c>
      <c r="G62" s="177" t="s">
        <v>54</v>
      </c>
      <c r="H62" s="178"/>
      <c r="I62" s="179">
        <v>0</v>
      </c>
      <c r="J62" s="180">
        <v>44858</v>
      </c>
      <c r="K62" s="181" t="s">
        <v>135</v>
      </c>
      <c r="L62" s="176" t="s">
        <v>509</v>
      </c>
      <c r="M62" s="181" t="s">
        <v>57</v>
      </c>
      <c r="N62" s="182">
        <f t="shared" si="2"/>
        <v>0</v>
      </c>
    </row>
    <row r="63" spans="1:14" ht="60">
      <c r="A63" s="172" t="s">
        <v>510</v>
      </c>
      <c r="B63" s="173">
        <v>44859</v>
      </c>
      <c r="C63" s="174" t="s">
        <v>50</v>
      </c>
      <c r="D63" s="174" t="s">
        <v>75</v>
      </c>
      <c r="E63" s="175" t="s">
        <v>511</v>
      </c>
      <c r="F63" s="176" t="s">
        <v>512</v>
      </c>
      <c r="G63" s="177" t="s">
        <v>54</v>
      </c>
      <c r="H63" s="178"/>
      <c r="I63" s="179">
        <v>0</v>
      </c>
      <c r="J63" s="180">
        <v>44859</v>
      </c>
      <c r="K63" s="181" t="s">
        <v>50</v>
      </c>
      <c r="L63" s="176" t="s">
        <v>513</v>
      </c>
      <c r="M63" s="181" t="s">
        <v>73</v>
      </c>
      <c r="N63" s="182">
        <f t="shared" si="2"/>
        <v>0</v>
      </c>
    </row>
    <row r="64" spans="1:14" ht="212.25" customHeight="1">
      <c r="A64" s="172" t="s">
        <v>439</v>
      </c>
      <c r="B64" s="173">
        <v>44859</v>
      </c>
      <c r="C64" s="174" t="s">
        <v>50</v>
      </c>
      <c r="D64" s="174" t="s">
        <v>206</v>
      </c>
      <c r="E64" s="175" t="s">
        <v>440</v>
      </c>
      <c r="F64" s="176" t="s">
        <v>514</v>
      </c>
      <c r="G64" s="177"/>
      <c r="H64" s="178"/>
      <c r="I64" s="179">
        <v>0</v>
      </c>
      <c r="J64" s="180">
        <v>44859</v>
      </c>
      <c r="K64" s="181" t="s">
        <v>135</v>
      </c>
      <c r="L64" s="176" t="s">
        <v>515</v>
      </c>
      <c r="M64" s="181" t="s">
        <v>57</v>
      </c>
      <c r="N64" s="182">
        <f t="shared" si="2"/>
        <v>0</v>
      </c>
    </row>
    <row r="65" spans="1:14" ht="75">
      <c r="A65" s="172" t="s">
        <v>516</v>
      </c>
      <c r="B65" s="173">
        <v>44859</v>
      </c>
      <c r="C65" s="174" t="s">
        <v>50</v>
      </c>
      <c r="D65" s="174" t="s">
        <v>57</v>
      </c>
      <c r="E65" s="175" t="s">
        <v>517</v>
      </c>
      <c r="F65" s="176" t="s">
        <v>518</v>
      </c>
      <c r="G65" s="177" t="s">
        <v>54</v>
      </c>
      <c r="H65" s="178"/>
      <c r="I65" s="179">
        <v>0</v>
      </c>
      <c r="J65" s="180">
        <v>44859</v>
      </c>
      <c r="K65" s="181" t="s">
        <v>50</v>
      </c>
      <c r="L65" s="176" t="s">
        <v>519</v>
      </c>
      <c r="M65" s="181" t="s">
        <v>57</v>
      </c>
      <c r="N65" s="182">
        <f t="shared" si="2"/>
        <v>0</v>
      </c>
    </row>
    <row r="66" spans="1:14" ht="150">
      <c r="A66" s="172" t="s">
        <v>520</v>
      </c>
      <c r="B66" s="173">
        <v>44861</v>
      </c>
      <c r="C66" s="174" t="s">
        <v>50</v>
      </c>
      <c r="D66" s="174" t="s">
        <v>51</v>
      </c>
      <c r="E66" s="175" t="s">
        <v>521</v>
      </c>
      <c r="F66" s="176" t="s">
        <v>522</v>
      </c>
      <c r="G66" s="177" t="s">
        <v>54</v>
      </c>
      <c r="H66" s="178"/>
      <c r="I66" s="179">
        <v>0</v>
      </c>
      <c r="J66" s="180">
        <v>44861</v>
      </c>
      <c r="K66" s="181" t="s">
        <v>135</v>
      </c>
      <c r="L66" s="176" t="s">
        <v>523</v>
      </c>
      <c r="M66" s="181" t="s">
        <v>57</v>
      </c>
      <c r="N66" s="182">
        <f t="shared" si="2"/>
        <v>0</v>
      </c>
    </row>
    <row r="67" spans="1:14" ht="180">
      <c r="A67" s="172" t="s">
        <v>524</v>
      </c>
      <c r="B67" s="173">
        <v>44861</v>
      </c>
      <c r="C67" s="174" t="s">
        <v>50</v>
      </c>
      <c r="D67" s="174" t="s">
        <v>132</v>
      </c>
      <c r="E67" s="175" t="s">
        <v>525</v>
      </c>
      <c r="F67" s="176" t="s">
        <v>526</v>
      </c>
      <c r="G67" s="177" t="s">
        <v>54</v>
      </c>
      <c r="H67" s="178"/>
      <c r="I67" s="179">
        <v>0</v>
      </c>
      <c r="J67" s="180">
        <v>44861</v>
      </c>
      <c r="K67" s="181" t="s">
        <v>50</v>
      </c>
      <c r="L67" s="176" t="s">
        <v>527</v>
      </c>
      <c r="M67" s="181" t="s">
        <v>132</v>
      </c>
      <c r="N67" s="182">
        <f t="shared" si="2"/>
        <v>0</v>
      </c>
    </row>
    <row r="68" spans="1:14" ht="180">
      <c r="A68" s="172" t="s">
        <v>528</v>
      </c>
      <c r="B68" s="173">
        <v>44861</v>
      </c>
      <c r="C68" s="174" t="s">
        <v>50</v>
      </c>
      <c r="D68" s="174" t="s">
        <v>132</v>
      </c>
      <c r="E68" s="175" t="s">
        <v>529</v>
      </c>
      <c r="F68" s="176" t="s">
        <v>530</v>
      </c>
      <c r="G68" s="177" t="s">
        <v>54</v>
      </c>
      <c r="H68" s="178"/>
      <c r="I68" s="179">
        <v>0</v>
      </c>
      <c r="J68" s="180">
        <v>44861</v>
      </c>
      <c r="K68" s="181" t="s">
        <v>50</v>
      </c>
      <c r="L68" s="176" t="s">
        <v>527</v>
      </c>
      <c r="M68" s="181" t="s">
        <v>132</v>
      </c>
      <c r="N68" s="182">
        <f t="shared" si="2"/>
        <v>0</v>
      </c>
    </row>
    <row r="69" spans="1:14" ht="135">
      <c r="A69" s="172" t="s">
        <v>531</v>
      </c>
      <c r="B69" s="173">
        <v>44865</v>
      </c>
      <c r="C69" s="174" t="s">
        <v>152</v>
      </c>
      <c r="D69" s="174" t="s">
        <v>75</v>
      </c>
      <c r="E69" s="175" t="s">
        <v>532</v>
      </c>
      <c r="F69" s="176" t="s">
        <v>533</v>
      </c>
      <c r="G69" s="177" t="s">
        <v>54</v>
      </c>
      <c r="H69" s="178"/>
      <c r="I69" s="179">
        <v>0</v>
      </c>
      <c r="J69" s="180">
        <v>44866</v>
      </c>
      <c r="K69" s="181" t="s">
        <v>90</v>
      </c>
      <c r="L69" s="176" t="s">
        <v>534</v>
      </c>
      <c r="M69" s="181" t="s">
        <v>73</v>
      </c>
      <c r="N69" s="182">
        <f t="shared" si="2"/>
        <v>1</v>
      </c>
    </row>
    <row r="70" spans="1:14" ht="195.75" customHeight="1">
      <c r="D70" s="174"/>
      <c r="E70" s="175"/>
      <c r="F70" s="176"/>
      <c r="G70" s="177"/>
      <c r="H70" s="178"/>
      <c r="I70" s="179"/>
      <c r="J70" s="180"/>
      <c r="K70" s="181"/>
      <c r="L70" s="176"/>
      <c r="M70" s="181"/>
      <c r="N70" s="182" t="str">
        <f>IF(J70&gt;0,DAYS360('NOVEMBRO-2022'!B8,J70)-I70,"")</f>
        <v/>
      </c>
    </row>
    <row r="71" spans="1:14" ht="195.75" customHeight="1">
      <c r="A71" s="172"/>
      <c r="B71" s="173"/>
      <c r="C71" s="174"/>
      <c r="D71" s="174"/>
      <c r="E71" s="175"/>
      <c r="F71" s="176"/>
      <c r="G71" s="177"/>
      <c r="H71" s="178"/>
      <c r="I71" s="179"/>
      <c r="J71" s="180"/>
      <c r="K71" s="181"/>
      <c r="L71" s="176"/>
      <c r="M71" s="181"/>
      <c r="N71" s="182" t="str">
        <f t="shared" ref="N71:N102" si="3">IF(J71&gt;0,DAYS360(B71,J71)-I71,"")</f>
        <v/>
      </c>
    </row>
    <row r="72" spans="1:14" ht="195.75" customHeight="1">
      <c r="A72" s="172"/>
      <c r="B72" s="173"/>
      <c r="C72" s="174"/>
      <c r="D72" s="174"/>
      <c r="E72" s="175"/>
      <c r="F72" s="176"/>
      <c r="G72" s="177"/>
      <c r="H72" s="178"/>
      <c r="I72" s="179"/>
      <c r="J72" s="180"/>
      <c r="K72" s="181"/>
      <c r="L72" s="176"/>
      <c r="M72" s="181"/>
      <c r="N72" s="182" t="str">
        <f t="shared" si="3"/>
        <v/>
      </c>
    </row>
    <row r="73" spans="1:14" ht="195.75" customHeight="1">
      <c r="A73" s="172"/>
      <c r="B73" s="173"/>
      <c r="C73" s="174"/>
      <c r="D73" s="174"/>
      <c r="E73" s="175"/>
      <c r="F73" s="176"/>
      <c r="G73" s="177"/>
      <c r="H73" s="178"/>
      <c r="I73" s="179"/>
      <c r="J73" s="180"/>
      <c r="K73" s="181"/>
      <c r="L73" s="176"/>
      <c r="M73" s="181"/>
      <c r="N73" s="182" t="str">
        <f t="shared" si="3"/>
        <v/>
      </c>
    </row>
    <row r="74" spans="1:14" ht="195.75" customHeight="1">
      <c r="A74" s="172"/>
      <c r="B74" s="173"/>
      <c r="C74" s="174"/>
      <c r="D74" s="174"/>
      <c r="E74" s="175"/>
      <c r="F74" s="176"/>
      <c r="G74" s="177"/>
      <c r="H74" s="178"/>
      <c r="I74" s="179"/>
      <c r="J74" s="180"/>
      <c r="K74" s="181"/>
      <c r="L74" s="176"/>
      <c r="M74" s="181"/>
      <c r="N74" s="182" t="str">
        <f t="shared" si="3"/>
        <v/>
      </c>
    </row>
    <row r="75" spans="1:14" ht="195.75" customHeight="1">
      <c r="A75" s="172"/>
      <c r="B75" s="173"/>
      <c r="C75" s="174"/>
      <c r="D75" s="174"/>
      <c r="E75" s="175"/>
      <c r="F75" s="176"/>
      <c r="G75" s="177"/>
      <c r="H75" s="178"/>
      <c r="I75" s="179"/>
      <c r="J75" s="180"/>
      <c r="K75" s="181"/>
      <c r="L75" s="176"/>
      <c r="M75" s="181"/>
      <c r="N75" s="182" t="str">
        <f t="shared" si="3"/>
        <v/>
      </c>
    </row>
    <row r="76" spans="1:14" ht="195.75" customHeight="1">
      <c r="A76" s="172"/>
      <c r="B76" s="173"/>
      <c r="C76" s="174"/>
      <c r="D76" s="174"/>
      <c r="E76" s="175"/>
      <c r="F76" s="176"/>
      <c r="G76" s="177"/>
      <c r="H76" s="178"/>
      <c r="I76" s="179"/>
      <c r="J76" s="180"/>
      <c r="K76" s="181"/>
      <c r="L76" s="176"/>
      <c r="M76" s="181"/>
      <c r="N76" s="182" t="str">
        <f t="shared" si="3"/>
        <v/>
      </c>
    </row>
    <row r="77" spans="1:14" ht="195.75" customHeight="1">
      <c r="A77" s="172"/>
      <c r="B77" s="173"/>
      <c r="C77" s="174"/>
      <c r="D77" s="174"/>
      <c r="E77" s="175"/>
      <c r="F77" s="176"/>
      <c r="G77" s="177"/>
      <c r="H77" s="178"/>
      <c r="I77" s="179"/>
      <c r="J77" s="180"/>
      <c r="K77" s="181"/>
      <c r="L77" s="176"/>
      <c r="M77" s="181"/>
      <c r="N77" s="182" t="str">
        <f t="shared" si="3"/>
        <v/>
      </c>
    </row>
    <row r="78" spans="1:14" ht="195.75" customHeight="1">
      <c r="A78" s="172"/>
      <c r="B78" s="173"/>
      <c r="C78" s="174"/>
      <c r="D78" s="174"/>
      <c r="E78" s="175"/>
      <c r="F78" s="176"/>
      <c r="G78" s="177"/>
      <c r="H78" s="178"/>
      <c r="I78" s="179"/>
      <c r="J78" s="180"/>
      <c r="K78" s="181"/>
      <c r="L78" s="176"/>
      <c r="M78" s="181"/>
      <c r="N78" s="182" t="str">
        <f t="shared" si="3"/>
        <v/>
      </c>
    </row>
    <row r="79" spans="1:14" ht="195.75" customHeight="1">
      <c r="A79" s="172"/>
      <c r="B79" s="173"/>
      <c r="C79" s="174"/>
      <c r="D79" s="174"/>
      <c r="E79" s="175"/>
      <c r="F79" s="176"/>
      <c r="G79" s="177"/>
      <c r="H79" s="178"/>
      <c r="I79" s="179"/>
      <c r="J79" s="180"/>
      <c r="K79" s="181"/>
      <c r="L79" s="176"/>
      <c r="M79" s="181"/>
      <c r="N79" s="182" t="str">
        <f t="shared" si="3"/>
        <v/>
      </c>
    </row>
    <row r="80" spans="1:14" ht="195.75" customHeight="1">
      <c r="A80" s="172"/>
      <c r="B80" s="173"/>
      <c r="C80" s="174"/>
      <c r="D80" s="174"/>
      <c r="E80" s="175"/>
      <c r="F80" s="176"/>
      <c r="G80" s="177"/>
      <c r="H80" s="178"/>
      <c r="I80" s="179"/>
      <c r="J80" s="180"/>
      <c r="K80" s="181"/>
      <c r="L80" s="176"/>
      <c r="M80" s="181"/>
      <c r="N80" s="182" t="str">
        <f t="shared" si="3"/>
        <v/>
      </c>
    </row>
    <row r="81" spans="1:14" ht="195.75" customHeight="1">
      <c r="A81" s="172"/>
      <c r="B81" s="173"/>
      <c r="C81" s="174"/>
      <c r="D81" s="174"/>
      <c r="E81" s="175"/>
      <c r="F81" s="176"/>
      <c r="G81" s="177"/>
      <c r="H81" s="178"/>
      <c r="I81" s="179"/>
      <c r="J81" s="180"/>
      <c r="K81" s="181"/>
      <c r="L81" s="176"/>
      <c r="M81" s="181"/>
      <c r="N81" s="182" t="str">
        <f t="shared" si="3"/>
        <v/>
      </c>
    </row>
    <row r="82" spans="1:14" ht="195.75" customHeight="1">
      <c r="A82" s="172"/>
      <c r="B82" s="173"/>
      <c r="C82" s="174"/>
      <c r="D82" s="174"/>
      <c r="E82" s="175"/>
      <c r="F82" s="176"/>
      <c r="G82" s="177"/>
      <c r="H82" s="178"/>
      <c r="I82" s="179"/>
      <c r="J82" s="180"/>
      <c r="K82" s="181"/>
      <c r="L82" s="176"/>
      <c r="M82" s="181"/>
      <c r="N82" s="182" t="str">
        <f t="shared" si="3"/>
        <v/>
      </c>
    </row>
    <row r="83" spans="1:14" ht="195.75" customHeight="1">
      <c r="A83" s="172"/>
      <c r="B83" s="173"/>
      <c r="C83" s="174"/>
      <c r="D83" s="174"/>
      <c r="E83" s="175"/>
      <c r="F83" s="176"/>
      <c r="G83" s="177"/>
      <c r="H83" s="178"/>
      <c r="I83" s="179"/>
      <c r="J83" s="180"/>
      <c r="K83" s="181"/>
      <c r="L83" s="176"/>
      <c r="M83" s="181"/>
      <c r="N83" s="182" t="str">
        <f t="shared" si="3"/>
        <v/>
      </c>
    </row>
    <row r="84" spans="1:14" ht="195.75" customHeight="1">
      <c r="A84" s="172"/>
      <c r="B84" s="173"/>
      <c r="C84" s="174"/>
      <c r="D84" s="174"/>
      <c r="E84" s="175"/>
      <c r="F84" s="176"/>
      <c r="G84" s="177"/>
      <c r="H84" s="178"/>
      <c r="I84" s="179"/>
      <c r="J84" s="180"/>
      <c r="K84" s="181"/>
      <c r="L84" s="176"/>
      <c r="M84" s="181"/>
      <c r="N84" s="182" t="str">
        <f t="shared" si="3"/>
        <v/>
      </c>
    </row>
    <row r="85" spans="1:14" ht="195.75" customHeight="1">
      <c r="A85" s="172"/>
      <c r="B85" s="173"/>
      <c r="C85" s="174"/>
      <c r="D85" s="174"/>
      <c r="E85" s="175"/>
      <c r="F85" s="176"/>
      <c r="G85" s="177"/>
      <c r="H85" s="178"/>
      <c r="I85" s="179"/>
      <c r="J85" s="180"/>
      <c r="K85" s="181"/>
      <c r="L85" s="176"/>
      <c r="M85" s="181"/>
      <c r="N85" s="182" t="str">
        <f t="shared" si="3"/>
        <v/>
      </c>
    </row>
    <row r="86" spans="1:14" ht="195.75" customHeight="1">
      <c r="A86" s="172"/>
      <c r="B86" s="173"/>
      <c r="C86" s="174"/>
      <c r="D86" s="174"/>
      <c r="E86" s="175"/>
      <c r="F86" s="176"/>
      <c r="G86" s="177"/>
      <c r="H86" s="178"/>
      <c r="I86" s="179"/>
      <c r="J86" s="180"/>
      <c r="K86" s="181"/>
      <c r="L86" s="176"/>
      <c r="M86" s="181"/>
      <c r="N86" s="182" t="str">
        <f t="shared" si="3"/>
        <v/>
      </c>
    </row>
    <row r="87" spans="1:14" ht="195.75" customHeight="1">
      <c r="A87" s="172"/>
      <c r="B87" s="173"/>
      <c r="C87" s="174"/>
      <c r="D87" s="174"/>
      <c r="E87" s="175"/>
      <c r="F87" s="176"/>
      <c r="G87" s="177"/>
      <c r="H87" s="178"/>
      <c r="I87" s="179"/>
      <c r="J87" s="180"/>
      <c r="K87" s="181"/>
      <c r="L87" s="176"/>
      <c r="M87" s="181"/>
      <c r="N87" s="182" t="str">
        <f t="shared" si="3"/>
        <v/>
      </c>
    </row>
    <row r="88" spans="1:14" ht="195.75" customHeight="1">
      <c r="A88" s="172"/>
      <c r="B88" s="173"/>
      <c r="C88" s="174"/>
      <c r="D88" s="174"/>
      <c r="E88" s="175"/>
      <c r="F88" s="176"/>
      <c r="G88" s="177"/>
      <c r="H88" s="178"/>
      <c r="I88" s="179"/>
      <c r="J88" s="180"/>
      <c r="K88" s="181"/>
      <c r="L88" s="176"/>
      <c r="M88" s="181"/>
      <c r="N88" s="182" t="str">
        <f t="shared" si="3"/>
        <v/>
      </c>
    </row>
    <row r="89" spans="1:14" ht="195.75" customHeight="1">
      <c r="A89" s="172"/>
      <c r="B89" s="173"/>
      <c r="C89" s="174"/>
      <c r="D89" s="174"/>
      <c r="E89" s="175"/>
      <c r="F89" s="176"/>
      <c r="G89" s="177"/>
      <c r="H89" s="178"/>
      <c r="I89" s="179"/>
      <c r="J89" s="180"/>
      <c r="K89" s="181"/>
      <c r="L89" s="176"/>
      <c r="M89" s="181"/>
      <c r="N89" s="182" t="str">
        <f t="shared" si="3"/>
        <v/>
      </c>
    </row>
    <row r="90" spans="1:14" ht="195.75" customHeight="1">
      <c r="A90" s="172"/>
      <c r="B90" s="173"/>
      <c r="C90" s="174"/>
      <c r="D90" s="174"/>
      <c r="E90" s="175"/>
      <c r="F90" s="176"/>
      <c r="G90" s="177"/>
      <c r="H90" s="178"/>
      <c r="I90" s="179"/>
      <c r="J90" s="180"/>
      <c r="K90" s="181"/>
      <c r="L90" s="176"/>
      <c r="M90" s="181"/>
      <c r="N90" s="182" t="str">
        <f t="shared" si="3"/>
        <v/>
      </c>
    </row>
    <row r="91" spans="1:14" ht="195.75" customHeight="1">
      <c r="A91" s="172"/>
      <c r="B91" s="173"/>
      <c r="C91" s="174"/>
      <c r="D91" s="174"/>
      <c r="E91" s="175"/>
      <c r="F91" s="176"/>
      <c r="G91" s="177"/>
      <c r="H91" s="178"/>
      <c r="I91" s="179"/>
      <c r="J91" s="180"/>
      <c r="K91" s="181"/>
      <c r="L91" s="176"/>
      <c r="M91" s="181"/>
      <c r="N91" s="182" t="str">
        <f t="shared" si="3"/>
        <v/>
      </c>
    </row>
    <row r="92" spans="1:14" ht="195.75" customHeight="1">
      <c r="A92" s="172"/>
      <c r="B92" s="173"/>
      <c r="C92" s="174"/>
      <c r="D92" s="174"/>
      <c r="E92" s="175"/>
      <c r="F92" s="176"/>
      <c r="G92" s="177"/>
      <c r="H92" s="178"/>
      <c r="I92" s="179"/>
      <c r="J92" s="180"/>
      <c r="K92" s="181"/>
      <c r="L92" s="176"/>
      <c r="M92" s="181"/>
      <c r="N92" s="182" t="str">
        <f t="shared" si="3"/>
        <v/>
      </c>
    </row>
    <row r="93" spans="1:14" ht="195.75" customHeight="1">
      <c r="A93" s="172"/>
      <c r="B93" s="173"/>
      <c r="C93" s="174"/>
      <c r="D93" s="174"/>
      <c r="E93" s="175"/>
      <c r="F93" s="176"/>
      <c r="G93" s="177"/>
      <c r="H93" s="178"/>
      <c r="I93" s="179"/>
      <c r="J93" s="180"/>
      <c r="K93" s="181"/>
      <c r="L93" s="176"/>
      <c r="M93" s="181"/>
      <c r="N93" s="182" t="str">
        <f t="shared" si="3"/>
        <v/>
      </c>
    </row>
    <row r="94" spans="1:14" ht="195.75" customHeight="1">
      <c r="A94" s="172"/>
      <c r="B94" s="173"/>
      <c r="C94" s="174"/>
      <c r="D94" s="174"/>
      <c r="E94" s="175"/>
      <c r="F94" s="176"/>
      <c r="G94" s="177"/>
      <c r="H94" s="178"/>
      <c r="I94" s="179"/>
      <c r="J94" s="180"/>
      <c r="K94" s="181"/>
      <c r="L94" s="176"/>
      <c r="M94" s="181"/>
      <c r="N94" s="182" t="str">
        <f t="shared" si="3"/>
        <v/>
      </c>
    </row>
    <row r="95" spans="1:14" ht="195.75" customHeight="1">
      <c r="A95" s="172"/>
      <c r="B95" s="173"/>
      <c r="C95" s="174"/>
      <c r="D95" s="174"/>
      <c r="E95" s="175"/>
      <c r="F95" s="176"/>
      <c r="G95" s="177"/>
      <c r="H95" s="178"/>
      <c r="I95" s="179"/>
      <c r="J95" s="180"/>
      <c r="K95" s="181"/>
      <c r="L95" s="176"/>
      <c r="M95" s="181"/>
      <c r="N95" s="182" t="str">
        <f t="shared" si="3"/>
        <v/>
      </c>
    </row>
    <row r="96" spans="1:14" ht="195.75" customHeight="1">
      <c r="A96" s="172"/>
      <c r="B96" s="173"/>
      <c r="C96" s="174"/>
      <c r="D96" s="174"/>
      <c r="E96" s="175"/>
      <c r="F96" s="176"/>
      <c r="G96" s="177"/>
      <c r="H96" s="178"/>
      <c r="I96" s="179"/>
      <c r="J96" s="180"/>
      <c r="K96" s="181"/>
      <c r="L96" s="176"/>
      <c r="M96" s="181"/>
      <c r="N96" s="182" t="str">
        <f t="shared" si="3"/>
        <v/>
      </c>
    </row>
    <row r="97" spans="1:14" ht="195.75" customHeight="1">
      <c r="A97" s="172"/>
      <c r="B97" s="173"/>
      <c r="C97" s="174"/>
      <c r="D97" s="174"/>
      <c r="E97" s="175"/>
      <c r="F97" s="176"/>
      <c r="G97" s="177"/>
      <c r="H97" s="178"/>
      <c r="I97" s="179"/>
      <c r="J97" s="180"/>
      <c r="K97" s="181"/>
      <c r="L97" s="176"/>
      <c r="M97" s="181"/>
      <c r="N97" s="182" t="str">
        <f t="shared" si="3"/>
        <v/>
      </c>
    </row>
    <row r="98" spans="1:14" ht="195.75" customHeight="1">
      <c r="A98" s="172"/>
      <c r="B98" s="173"/>
      <c r="C98" s="174"/>
      <c r="D98" s="174"/>
      <c r="E98" s="175"/>
      <c r="F98" s="176"/>
      <c r="G98" s="177"/>
      <c r="H98" s="178"/>
      <c r="I98" s="179"/>
      <c r="J98" s="180"/>
      <c r="K98" s="181"/>
      <c r="L98" s="176"/>
      <c r="M98" s="181"/>
      <c r="N98" s="182" t="str">
        <f t="shared" si="3"/>
        <v/>
      </c>
    </row>
    <row r="99" spans="1:14" ht="195.75" customHeight="1">
      <c r="A99" s="172"/>
      <c r="B99" s="173"/>
      <c r="C99" s="174"/>
      <c r="D99" s="174"/>
      <c r="E99" s="175"/>
      <c r="F99" s="176"/>
      <c r="G99" s="177"/>
      <c r="H99" s="178"/>
      <c r="I99" s="179"/>
      <c r="J99" s="180"/>
      <c r="K99" s="181"/>
      <c r="L99" s="176"/>
      <c r="M99" s="181"/>
      <c r="N99" s="182" t="str">
        <f t="shared" si="3"/>
        <v/>
      </c>
    </row>
    <row r="100" spans="1:14" ht="195.75" customHeight="1">
      <c r="A100" s="172"/>
      <c r="B100" s="173"/>
      <c r="C100" s="174"/>
      <c r="D100" s="174"/>
      <c r="E100" s="175"/>
      <c r="F100" s="176"/>
      <c r="G100" s="177"/>
      <c r="H100" s="178"/>
      <c r="I100" s="179"/>
      <c r="J100" s="180"/>
      <c r="K100" s="181"/>
      <c r="L100" s="176"/>
      <c r="M100" s="181"/>
      <c r="N100" s="182" t="str">
        <f t="shared" si="3"/>
        <v/>
      </c>
    </row>
    <row r="101" spans="1:14" ht="195.75" customHeight="1">
      <c r="A101" s="172"/>
      <c r="B101" s="173"/>
      <c r="C101" s="174"/>
      <c r="D101" s="174"/>
      <c r="E101" s="175"/>
      <c r="F101" s="176"/>
      <c r="G101" s="177"/>
      <c r="H101" s="178"/>
      <c r="I101" s="179"/>
      <c r="J101" s="180"/>
      <c r="K101" s="181"/>
      <c r="L101" s="176"/>
      <c r="M101" s="181"/>
      <c r="N101" s="182" t="str">
        <f t="shared" si="3"/>
        <v/>
      </c>
    </row>
    <row r="102" spans="1:14" ht="195.75" customHeight="1">
      <c r="A102" s="172"/>
      <c r="B102" s="173"/>
      <c r="C102" s="174"/>
      <c r="D102" s="174"/>
      <c r="E102" s="175"/>
      <c r="F102" s="176"/>
      <c r="G102" s="177"/>
      <c r="H102" s="178"/>
      <c r="I102" s="179"/>
      <c r="J102" s="180"/>
      <c r="K102" s="181"/>
      <c r="L102" s="176"/>
      <c r="M102" s="181"/>
      <c r="N102" s="182" t="str">
        <f t="shared" si="3"/>
        <v/>
      </c>
    </row>
    <row r="103" spans="1:14" ht="195.75" customHeight="1">
      <c r="A103" s="172"/>
      <c r="B103" s="173"/>
      <c r="C103" s="174"/>
      <c r="D103" s="174"/>
      <c r="E103" s="175"/>
      <c r="F103" s="176"/>
      <c r="G103" s="177"/>
      <c r="H103" s="178"/>
      <c r="I103" s="179"/>
      <c r="J103" s="180"/>
      <c r="K103" s="181"/>
      <c r="L103" s="176"/>
      <c r="M103" s="181"/>
      <c r="N103" s="182" t="str">
        <f t="shared" ref="N103:N132" si="4">IF(J103&gt;0,DAYS360(B103,J103)-I103,"")</f>
        <v/>
      </c>
    </row>
    <row r="104" spans="1:14" ht="195.75" customHeight="1">
      <c r="A104" s="172"/>
      <c r="B104" s="173"/>
      <c r="C104" s="174"/>
      <c r="D104" s="174"/>
      <c r="E104" s="175"/>
      <c r="F104" s="176"/>
      <c r="G104" s="177"/>
      <c r="H104" s="178"/>
      <c r="I104" s="179"/>
      <c r="J104" s="180"/>
      <c r="K104" s="181"/>
      <c r="L104" s="176"/>
      <c r="M104" s="181"/>
      <c r="N104" s="182" t="str">
        <f t="shared" si="4"/>
        <v/>
      </c>
    </row>
    <row r="105" spans="1:14" ht="195.75" customHeight="1">
      <c r="A105" s="172"/>
      <c r="B105" s="173"/>
      <c r="C105" s="174"/>
      <c r="D105" s="174"/>
      <c r="E105" s="175"/>
      <c r="F105" s="176"/>
      <c r="G105" s="177"/>
      <c r="H105" s="178"/>
      <c r="I105" s="179"/>
      <c r="J105" s="180"/>
      <c r="K105" s="181"/>
      <c r="L105" s="176"/>
      <c r="M105" s="181"/>
      <c r="N105" s="182" t="str">
        <f t="shared" si="4"/>
        <v/>
      </c>
    </row>
    <row r="106" spans="1:14" ht="195.75" customHeight="1">
      <c r="A106" s="172"/>
      <c r="B106" s="173"/>
      <c r="C106" s="174"/>
      <c r="D106" s="174"/>
      <c r="E106" s="175"/>
      <c r="F106" s="176"/>
      <c r="G106" s="177"/>
      <c r="H106" s="178"/>
      <c r="I106" s="179"/>
      <c r="J106" s="180"/>
      <c r="K106" s="181"/>
      <c r="L106" s="176"/>
      <c r="M106" s="181"/>
      <c r="N106" s="182" t="str">
        <f t="shared" si="4"/>
        <v/>
      </c>
    </row>
    <row r="107" spans="1:14" ht="195.75" customHeight="1">
      <c r="A107" s="172"/>
      <c r="B107" s="173"/>
      <c r="C107" s="174"/>
      <c r="D107" s="174"/>
      <c r="E107" s="175"/>
      <c r="F107" s="176"/>
      <c r="G107" s="177"/>
      <c r="H107" s="178"/>
      <c r="I107" s="179"/>
      <c r="J107" s="180"/>
      <c r="K107" s="181"/>
      <c r="L107" s="176"/>
      <c r="M107" s="181"/>
      <c r="N107" s="182" t="str">
        <f t="shared" si="4"/>
        <v/>
      </c>
    </row>
    <row r="108" spans="1:14" ht="195.75" customHeight="1">
      <c r="A108" s="172"/>
      <c r="B108" s="173"/>
      <c r="C108" s="174"/>
      <c r="D108" s="174"/>
      <c r="E108" s="175"/>
      <c r="F108" s="176"/>
      <c r="G108" s="177"/>
      <c r="H108" s="178"/>
      <c r="I108" s="179"/>
      <c r="J108" s="180"/>
      <c r="K108" s="181"/>
      <c r="L108" s="176"/>
      <c r="M108" s="181"/>
      <c r="N108" s="182" t="str">
        <f t="shared" si="4"/>
        <v/>
      </c>
    </row>
    <row r="109" spans="1:14" ht="195.75" customHeight="1">
      <c r="A109" s="172"/>
      <c r="B109" s="173"/>
      <c r="C109" s="174"/>
      <c r="D109" s="174"/>
      <c r="E109" s="175"/>
      <c r="F109" s="176"/>
      <c r="G109" s="177"/>
      <c r="H109" s="178"/>
      <c r="I109" s="179"/>
      <c r="J109" s="180"/>
      <c r="K109" s="181"/>
      <c r="L109" s="176"/>
      <c r="M109" s="181"/>
      <c r="N109" s="182" t="str">
        <f t="shared" si="4"/>
        <v/>
      </c>
    </row>
    <row r="110" spans="1:14" ht="195.75" customHeight="1">
      <c r="A110" s="172"/>
      <c r="B110" s="173"/>
      <c r="C110" s="174"/>
      <c r="D110" s="174"/>
      <c r="E110" s="175"/>
      <c r="F110" s="176"/>
      <c r="G110" s="177"/>
      <c r="H110" s="178"/>
      <c r="I110" s="179"/>
      <c r="J110" s="180"/>
      <c r="K110" s="181"/>
      <c r="L110" s="176"/>
      <c r="M110" s="181"/>
      <c r="N110" s="182" t="str">
        <f t="shared" si="4"/>
        <v/>
      </c>
    </row>
    <row r="111" spans="1:14" ht="195.75" customHeight="1">
      <c r="A111" s="172"/>
      <c r="B111" s="173"/>
      <c r="C111" s="174"/>
      <c r="D111" s="174"/>
      <c r="E111" s="175"/>
      <c r="F111" s="176"/>
      <c r="G111" s="177"/>
      <c r="H111" s="178"/>
      <c r="I111" s="179"/>
      <c r="J111" s="180"/>
      <c r="K111" s="181"/>
      <c r="L111" s="176"/>
      <c r="M111" s="181"/>
      <c r="N111" s="182" t="str">
        <f t="shared" si="4"/>
        <v/>
      </c>
    </row>
    <row r="112" spans="1:14" ht="195.75" customHeight="1">
      <c r="A112" s="172"/>
      <c r="B112" s="173"/>
      <c r="C112" s="174"/>
      <c r="D112" s="174"/>
      <c r="E112" s="175"/>
      <c r="F112" s="176"/>
      <c r="G112" s="177"/>
      <c r="H112" s="178"/>
      <c r="I112" s="179"/>
      <c r="J112" s="180"/>
      <c r="K112" s="181"/>
      <c r="L112" s="176"/>
      <c r="M112" s="181"/>
      <c r="N112" s="182" t="str">
        <f t="shared" si="4"/>
        <v/>
      </c>
    </row>
    <row r="113" spans="1:14" ht="195.75" customHeight="1">
      <c r="A113" s="172"/>
      <c r="B113" s="173"/>
      <c r="C113" s="174"/>
      <c r="D113" s="174"/>
      <c r="E113" s="175"/>
      <c r="F113" s="176"/>
      <c r="G113" s="177"/>
      <c r="H113" s="178"/>
      <c r="I113" s="179"/>
      <c r="J113" s="180"/>
      <c r="K113" s="181"/>
      <c r="L113" s="176"/>
      <c r="M113" s="181"/>
      <c r="N113" s="182" t="str">
        <f t="shared" si="4"/>
        <v/>
      </c>
    </row>
    <row r="114" spans="1:14" ht="195.75" customHeight="1">
      <c r="A114" s="172"/>
      <c r="B114" s="173"/>
      <c r="C114" s="174"/>
      <c r="D114" s="174"/>
      <c r="E114" s="175"/>
      <c r="F114" s="176"/>
      <c r="G114" s="177"/>
      <c r="H114" s="178"/>
      <c r="I114" s="179"/>
      <c r="J114" s="180"/>
      <c r="K114" s="181"/>
      <c r="L114" s="176"/>
      <c r="M114" s="181"/>
      <c r="N114" s="182" t="str">
        <f t="shared" si="4"/>
        <v/>
      </c>
    </row>
    <row r="115" spans="1:14" ht="195.75" customHeight="1">
      <c r="A115" s="172"/>
      <c r="B115" s="173"/>
      <c r="C115" s="174"/>
      <c r="D115" s="174"/>
      <c r="E115" s="175"/>
      <c r="F115" s="176"/>
      <c r="G115" s="177"/>
      <c r="H115" s="178"/>
      <c r="I115" s="179"/>
      <c r="J115" s="180"/>
      <c r="K115" s="181"/>
      <c r="L115" s="176"/>
      <c r="M115" s="181"/>
      <c r="N115" s="182" t="str">
        <f t="shared" si="4"/>
        <v/>
      </c>
    </row>
    <row r="116" spans="1:14" ht="195.75" customHeight="1">
      <c r="A116" s="172"/>
      <c r="B116" s="173"/>
      <c r="C116" s="174"/>
      <c r="D116" s="174"/>
      <c r="E116" s="175"/>
      <c r="F116" s="176"/>
      <c r="G116" s="177"/>
      <c r="H116" s="178"/>
      <c r="I116" s="179"/>
      <c r="J116" s="180"/>
      <c r="K116" s="181"/>
      <c r="L116" s="176"/>
      <c r="M116" s="181"/>
      <c r="N116" s="182" t="str">
        <f t="shared" si="4"/>
        <v/>
      </c>
    </row>
    <row r="117" spans="1:14" ht="195.75" customHeight="1">
      <c r="A117" s="172"/>
      <c r="B117" s="173"/>
      <c r="C117" s="174"/>
      <c r="D117" s="174"/>
      <c r="E117" s="175"/>
      <c r="F117" s="176"/>
      <c r="G117" s="177"/>
      <c r="H117" s="178"/>
      <c r="I117" s="179"/>
      <c r="J117" s="180"/>
      <c r="K117" s="181"/>
      <c r="L117" s="176"/>
      <c r="M117" s="181"/>
      <c r="N117" s="182" t="str">
        <f t="shared" si="4"/>
        <v/>
      </c>
    </row>
    <row r="118" spans="1:14" ht="195.75" customHeight="1">
      <c r="A118" s="172"/>
      <c r="B118" s="173"/>
      <c r="C118" s="174"/>
      <c r="D118" s="174"/>
      <c r="E118" s="175"/>
      <c r="F118" s="176"/>
      <c r="G118" s="177"/>
      <c r="H118" s="178"/>
      <c r="I118" s="179"/>
      <c r="J118" s="180"/>
      <c r="K118" s="181"/>
      <c r="L118" s="176"/>
      <c r="M118" s="181"/>
      <c r="N118" s="182" t="str">
        <f t="shared" si="4"/>
        <v/>
      </c>
    </row>
    <row r="119" spans="1:14" ht="195.75" customHeight="1">
      <c r="A119" s="172"/>
      <c r="B119" s="173"/>
      <c r="C119" s="174"/>
      <c r="D119" s="174"/>
      <c r="E119" s="175"/>
      <c r="F119" s="176"/>
      <c r="G119" s="177"/>
      <c r="H119" s="178"/>
      <c r="I119" s="179"/>
      <c r="J119" s="180"/>
      <c r="K119" s="181"/>
      <c r="L119" s="176"/>
      <c r="M119" s="181"/>
      <c r="N119" s="182" t="str">
        <f t="shared" si="4"/>
        <v/>
      </c>
    </row>
    <row r="120" spans="1:14" ht="195.75" customHeight="1">
      <c r="A120" s="172"/>
      <c r="B120" s="173"/>
      <c r="C120" s="174"/>
      <c r="D120" s="174"/>
      <c r="E120" s="175"/>
      <c r="F120" s="176"/>
      <c r="G120" s="177"/>
      <c r="H120" s="178"/>
      <c r="I120" s="179"/>
      <c r="J120" s="180"/>
      <c r="K120" s="181"/>
      <c r="L120" s="176"/>
      <c r="M120" s="181"/>
      <c r="N120" s="182" t="str">
        <f t="shared" si="4"/>
        <v/>
      </c>
    </row>
    <row r="121" spans="1:14" ht="195.75" customHeight="1">
      <c r="A121" s="172"/>
      <c r="B121" s="173"/>
      <c r="C121" s="174"/>
      <c r="D121" s="174"/>
      <c r="E121" s="175"/>
      <c r="F121" s="176"/>
      <c r="G121" s="177"/>
      <c r="H121" s="178"/>
      <c r="I121" s="179"/>
      <c r="J121" s="180"/>
      <c r="K121" s="181"/>
      <c r="L121" s="176"/>
      <c r="M121" s="181"/>
      <c r="N121" s="182" t="str">
        <f t="shared" si="4"/>
        <v/>
      </c>
    </row>
    <row r="122" spans="1:14" ht="195.75" customHeight="1">
      <c r="A122" s="172"/>
      <c r="B122" s="173"/>
      <c r="C122" s="174"/>
      <c r="D122" s="174"/>
      <c r="E122" s="175"/>
      <c r="F122" s="176"/>
      <c r="G122" s="177"/>
      <c r="H122" s="178"/>
      <c r="I122" s="179"/>
      <c r="J122" s="180"/>
      <c r="K122" s="181"/>
      <c r="L122" s="176"/>
      <c r="M122" s="181"/>
      <c r="N122" s="182" t="str">
        <f t="shared" si="4"/>
        <v/>
      </c>
    </row>
    <row r="123" spans="1:14" ht="195.75" customHeight="1">
      <c r="A123" s="172"/>
      <c r="B123" s="173"/>
      <c r="C123" s="174"/>
      <c r="D123" s="174"/>
      <c r="E123" s="175"/>
      <c r="F123" s="176"/>
      <c r="G123" s="177"/>
      <c r="H123" s="178"/>
      <c r="I123" s="179"/>
      <c r="J123" s="180"/>
      <c r="K123" s="181"/>
      <c r="L123" s="176"/>
      <c r="M123" s="181"/>
      <c r="N123" s="182" t="str">
        <f t="shared" si="4"/>
        <v/>
      </c>
    </row>
    <row r="124" spans="1:14" ht="195.75" customHeight="1">
      <c r="A124" s="172"/>
      <c r="B124" s="173"/>
      <c r="C124" s="174"/>
      <c r="D124" s="174"/>
      <c r="E124" s="175"/>
      <c r="F124" s="176"/>
      <c r="G124" s="177"/>
      <c r="H124" s="178"/>
      <c r="I124" s="179"/>
      <c r="J124" s="180"/>
      <c r="K124" s="181"/>
      <c r="L124" s="176"/>
      <c r="M124" s="181"/>
      <c r="N124" s="182" t="str">
        <f t="shared" si="4"/>
        <v/>
      </c>
    </row>
    <row r="125" spans="1:14" ht="195.75" customHeight="1">
      <c r="A125" s="172"/>
      <c r="B125" s="173"/>
      <c r="C125" s="174"/>
      <c r="D125" s="174"/>
      <c r="E125" s="175"/>
      <c r="F125" s="176"/>
      <c r="G125" s="177"/>
      <c r="H125" s="178"/>
      <c r="I125" s="179"/>
      <c r="J125" s="180"/>
      <c r="K125" s="181"/>
      <c r="L125" s="176"/>
      <c r="M125" s="181"/>
      <c r="N125" s="182" t="str">
        <f t="shared" si="4"/>
        <v/>
      </c>
    </row>
    <row r="126" spans="1:14" ht="195.75" customHeight="1">
      <c r="A126" s="172"/>
      <c r="B126" s="173"/>
      <c r="C126" s="174"/>
      <c r="D126" s="174"/>
      <c r="E126" s="175"/>
      <c r="F126" s="176"/>
      <c r="G126" s="177"/>
      <c r="H126" s="178"/>
      <c r="I126" s="179"/>
      <c r="J126" s="180"/>
      <c r="K126" s="181"/>
      <c r="L126" s="176"/>
      <c r="M126" s="181"/>
      <c r="N126" s="182" t="str">
        <f t="shared" si="4"/>
        <v/>
      </c>
    </row>
    <row r="127" spans="1:14" ht="195.75" customHeight="1">
      <c r="A127" s="172"/>
      <c r="B127" s="173"/>
      <c r="C127" s="174"/>
      <c r="D127" s="174"/>
      <c r="E127" s="175"/>
      <c r="F127" s="176"/>
      <c r="G127" s="177"/>
      <c r="H127" s="178"/>
      <c r="I127" s="179"/>
      <c r="J127" s="180"/>
      <c r="K127" s="181"/>
      <c r="L127" s="176"/>
      <c r="M127" s="181"/>
      <c r="N127" s="182" t="str">
        <f t="shared" si="4"/>
        <v/>
      </c>
    </row>
    <row r="128" spans="1:14" ht="195.75" customHeight="1">
      <c r="A128" s="172"/>
      <c r="B128" s="173"/>
      <c r="C128" s="174"/>
      <c r="D128" s="174"/>
      <c r="E128" s="175"/>
      <c r="F128" s="176"/>
      <c r="G128" s="177"/>
      <c r="H128" s="178"/>
      <c r="I128" s="179"/>
      <c r="J128" s="180"/>
      <c r="K128" s="181"/>
      <c r="L128" s="176"/>
      <c r="M128" s="181"/>
      <c r="N128" s="182" t="str">
        <f t="shared" si="4"/>
        <v/>
      </c>
    </row>
    <row r="129" spans="1:14" ht="195.75" customHeight="1">
      <c r="A129" s="172"/>
      <c r="B129" s="173"/>
      <c r="C129" s="174"/>
      <c r="D129" s="174"/>
      <c r="E129" s="175"/>
      <c r="F129" s="176"/>
      <c r="G129" s="177"/>
      <c r="H129" s="178"/>
      <c r="I129" s="179"/>
      <c r="J129" s="180"/>
      <c r="K129" s="181"/>
      <c r="L129" s="176"/>
      <c r="M129" s="181"/>
      <c r="N129" s="182" t="str">
        <f t="shared" si="4"/>
        <v/>
      </c>
    </row>
    <row r="130" spans="1:14" ht="195.75" customHeight="1">
      <c r="A130" s="172"/>
      <c r="B130" s="173"/>
      <c r="C130" s="174"/>
      <c r="D130" s="174"/>
      <c r="E130" s="175"/>
      <c r="F130" s="176"/>
      <c r="G130" s="177"/>
      <c r="H130" s="178"/>
      <c r="I130" s="179"/>
      <c r="J130" s="180"/>
      <c r="K130" s="181"/>
      <c r="L130" s="176"/>
      <c r="M130" s="181"/>
      <c r="N130" s="182" t="str">
        <f t="shared" si="4"/>
        <v/>
      </c>
    </row>
    <row r="131" spans="1:14" ht="195.75" customHeight="1">
      <c r="A131" s="172"/>
      <c r="B131" s="173"/>
      <c r="C131" s="174"/>
      <c r="D131" s="174"/>
      <c r="E131" s="175"/>
      <c r="F131" s="176"/>
      <c r="G131" s="177"/>
      <c r="H131" s="178"/>
      <c r="I131" s="179"/>
      <c r="J131" s="180"/>
      <c r="K131" s="181"/>
      <c r="L131" s="176"/>
      <c r="M131" s="181"/>
      <c r="N131" s="182" t="str">
        <f t="shared" si="4"/>
        <v/>
      </c>
    </row>
    <row r="132" spans="1:14" ht="195.75" customHeight="1">
      <c r="A132" s="172"/>
      <c r="B132" s="173"/>
      <c r="C132" s="174"/>
      <c r="D132" s="174"/>
      <c r="E132" s="175"/>
      <c r="F132" s="176"/>
      <c r="G132" s="177"/>
      <c r="H132" s="178"/>
      <c r="I132" s="179"/>
      <c r="J132" s="180"/>
      <c r="K132" s="181"/>
      <c r="L132" s="176"/>
      <c r="M132" s="181"/>
      <c r="N132" s="182" t="str">
        <f t="shared" si="4"/>
        <v/>
      </c>
    </row>
    <row r="133" spans="1:14" ht="195.75" customHeight="1">
      <c r="A133" s="172"/>
      <c r="B133" s="173"/>
      <c r="C133" s="174"/>
      <c r="D133" s="174"/>
      <c r="E133" s="175"/>
      <c r="F133" s="176"/>
      <c r="G133" s="177"/>
      <c r="H133" s="178"/>
      <c r="I133" s="179"/>
      <c r="J133" s="180"/>
      <c r="K133" s="181"/>
      <c r="L133" s="176"/>
      <c r="M133" s="181"/>
      <c r="N133" s="182" t="str">
        <f t="shared" ref="N133:N150" si="5">IF(J133&gt;0,DAYS360(B133,J133)-I133,"")</f>
        <v/>
      </c>
    </row>
    <row r="134" spans="1:14" ht="195.75" customHeight="1">
      <c r="A134" s="172"/>
      <c r="B134" s="173"/>
      <c r="C134" s="174"/>
      <c r="D134" s="174"/>
      <c r="E134" s="175"/>
      <c r="F134" s="176"/>
      <c r="G134" s="177"/>
      <c r="H134" s="178"/>
      <c r="I134" s="179"/>
      <c r="J134" s="180"/>
      <c r="K134" s="181"/>
      <c r="L134" s="176"/>
      <c r="M134" s="181"/>
      <c r="N134" s="182" t="str">
        <f t="shared" si="5"/>
        <v/>
      </c>
    </row>
    <row r="135" spans="1:14" ht="195.75" customHeight="1">
      <c r="A135" s="172"/>
      <c r="B135" s="173"/>
      <c r="C135" s="174"/>
      <c r="D135" s="174"/>
      <c r="E135" s="175"/>
      <c r="F135" s="176"/>
      <c r="G135" s="177"/>
      <c r="H135" s="178"/>
      <c r="I135" s="179"/>
      <c r="J135" s="180"/>
      <c r="K135" s="181"/>
      <c r="L135" s="176"/>
      <c r="M135" s="181"/>
      <c r="N135" s="182" t="str">
        <f t="shared" si="5"/>
        <v/>
      </c>
    </row>
    <row r="136" spans="1:14" ht="195.75" customHeight="1">
      <c r="A136" s="172"/>
      <c r="B136" s="173"/>
      <c r="C136" s="174"/>
      <c r="D136" s="174"/>
      <c r="E136" s="175"/>
      <c r="F136" s="176"/>
      <c r="G136" s="177"/>
      <c r="H136" s="178"/>
      <c r="I136" s="179"/>
      <c r="J136" s="180"/>
      <c r="K136" s="181"/>
      <c r="L136" s="176"/>
      <c r="M136" s="181"/>
      <c r="N136" s="182" t="str">
        <f t="shared" si="5"/>
        <v/>
      </c>
    </row>
    <row r="137" spans="1:14" ht="195.75" customHeight="1">
      <c r="A137" s="172"/>
      <c r="B137" s="173"/>
      <c r="C137" s="174"/>
      <c r="D137" s="174"/>
      <c r="E137" s="175"/>
      <c r="F137" s="176"/>
      <c r="G137" s="177"/>
      <c r="H137" s="178"/>
      <c r="I137" s="179"/>
      <c r="J137" s="180"/>
      <c r="K137" s="181"/>
      <c r="L137" s="176"/>
      <c r="M137" s="181"/>
      <c r="N137" s="182" t="str">
        <f t="shared" si="5"/>
        <v/>
      </c>
    </row>
    <row r="138" spans="1:14" ht="195.75" customHeight="1">
      <c r="A138" s="172"/>
      <c r="B138" s="173"/>
      <c r="C138" s="174"/>
      <c r="D138" s="174"/>
      <c r="E138" s="175"/>
      <c r="F138" s="176"/>
      <c r="G138" s="177"/>
      <c r="H138" s="178"/>
      <c r="I138" s="179"/>
      <c r="J138" s="180"/>
      <c r="K138" s="181"/>
      <c r="L138" s="176"/>
      <c r="M138" s="181"/>
      <c r="N138" s="182" t="str">
        <f t="shared" si="5"/>
        <v/>
      </c>
    </row>
    <row r="139" spans="1:14" ht="195.75" customHeight="1">
      <c r="A139" s="172"/>
      <c r="B139" s="173"/>
      <c r="C139" s="174"/>
      <c r="D139" s="174"/>
      <c r="E139" s="175"/>
      <c r="F139" s="176"/>
      <c r="G139" s="177"/>
      <c r="H139" s="178"/>
      <c r="I139" s="179"/>
      <c r="J139" s="180"/>
      <c r="K139" s="181"/>
      <c r="L139" s="176"/>
      <c r="M139" s="181"/>
      <c r="N139" s="182" t="str">
        <f t="shared" si="5"/>
        <v/>
      </c>
    </row>
    <row r="140" spans="1:14" ht="195.75" customHeight="1">
      <c r="A140" s="172"/>
      <c r="B140" s="173"/>
      <c r="C140" s="174"/>
      <c r="D140" s="174"/>
      <c r="E140" s="175"/>
      <c r="F140" s="176"/>
      <c r="G140" s="177"/>
      <c r="H140" s="178"/>
      <c r="I140" s="179"/>
      <c r="J140" s="180"/>
      <c r="K140" s="181"/>
      <c r="L140" s="176"/>
      <c r="M140" s="181"/>
      <c r="N140" s="182" t="str">
        <f t="shared" si="5"/>
        <v/>
      </c>
    </row>
    <row r="141" spans="1:14" ht="195.75" customHeight="1">
      <c r="A141" s="172"/>
      <c r="B141" s="173"/>
      <c r="C141" s="174"/>
      <c r="D141" s="174"/>
      <c r="E141" s="175"/>
      <c r="F141" s="176"/>
      <c r="G141" s="177"/>
      <c r="H141" s="178"/>
      <c r="I141" s="179"/>
      <c r="J141" s="180"/>
      <c r="K141" s="181"/>
      <c r="L141" s="176"/>
      <c r="M141" s="181"/>
      <c r="N141" s="182" t="str">
        <f t="shared" si="5"/>
        <v/>
      </c>
    </row>
    <row r="142" spans="1:14" ht="195.75" customHeight="1">
      <c r="A142" s="172"/>
      <c r="B142" s="173"/>
      <c r="C142" s="174"/>
      <c r="D142" s="174"/>
      <c r="E142" s="175"/>
      <c r="F142" s="176"/>
      <c r="G142" s="177"/>
      <c r="H142" s="178"/>
      <c r="I142" s="179"/>
      <c r="J142" s="180"/>
      <c r="K142" s="181"/>
      <c r="L142" s="176"/>
      <c r="M142" s="181"/>
      <c r="N142" s="182" t="str">
        <f t="shared" si="5"/>
        <v/>
      </c>
    </row>
    <row r="143" spans="1:14" ht="195.75" customHeight="1">
      <c r="A143" s="172"/>
      <c r="B143" s="173"/>
      <c r="C143" s="174"/>
      <c r="D143" s="174"/>
      <c r="E143" s="175"/>
      <c r="F143" s="176"/>
      <c r="G143" s="177"/>
      <c r="H143" s="178"/>
      <c r="I143" s="179"/>
      <c r="J143" s="180"/>
      <c r="K143" s="181"/>
      <c r="L143" s="176"/>
      <c r="M143" s="181"/>
      <c r="N143" s="182" t="str">
        <f t="shared" si="5"/>
        <v/>
      </c>
    </row>
    <row r="144" spans="1:14" ht="195.75" customHeight="1">
      <c r="A144" s="172"/>
      <c r="B144" s="173"/>
      <c r="C144" s="174"/>
      <c r="D144" s="174"/>
      <c r="E144" s="175"/>
      <c r="F144" s="176"/>
      <c r="G144" s="177"/>
      <c r="H144" s="178"/>
      <c r="I144" s="179"/>
      <c r="J144" s="180"/>
      <c r="K144" s="181"/>
      <c r="L144" s="176"/>
      <c r="M144" s="181"/>
      <c r="N144" s="182" t="str">
        <f t="shared" si="5"/>
        <v/>
      </c>
    </row>
    <row r="145" spans="1:14" ht="195.75" customHeight="1">
      <c r="A145" s="172"/>
      <c r="B145" s="173"/>
      <c r="C145" s="174"/>
      <c r="D145" s="174"/>
      <c r="E145" s="175"/>
      <c r="F145" s="176"/>
      <c r="G145" s="177"/>
      <c r="H145" s="178"/>
      <c r="I145" s="179"/>
      <c r="J145" s="180"/>
      <c r="K145" s="181"/>
      <c r="L145" s="176"/>
      <c r="M145" s="181"/>
      <c r="N145" s="182" t="str">
        <f t="shared" si="5"/>
        <v/>
      </c>
    </row>
    <row r="146" spans="1:14" ht="195.75" customHeight="1">
      <c r="A146" s="172"/>
      <c r="B146" s="173"/>
      <c r="C146" s="174"/>
      <c r="D146" s="174"/>
      <c r="E146" s="175"/>
      <c r="F146" s="176"/>
      <c r="G146" s="177"/>
      <c r="H146" s="178"/>
      <c r="I146" s="179"/>
      <c r="J146" s="180"/>
      <c r="K146" s="181"/>
      <c r="L146" s="176"/>
      <c r="M146" s="181"/>
      <c r="N146" s="182" t="str">
        <f t="shared" si="5"/>
        <v/>
      </c>
    </row>
    <row r="147" spans="1:14" ht="195.75" customHeight="1">
      <c r="A147" s="172"/>
      <c r="B147" s="173"/>
      <c r="C147" s="174"/>
      <c r="D147" s="174"/>
      <c r="E147" s="175"/>
      <c r="F147" s="176"/>
      <c r="G147" s="177"/>
      <c r="H147" s="178"/>
      <c r="I147" s="179"/>
      <c r="J147" s="180"/>
      <c r="K147" s="181"/>
      <c r="L147" s="176"/>
      <c r="M147" s="181"/>
      <c r="N147" s="182" t="str">
        <f t="shared" si="5"/>
        <v/>
      </c>
    </row>
    <row r="148" spans="1:14" ht="195.75" customHeight="1">
      <c r="A148" s="172"/>
      <c r="B148" s="173"/>
      <c r="C148" s="174"/>
      <c r="D148" s="174"/>
      <c r="E148" s="175"/>
      <c r="F148" s="176"/>
      <c r="G148" s="177"/>
      <c r="H148" s="178"/>
      <c r="I148" s="179"/>
      <c r="J148" s="180"/>
      <c r="K148" s="181"/>
      <c r="L148" s="176"/>
      <c r="M148" s="181"/>
      <c r="N148" s="182" t="str">
        <f t="shared" si="5"/>
        <v/>
      </c>
    </row>
    <row r="149" spans="1:14" ht="195.75" customHeight="1">
      <c r="A149" s="172"/>
      <c r="B149" s="173"/>
      <c r="C149" s="174"/>
      <c r="D149" s="174"/>
      <c r="E149" s="175"/>
      <c r="F149" s="176"/>
      <c r="G149" s="177"/>
      <c r="H149" s="178"/>
      <c r="I149" s="179"/>
      <c r="J149" s="180"/>
      <c r="K149" s="181"/>
      <c r="L149" s="176"/>
      <c r="M149" s="181"/>
      <c r="N149" s="182" t="str">
        <f t="shared" si="5"/>
        <v/>
      </c>
    </row>
    <row r="150" spans="1:14" ht="195.75" customHeight="1">
      <c r="A150" s="172"/>
      <c r="B150" s="173"/>
      <c r="C150" s="174"/>
      <c r="D150" s="174"/>
      <c r="E150" s="175"/>
      <c r="F150" s="176"/>
      <c r="G150" s="177"/>
      <c r="H150" s="178"/>
      <c r="I150" s="179"/>
      <c r="J150" s="180"/>
      <c r="K150" s="181"/>
      <c r="L150" s="176"/>
      <c r="M150" s="181"/>
      <c r="N150" s="182" t="str">
        <f t="shared" si="5"/>
        <v/>
      </c>
    </row>
    <row r="151" spans="1:14" ht="195.75" customHeight="1">
      <c r="A151" s="183"/>
      <c r="B151" s="184"/>
      <c r="C151" s="183"/>
      <c r="D151" s="184"/>
      <c r="E151" s="183"/>
      <c r="F151" s="183"/>
      <c r="G151" s="184"/>
      <c r="H151" s="183"/>
      <c r="I151" s="184"/>
      <c r="J151" s="184"/>
      <c r="K151" s="185"/>
      <c r="L151" s="185"/>
      <c r="M151" s="186" t="s">
        <v>324</v>
      </c>
      <c r="N151" s="187">
        <f>ROUND(AVERAGEIF(B3:B53,"&lt;&gt;0",N3:N53),0)</f>
        <v>0</v>
      </c>
    </row>
  </sheetData>
  <sheetProtection insertRows="0"/>
  <mergeCells count="1">
    <mergeCell ref="A1:N1"/>
  </mergeCells>
  <conditionalFormatting sqref="N3:N151">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3:G1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535</v>
      </c>
      <c r="D3" s="4"/>
      <c r="E3" s="4"/>
    </row>
    <row r="4" spans="1:11">
      <c r="C4" s="4" t="s">
        <v>2</v>
      </c>
      <c r="D4" s="4"/>
      <c r="E4" s="4"/>
    </row>
    <row r="6" spans="1:11">
      <c r="A6" s="1" t="s">
        <v>18</v>
      </c>
      <c r="E6" s="52" t="s">
        <v>536</v>
      </c>
      <c r="F6" s="53"/>
      <c r="G6" s="54"/>
      <c r="H6" s="109"/>
      <c r="I6" s="89"/>
      <c r="J6" s="90"/>
    </row>
    <row r="7" spans="1:11">
      <c r="A7" s="1" t="s">
        <v>537</v>
      </c>
      <c r="E7" s="206" t="s">
        <v>538</v>
      </c>
      <c r="F7" s="207"/>
      <c r="G7" s="208"/>
      <c r="I7" s="122" t="s">
        <v>5</v>
      </c>
      <c r="J7" s="123">
        <v>0</v>
      </c>
      <c r="K7" s="62"/>
    </row>
    <row r="8" spans="1:11">
      <c r="I8" s="122" t="s">
        <v>539</v>
      </c>
    </row>
    <row r="9" spans="1:11">
      <c r="A9" s="1" t="s">
        <v>540</v>
      </c>
      <c r="E9" s="209" t="s">
        <v>7</v>
      </c>
      <c r="F9" s="210"/>
      <c r="G9" s="210"/>
      <c r="H9" s="211"/>
    </row>
    <row r="10" spans="1:11" ht="31.5" customHeight="1">
      <c r="A10" s="55" t="s">
        <v>541</v>
      </c>
      <c r="B10" s="15" t="s">
        <v>9</v>
      </c>
      <c r="C10" s="15" t="s">
        <v>10</v>
      </c>
      <c r="D10" s="15" t="s">
        <v>11</v>
      </c>
      <c r="E10" s="16" t="s">
        <v>12</v>
      </c>
      <c r="F10" s="16" t="s">
        <v>13</v>
      </c>
      <c r="G10" s="16" t="s">
        <v>542</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93" t="s">
        <v>24</v>
      </c>
      <c r="F54" s="194"/>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212" t="s">
        <v>543</v>
      </c>
      <c r="D6" s="213"/>
      <c r="E6" s="213"/>
      <c r="F6" s="213"/>
      <c r="G6" s="214"/>
      <c r="H6" s="114"/>
      <c r="I6" s="89"/>
      <c r="J6" s="90">
        <v>0</v>
      </c>
    </row>
    <row r="7" spans="1:10">
      <c r="C7" s="5" t="s">
        <v>544</v>
      </c>
      <c r="D7" s="6"/>
      <c r="E7" s="7"/>
      <c r="F7" s="8" t="s">
        <v>545</v>
      </c>
      <c r="G7" s="9">
        <v>112000000</v>
      </c>
      <c r="H7" s="10"/>
      <c r="I7" s="89"/>
      <c r="J7" s="90"/>
    </row>
    <row r="8" spans="1:10">
      <c r="C8" s="11" t="s">
        <v>7</v>
      </c>
      <c r="D8" s="12"/>
      <c r="E8" s="12"/>
      <c r="F8" s="13"/>
      <c r="G8" s="14"/>
      <c r="H8" s="10"/>
    </row>
    <row r="9" spans="1:10" ht="31.5" customHeight="1">
      <c r="A9" s="144" t="s">
        <v>541</v>
      </c>
      <c r="B9" s="15" t="s">
        <v>9</v>
      </c>
      <c r="C9" s="16" t="s">
        <v>10</v>
      </c>
      <c r="D9" s="16" t="s">
        <v>11</v>
      </c>
      <c r="E9" s="16" t="s">
        <v>12</v>
      </c>
      <c r="F9" s="17" t="s">
        <v>13</v>
      </c>
      <c r="G9" s="16" t="s">
        <v>14</v>
      </c>
      <c r="H9" s="15" t="s">
        <v>15</v>
      </c>
      <c r="I9" s="15" t="s">
        <v>16</v>
      </c>
      <c r="J9" s="15" t="s">
        <v>546</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547</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93" t="s">
        <v>24</v>
      </c>
      <c r="F39" s="194"/>
      <c r="J39" s="93">
        <f>((J6+J7)-J37)</f>
        <v>0</v>
      </c>
    </row>
    <row r="42" spans="1:12">
      <c r="H42" t="s">
        <v>548</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51"/>
  <sheetViews>
    <sheetView showGridLines="0" tabSelected="1" zoomScale="60" zoomScaleNormal="60" workbookViewId="0">
      <pane xSplit="1" ySplit="3" topLeftCell="B34" activePane="bottomRight" state="frozen"/>
      <selection pane="topRight" activeCell="B1" sqref="B1"/>
      <selection pane="bottomLeft" activeCell="A4" sqref="A4"/>
      <selection pane="bottomRight" activeCell="F34" sqref="F34"/>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2" t="s">
        <v>34</v>
      </c>
      <c r="B1" s="202"/>
      <c r="C1" s="202"/>
      <c r="D1" s="202"/>
      <c r="E1" s="202"/>
      <c r="F1" s="202"/>
      <c r="G1" s="202"/>
      <c r="H1" s="202"/>
      <c r="I1" s="202"/>
      <c r="J1" s="202"/>
      <c r="K1" s="202"/>
      <c r="L1" s="202"/>
      <c r="M1" s="202"/>
      <c r="N1" s="203"/>
    </row>
    <row r="2" spans="1:14" ht="75" customHeight="1">
      <c r="A2" s="204"/>
      <c r="B2" s="204"/>
      <c r="C2" s="204"/>
      <c r="D2" s="204"/>
      <c r="E2" s="204"/>
      <c r="F2" s="204"/>
      <c r="G2" s="204"/>
      <c r="H2" s="204"/>
      <c r="I2" s="204"/>
      <c r="J2" s="204"/>
      <c r="K2" s="204"/>
      <c r="L2" s="204"/>
      <c r="M2" s="204"/>
      <c r="N2" s="205"/>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409.5">
      <c r="A4" s="153" t="s">
        <v>549</v>
      </c>
      <c r="B4" s="154">
        <v>44866</v>
      </c>
      <c r="C4" s="155" t="s">
        <v>90</v>
      </c>
      <c r="D4" s="155" t="s">
        <v>75</v>
      </c>
      <c r="E4" s="188" t="s">
        <v>550</v>
      </c>
      <c r="F4" s="153" t="s">
        <v>551</v>
      </c>
      <c r="G4" s="156" t="s">
        <v>54</v>
      </c>
      <c r="H4" s="153"/>
      <c r="I4" s="157">
        <v>0</v>
      </c>
      <c r="J4" s="158">
        <v>44866</v>
      </c>
      <c r="K4" s="155" t="s">
        <v>90</v>
      </c>
      <c r="L4" s="159" t="s">
        <v>552</v>
      </c>
      <c r="M4" s="159" t="s">
        <v>73</v>
      </c>
      <c r="N4" s="164">
        <f>IF(J4&gt;0,DAYS360(B4,J4)-I4,"")</f>
        <v>0</v>
      </c>
    </row>
    <row r="5" spans="1:14" ht="396">
      <c r="A5" s="153" t="s">
        <v>553</v>
      </c>
      <c r="B5" s="154">
        <v>44866</v>
      </c>
      <c r="C5" s="155" t="s">
        <v>90</v>
      </c>
      <c r="D5" s="155" t="s">
        <v>75</v>
      </c>
      <c r="E5" s="153" t="s">
        <v>554</v>
      </c>
      <c r="F5" s="153" t="s">
        <v>555</v>
      </c>
      <c r="G5" s="156" t="s">
        <v>54</v>
      </c>
      <c r="H5" s="153"/>
      <c r="I5" s="157">
        <v>0</v>
      </c>
      <c r="J5" s="158">
        <v>44866</v>
      </c>
      <c r="K5" s="155" t="s">
        <v>90</v>
      </c>
      <c r="L5" s="159" t="s">
        <v>556</v>
      </c>
      <c r="M5" s="159" t="s">
        <v>73</v>
      </c>
      <c r="N5" s="164">
        <f t="shared" ref="N5:N50" si="0">IF(J5&gt;0,DAYS360(B5,J5)-I5,"")</f>
        <v>0</v>
      </c>
    </row>
    <row r="6" spans="1:14" ht="162">
      <c r="A6" s="153" t="s">
        <v>557</v>
      </c>
      <c r="B6" s="154">
        <v>44866</v>
      </c>
      <c r="C6" s="155" t="s">
        <v>90</v>
      </c>
      <c r="D6" s="155" t="s">
        <v>75</v>
      </c>
      <c r="E6" s="153" t="s">
        <v>558</v>
      </c>
      <c r="F6" s="153" t="s">
        <v>559</v>
      </c>
      <c r="G6" s="156"/>
      <c r="H6" s="153"/>
      <c r="I6" s="157"/>
      <c r="J6" s="158">
        <v>44866</v>
      </c>
      <c r="K6" s="155" t="s">
        <v>90</v>
      </c>
      <c r="L6" s="159" t="s">
        <v>560</v>
      </c>
      <c r="M6" s="159" t="s">
        <v>73</v>
      </c>
      <c r="N6" s="164">
        <f t="shared" si="0"/>
        <v>0</v>
      </c>
    </row>
    <row r="7" spans="1:14" ht="288">
      <c r="A7" s="153" t="s">
        <v>561</v>
      </c>
      <c r="B7" s="154">
        <v>44866</v>
      </c>
      <c r="C7" s="155" t="s">
        <v>90</v>
      </c>
      <c r="D7" s="155" t="s">
        <v>75</v>
      </c>
      <c r="E7" s="153" t="s">
        <v>562</v>
      </c>
      <c r="F7" s="153" t="s">
        <v>563</v>
      </c>
      <c r="G7" s="156" t="s">
        <v>54</v>
      </c>
      <c r="H7" s="153"/>
      <c r="I7" s="157"/>
      <c r="J7" s="158">
        <v>44866</v>
      </c>
      <c r="K7" s="155" t="s">
        <v>90</v>
      </c>
      <c r="L7" s="159" t="s">
        <v>564</v>
      </c>
      <c r="M7" s="159" t="s">
        <v>73</v>
      </c>
      <c r="N7" s="164">
        <f t="shared" si="0"/>
        <v>0</v>
      </c>
    </row>
    <row r="8" spans="1:14" ht="162">
      <c r="A8" s="153" t="s">
        <v>402</v>
      </c>
      <c r="B8" s="173">
        <v>44868</v>
      </c>
      <c r="C8" s="174" t="s">
        <v>50</v>
      </c>
      <c r="D8" s="155" t="s">
        <v>51</v>
      </c>
      <c r="E8" s="153" t="s">
        <v>403</v>
      </c>
      <c r="F8" s="153" t="s">
        <v>565</v>
      </c>
      <c r="G8" s="156" t="s">
        <v>54</v>
      </c>
      <c r="H8" s="153"/>
      <c r="I8" s="157">
        <v>0</v>
      </c>
      <c r="J8" s="158">
        <v>44868</v>
      </c>
      <c r="K8" s="155" t="s">
        <v>135</v>
      </c>
      <c r="L8" s="159" t="s">
        <v>566</v>
      </c>
      <c r="M8" s="159" t="s">
        <v>51</v>
      </c>
      <c r="N8" s="164" t="e">
        <f>IF(J8&gt;0,DAYS360(#REF!,J8)-I8,"")</f>
        <v>#REF!</v>
      </c>
    </row>
    <row r="9" spans="1:14" ht="126">
      <c r="A9" s="153" t="s">
        <v>319</v>
      </c>
      <c r="B9" s="173">
        <v>44868</v>
      </c>
      <c r="C9" s="174" t="s">
        <v>50</v>
      </c>
      <c r="D9" s="155" t="s">
        <v>75</v>
      </c>
      <c r="E9" s="153" t="s">
        <v>329</v>
      </c>
      <c r="F9" s="153" t="s">
        <v>567</v>
      </c>
      <c r="G9" s="156" t="s">
        <v>54</v>
      </c>
      <c r="H9" s="153"/>
      <c r="I9" s="157">
        <v>0</v>
      </c>
      <c r="J9" s="158">
        <v>44868</v>
      </c>
      <c r="K9" s="159" t="s">
        <v>50</v>
      </c>
      <c r="L9" s="159" t="s">
        <v>568</v>
      </c>
      <c r="M9" s="159" t="s">
        <v>73</v>
      </c>
      <c r="N9" s="164">
        <f t="shared" si="0"/>
        <v>0</v>
      </c>
    </row>
    <row r="10" spans="1:14" ht="180">
      <c r="A10" s="153" t="s">
        <v>569</v>
      </c>
      <c r="B10" s="173">
        <v>44868</v>
      </c>
      <c r="C10" s="174" t="s">
        <v>50</v>
      </c>
      <c r="D10" s="155" t="s">
        <v>75</v>
      </c>
      <c r="E10" s="153" t="s">
        <v>366</v>
      </c>
      <c r="F10" s="153" t="s">
        <v>570</v>
      </c>
      <c r="G10" s="156" t="s">
        <v>54</v>
      </c>
      <c r="H10" s="153"/>
      <c r="I10" s="157">
        <v>1</v>
      </c>
      <c r="J10" s="158">
        <v>44869</v>
      </c>
      <c r="K10" s="159" t="s">
        <v>135</v>
      </c>
      <c r="L10" s="159" t="s">
        <v>571</v>
      </c>
      <c r="M10" s="159" t="s">
        <v>63</v>
      </c>
      <c r="N10" s="164">
        <f t="shared" si="0"/>
        <v>0</v>
      </c>
    </row>
    <row r="11" spans="1:14" ht="108">
      <c r="A11" s="153" t="s">
        <v>572</v>
      </c>
      <c r="B11" s="154">
        <v>44868</v>
      </c>
      <c r="C11" s="155" t="s">
        <v>50</v>
      </c>
      <c r="D11" s="155" t="s">
        <v>199</v>
      </c>
      <c r="E11" s="153" t="s">
        <v>573</v>
      </c>
      <c r="F11" s="153" t="s">
        <v>574</v>
      </c>
      <c r="G11" s="156" t="s">
        <v>54</v>
      </c>
      <c r="H11" s="160"/>
      <c r="I11" s="157">
        <v>0</v>
      </c>
      <c r="J11" s="158">
        <v>44868</v>
      </c>
      <c r="K11" s="159" t="s">
        <v>50</v>
      </c>
      <c r="L11" s="159" t="s">
        <v>575</v>
      </c>
      <c r="M11" s="159" t="s">
        <v>199</v>
      </c>
      <c r="N11" s="164">
        <f t="shared" si="0"/>
        <v>0</v>
      </c>
    </row>
    <row r="12" spans="1:14" ht="126">
      <c r="A12" s="153" t="s">
        <v>147</v>
      </c>
      <c r="B12" s="154">
        <v>44868</v>
      </c>
      <c r="C12" s="155" t="s">
        <v>50</v>
      </c>
      <c r="D12" s="155" t="s">
        <v>320</v>
      </c>
      <c r="E12" s="153" t="s">
        <v>149</v>
      </c>
      <c r="F12" s="153" t="s">
        <v>576</v>
      </c>
      <c r="G12" s="156" t="s">
        <v>54</v>
      </c>
      <c r="H12" s="160"/>
      <c r="I12" s="157">
        <v>0</v>
      </c>
      <c r="J12" s="158">
        <v>44869</v>
      </c>
      <c r="K12" s="159" t="s">
        <v>50</v>
      </c>
      <c r="L12" s="159" t="s">
        <v>577</v>
      </c>
      <c r="M12" s="159" t="s">
        <v>63</v>
      </c>
      <c r="N12" s="164">
        <f t="shared" si="0"/>
        <v>1</v>
      </c>
    </row>
    <row r="13" spans="1:14" ht="180">
      <c r="A13" s="153" t="s">
        <v>578</v>
      </c>
      <c r="B13" s="154">
        <v>44869</v>
      </c>
      <c r="C13" s="155" t="s">
        <v>50</v>
      </c>
      <c r="D13" s="155" t="s">
        <v>75</v>
      </c>
      <c r="E13" s="153" t="s">
        <v>579</v>
      </c>
      <c r="F13" s="153" t="s">
        <v>580</v>
      </c>
      <c r="G13" s="156" t="s">
        <v>54</v>
      </c>
      <c r="H13" s="161"/>
      <c r="I13" s="157">
        <v>0</v>
      </c>
      <c r="J13" s="158">
        <v>44869</v>
      </c>
      <c r="K13" s="159" t="s">
        <v>50</v>
      </c>
      <c r="L13" s="159" t="s">
        <v>581</v>
      </c>
      <c r="M13" s="159" t="s">
        <v>73</v>
      </c>
      <c r="N13" s="164">
        <f t="shared" si="0"/>
        <v>0</v>
      </c>
    </row>
    <row r="14" spans="1:14" ht="162">
      <c r="A14" s="153" t="s">
        <v>582</v>
      </c>
      <c r="B14" s="154">
        <v>44869</v>
      </c>
      <c r="C14" s="155" t="s">
        <v>50</v>
      </c>
      <c r="D14" s="155" t="s">
        <v>21</v>
      </c>
      <c r="E14" s="153" t="s">
        <v>583</v>
      </c>
      <c r="F14" s="153" t="s">
        <v>584</v>
      </c>
      <c r="G14" s="156" t="s">
        <v>54</v>
      </c>
      <c r="H14" s="160"/>
      <c r="I14" s="157">
        <v>0</v>
      </c>
      <c r="J14" s="158">
        <v>44869</v>
      </c>
      <c r="K14" s="159" t="s">
        <v>135</v>
      </c>
      <c r="L14" s="159" t="s">
        <v>585</v>
      </c>
      <c r="M14" s="159" t="s">
        <v>73</v>
      </c>
      <c r="N14" s="164">
        <f t="shared" si="0"/>
        <v>0</v>
      </c>
    </row>
    <row r="15" spans="1:14" ht="108">
      <c r="A15" s="153" t="s">
        <v>470</v>
      </c>
      <c r="B15" s="162">
        <v>44869</v>
      </c>
      <c r="C15" s="153" t="s">
        <v>50</v>
      </c>
      <c r="D15" s="153" t="s">
        <v>51</v>
      </c>
      <c r="E15" s="153" t="s">
        <v>586</v>
      </c>
      <c r="F15" s="153" t="s">
        <v>587</v>
      </c>
      <c r="G15" s="156" t="s">
        <v>54</v>
      </c>
      <c r="H15" s="163"/>
      <c r="I15" s="157"/>
      <c r="J15" s="158"/>
      <c r="K15" s="163"/>
      <c r="L15" s="163"/>
      <c r="M15" s="163"/>
      <c r="N15" s="164" t="str">
        <f t="shared" si="0"/>
        <v/>
      </c>
    </row>
    <row r="16" spans="1:14" ht="409.5">
      <c r="A16" s="153" t="s">
        <v>588</v>
      </c>
      <c r="B16" s="162">
        <v>44869</v>
      </c>
      <c r="C16" s="153" t="s">
        <v>50</v>
      </c>
      <c r="D16" s="153" t="s">
        <v>51</v>
      </c>
      <c r="E16" s="153" t="s">
        <v>589</v>
      </c>
      <c r="F16" s="153" t="s">
        <v>590</v>
      </c>
      <c r="G16" s="156" t="s">
        <v>54</v>
      </c>
      <c r="H16" s="163"/>
      <c r="I16" s="157">
        <v>0</v>
      </c>
      <c r="J16" s="158">
        <v>44872</v>
      </c>
      <c r="K16" s="163" t="s">
        <v>135</v>
      </c>
      <c r="L16" s="163" t="s">
        <v>591</v>
      </c>
      <c r="M16" s="163" t="s">
        <v>57</v>
      </c>
      <c r="N16" s="164">
        <f t="shared" si="0"/>
        <v>3</v>
      </c>
    </row>
    <row r="17" spans="1:14" ht="306">
      <c r="A17" s="153" t="s">
        <v>592</v>
      </c>
      <c r="B17" s="162">
        <v>44872</v>
      </c>
      <c r="C17" s="153" t="s">
        <v>50</v>
      </c>
      <c r="D17" s="153" t="s">
        <v>75</v>
      </c>
      <c r="E17" s="153" t="s">
        <v>593</v>
      </c>
      <c r="F17" s="153" t="s">
        <v>594</v>
      </c>
      <c r="G17" s="156" t="s">
        <v>54</v>
      </c>
      <c r="H17" s="163"/>
      <c r="I17" s="157">
        <v>0</v>
      </c>
      <c r="J17" s="158">
        <v>44872</v>
      </c>
      <c r="K17" s="159" t="s">
        <v>50</v>
      </c>
      <c r="L17" s="159" t="s">
        <v>595</v>
      </c>
      <c r="M17" s="159" t="s">
        <v>73</v>
      </c>
      <c r="N17" s="164">
        <f t="shared" si="0"/>
        <v>0</v>
      </c>
    </row>
    <row r="18" spans="1:14" ht="90">
      <c r="A18" s="153" t="s">
        <v>596</v>
      </c>
      <c r="B18" s="162">
        <v>44872</v>
      </c>
      <c r="C18" s="153" t="s">
        <v>50</v>
      </c>
      <c r="D18" s="153" t="s">
        <v>282</v>
      </c>
      <c r="E18" s="153" t="s">
        <v>597</v>
      </c>
      <c r="F18" s="153" t="s">
        <v>598</v>
      </c>
      <c r="G18" s="156" t="s">
        <v>54</v>
      </c>
      <c r="H18" s="163"/>
      <c r="I18" s="157"/>
      <c r="J18" s="158"/>
      <c r="K18" s="163"/>
      <c r="L18" s="163"/>
      <c r="M18" s="163"/>
      <c r="N18" s="164" t="str">
        <f t="shared" si="0"/>
        <v/>
      </c>
    </row>
    <row r="19" spans="1:14" ht="234">
      <c r="A19" s="153" t="s">
        <v>599</v>
      </c>
      <c r="B19" s="162">
        <v>44872</v>
      </c>
      <c r="C19" s="153" t="s">
        <v>90</v>
      </c>
      <c r="D19" s="153" t="s">
        <v>75</v>
      </c>
      <c r="E19" s="153" t="s">
        <v>600</v>
      </c>
      <c r="F19" s="153" t="s">
        <v>601</v>
      </c>
      <c r="G19" s="156" t="s">
        <v>54</v>
      </c>
      <c r="H19" s="163"/>
      <c r="I19" s="157">
        <v>0</v>
      </c>
      <c r="J19" s="158">
        <v>44873</v>
      </c>
      <c r="K19" s="163" t="s">
        <v>50</v>
      </c>
      <c r="L19" s="163" t="s">
        <v>602</v>
      </c>
      <c r="M19" s="163" t="s">
        <v>75</v>
      </c>
      <c r="N19" s="164">
        <f t="shared" si="0"/>
        <v>1</v>
      </c>
    </row>
    <row r="20" spans="1:14" ht="252">
      <c r="A20" s="153" t="s">
        <v>603</v>
      </c>
      <c r="B20" s="162">
        <v>44872</v>
      </c>
      <c r="C20" s="153" t="s">
        <v>90</v>
      </c>
      <c r="D20" s="153" t="s">
        <v>75</v>
      </c>
      <c r="E20" s="153" t="s">
        <v>604</v>
      </c>
      <c r="F20" s="153" t="s">
        <v>605</v>
      </c>
      <c r="G20" s="156" t="s">
        <v>54</v>
      </c>
      <c r="H20" s="163"/>
      <c r="I20" s="157">
        <v>0</v>
      </c>
      <c r="J20" s="158">
        <v>44872</v>
      </c>
      <c r="K20" s="163" t="s">
        <v>50</v>
      </c>
      <c r="L20" s="163" t="s">
        <v>606</v>
      </c>
      <c r="M20" s="163" t="s">
        <v>73</v>
      </c>
      <c r="N20" s="164">
        <f t="shared" si="0"/>
        <v>0</v>
      </c>
    </row>
    <row r="21" spans="1:14" ht="234">
      <c r="A21" s="153" t="s">
        <v>501</v>
      </c>
      <c r="B21" s="162">
        <v>44873</v>
      </c>
      <c r="C21" s="153" t="s">
        <v>50</v>
      </c>
      <c r="D21" s="153" t="s">
        <v>132</v>
      </c>
      <c r="E21" s="153" t="s">
        <v>502</v>
      </c>
      <c r="F21" s="153" t="s">
        <v>607</v>
      </c>
      <c r="G21" s="156" t="s">
        <v>54</v>
      </c>
      <c r="H21" s="163"/>
      <c r="I21" s="157">
        <v>0</v>
      </c>
      <c r="J21" s="158">
        <v>44873</v>
      </c>
      <c r="K21" s="163" t="s">
        <v>50</v>
      </c>
      <c r="L21" s="163" t="s">
        <v>608</v>
      </c>
      <c r="M21" s="163" t="s">
        <v>51</v>
      </c>
      <c r="N21" s="164">
        <f t="shared" si="0"/>
        <v>0</v>
      </c>
    </row>
    <row r="22" spans="1:14" ht="126">
      <c r="A22" s="153" t="s">
        <v>609</v>
      </c>
      <c r="B22" s="162">
        <v>44873</v>
      </c>
      <c r="C22" s="153" t="s">
        <v>50</v>
      </c>
      <c r="D22" s="153" t="s">
        <v>75</v>
      </c>
      <c r="E22" s="153" t="s">
        <v>610</v>
      </c>
      <c r="F22" s="153" t="s">
        <v>611</v>
      </c>
      <c r="G22" s="156" t="s">
        <v>54</v>
      </c>
      <c r="H22" s="163"/>
      <c r="I22" s="157">
        <v>0</v>
      </c>
      <c r="J22" s="158">
        <v>44873</v>
      </c>
      <c r="K22" s="163" t="s">
        <v>50</v>
      </c>
      <c r="L22" s="163" t="s">
        <v>612</v>
      </c>
      <c r="M22" s="163" t="s">
        <v>73</v>
      </c>
      <c r="N22" s="164">
        <f t="shared" si="0"/>
        <v>0</v>
      </c>
    </row>
    <row r="23" spans="1:14" ht="180">
      <c r="A23" s="153" t="s">
        <v>501</v>
      </c>
      <c r="B23" s="162">
        <v>44873</v>
      </c>
      <c r="C23" s="153" t="s">
        <v>50</v>
      </c>
      <c r="D23" s="153" t="s">
        <v>51</v>
      </c>
      <c r="E23" s="153" t="s">
        <v>502</v>
      </c>
      <c r="F23" s="153" t="s">
        <v>613</v>
      </c>
      <c r="G23" s="156" t="s">
        <v>54</v>
      </c>
      <c r="H23" s="163"/>
      <c r="I23" s="157">
        <v>0</v>
      </c>
      <c r="J23" s="158">
        <v>44873</v>
      </c>
      <c r="K23" s="163" t="s">
        <v>135</v>
      </c>
      <c r="L23" s="163" t="s">
        <v>614</v>
      </c>
      <c r="M23" s="163" t="s">
        <v>63</v>
      </c>
      <c r="N23" s="164">
        <f t="shared" si="0"/>
        <v>0</v>
      </c>
    </row>
    <row r="24" spans="1:14" ht="409.5">
      <c r="A24" s="153" t="s">
        <v>462</v>
      </c>
      <c r="B24" s="162">
        <v>44873</v>
      </c>
      <c r="C24" s="153" t="s">
        <v>50</v>
      </c>
      <c r="D24" s="153" t="s">
        <v>199</v>
      </c>
      <c r="E24" s="153" t="s">
        <v>615</v>
      </c>
      <c r="F24" s="153" t="s">
        <v>616</v>
      </c>
      <c r="G24" s="156" t="s">
        <v>54</v>
      </c>
      <c r="H24" s="163"/>
      <c r="I24" s="157">
        <v>0</v>
      </c>
      <c r="J24" s="158">
        <v>44873</v>
      </c>
      <c r="K24" s="163" t="s">
        <v>135</v>
      </c>
      <c r="L24" s="163" t="s">
        <v>617</v>
      </c>
      <c r="M24" s="163" t="s">
        <v>73</v>
      </c>
      <c r="N24" s="164">
        <f t="shared" si="0"/>
        <v>0</v>
      </c>
    </row>
    <row r="25" spans="1:14" ht="144">
      <c r="A25" s="153" t="s">
        <v>618</v>
      </c>
      <c r="B25" s="162">
        <v>44874</v>
      </c>
      <c r="C25" s="153" t="s">
        <v>90</v>
      </c>
      <c r="D25" s="153" t="s">
        <v>619</v>
      </c>
      <c r="E25" s="153" t="s">
        <v>620</v>
      </c>
      <c r="F25" s="153" t="s">
        <v>621</v>
      </c>
      <c r="G25" s="156" t="s">
        <v>54</v>
      </c>
      <c r="H25" s="163"/>
      <c r="I25" s="157">
        <v>0</v>
      </c>
      <c r="J25" s="158">
        <v>44875</v>
      </c>
      <c r="K25" s="163" t="s">
        <v>50</v>
      </c>
      <c r="L25" s="163" t="s">
        <v>622</v>
      </c>
      <c r="M25" s="163" t="s">
        <v>93</v>
      </c>
      <c r="N25" s="164">
        <f t="shared" si="0"/>
        <v>1</v>
      </c>
    </row>
    <row r="26" spans="1:14" ht="409.5">
      <c r="A26" s="153" t="s">
        <v>623</v>
      </c>
      <c r="B26" s="162">
        <v>44874</v>
      </c>
      <c r="C26" s="153" t="s">
        <v>135</v>
      </c>
      <c r="D26" s="153" t="s">
        <v>75</v>
      </c>
      <c r="E26" s="153" t="s">
        <v>624</v>
      </c>
      <c r="F26" s="153" t="s">
        <v>625</v>
      </c>
      <c r="G26" s="156" t="s">
        <v>54</v>
      </c>
      <c r="H26" s="163"/>
      <c r="I26" s="157">
        <v>0</v>
      </c>
      <c r="J26" s="158"/>
      <c r="K26" s="163" t="s">
        <v>135</v>
      </c>
      <c r="L26" s="163" t="s">
        <v>626</v>
      </c>
      <c r="M26" s="163" t="s">
        <v>59</v>
      </c>
      <c r="N26" s="164" t="str">
        <f t="shared" si="0"/>
        <v/>
      </c>
    </row>
    <row r="27" spans="1:14" ht="409.5">
      <c r="A27" s="153" t="s">
        <v>501</v>
      </c>
      <c r="B27" s="162">
        <v>44874</v>
      </c>
      <c r="C27" s="153" t="s">
        <v>90</v>
      </c>
      <c r="D27" s="153" t="s">
        <v>57</v>
      </c>
      <c r="E27" s="153" t="s">
        <v>502</v>
      </c>
      <c r="F27" s="153" t="s">
        <v>627</v>
      </c>
      <c r="G27" s="156" t="s">
        <v>54</v>
      </c>
      <c r="H27" s="163"/>
      <c r="I27" s="157">
        <v>0</v>
      </c>
      <c r="J27" s="158">
        <v>44875</v>
      </c>
      <c r="K27" s="163" t="s">
        <v>50</v>
      </c>
      <c r="L27" s="163" t="s">
        <v>628</v>
      </c>
      <c r="M27" s="163" t="s">
        <v>75</v>
      </c>
      <c r="N27" s="164">
        <f t="shared" si="0"/>
        <v>1</v>
      </c>
    </row>
    <row r="28" spans="1:14" ht="126">
      <c r="A28" s="153" t="s">
        <v>629</v>
      </c>
      <c r="B28" s="162">
        <v>44874</v>
      </c>
      <c r="C28" s="153" t="s">
        <v>90</v>
      </c>
      <c r="D28" s="153" t="s">
        <v>75</v>
      </c>
      <c r="E28" s="153" t="s">
        <v>630</v>
      </c>
      <c r="F28" s="153" t="s">
        <v>631</v>
      </c>
      <c r="G28" s="156" t="s">
        <v>54</v>
      </c>
      <c r="H28" s="163"/>
      <c r="I28" s="157">
        <v>0</v>
      </c>
      <c r="J28" s="158">
        <v>44874</v>
      </c>
      <c r="K28" s="163" t="s">
        <v>90</v>
      </c>
      <c r="L28" s="163" t="s">
        <v>632</v>
      </c>
      <c r="M28" s="163" t="s">
        <v>73</v>
      </c>
      <c r="N28" s="164">
        <f t="shared" si="0"/>
        <v>0</v>
      </c>
    </row>
    <row r="29" spans="1:14" ht="126">
      <c r="A29" s="153" t="s">
        <v>82</v>
      </c>
      <c r="B29" s="162">
        <v>44874</v>
      </c>
      <c r="C29" s="153" t="s">
        <v>90</v>
      </c>
      <c r="D29" s="153" t="s">
        <v>75</v>
      </c>
      <c r="E29" s="153" t="s">
        <v>144</v>
      </c>
      <c r="F29" s="153" t="s">
        <v>633</v>
      </c>
      <c r="G29" s="156" t="s">
        <v>54</v>
      </c>
      <c r="H29" s="163"/>
      <c r="I29" s="157">
        <v>0</v>
      </c>
      <c r="J29" s="158">
        <v>44874</v>
      </c>
      <c r="K29" s="163" t="s">
        <v>90</v>
      </c>
      <c r="L29" s="163" t="s">
        <v>634</v>
      </c>
      <c r="M29" s="163" t="s">
        <v>73</v>
      </c>
      <c r="N29" s="164">
        <f t="shared" si="0"/>
        <v>0</v>
      </c>
    </row>
    <row r="30" spans="1:14" ht="324">
      <c r="A30" s="153" t="s">
        <v>635</v>
      </c>
      <c r="B30" s="162">
        <v>44874</v>
      </c>
      <c r="C30" s="153" t="s">
        <v>90</v>
      </c>
      <c r="D30" s="153" t="s">
        <v>75</v>
      </c>
      <c r="E30" s="153" t="s">
        <v>636</v>
      </c>
      <c r="F30" s="153" t="s">
        <v>637</v>
      </c>
      <c r="G30" s="156" t="s">
        <v>54</v>
      </c>
      <c r="H30" s="163"/>
      <c r="I30" s="157">
        <v>0</v>
      </c>
      <c r="J30" s="158">
        <v>44874</v>
      </c>
      <c r="K30" s="163" t="s">
        <v>90</v>
      </c>
      <c r="L30" s="163" t="s">
        <v>638</v>
      </c>
      <c r="M30" s="163" t="s">
        <v>73</v>
      </c>
      <c r="N30" s="164">
        <f t="shared" si="0"/>
        <v>0</v>
      </c>
    </row>
    <row r="31" spans="1:14" ht="72">
      <c r="A31" s="153" t="s">
        <v>639</v>
      </c>
      <c r="B31" s="162">
        <v>44844</v>
      </c>
      <c r="C31" s="153" t="s">
        <v>50</v>
      </c>
      <c r="D31" s="153" t="s">
        <v>75</v>
      </c>
      <c r="E31" s="153" t="s">
        <v>640</v>
      </c>
      <c r="F31" s="153" t="s">
        <v>641</v>
      </c>
      <c r="G31" s="156" t="s">
        <v>54</v>
      </c>
      <c r="H31" s="163"/>
      <c r="I31" s="157">
        <v>0</v>
      </c>
      <c r="J31" s="158">
        <v>44875</v>
      </c>
      <c r="K31" s="163" t="s">
        <v>50</v>
      </c>
      <c r="L31" s="163" t="s">
        <v>642</v>
      </c>
      <c r="M31" s="163" t="s">
        <v>73</v>
      </c>
      <c r="N31" s="164">
        <f t="shared" si="0"/>
        <v>30</v>
      </c>
    </row>
    <row r="32" spans="1:14" ht="90">
      <c r="A32" s="153" t="s">
        <v>643</v>
      </c>
      <c r="B32" s="162">
        <v>44844</v>
      </c>
      <c r="C32" s="153" t="s">
        <v>50</v>
      </c>
      <c r="D32" s="153" t="s">
        <v>75</v>
      </c>
      <c r="E32" s="153" t="s">
        <v>644</v>
      </c>
      <c r="F32" s="153" t="s">
        <v>645</v>
      </c>
      <c r="G32" s="156" t="s">
        <v>54</v>
      </c>
      <c r="H32" s="163"/>
      <c r="I32" s="189">
        <v>0</v>
      </c>
      <c r="J32" s="158">
        <v>44875</v>
      </c>
      <c r="K32" s="163" t="s">
        <v>50</v>
      </c>
      <c r="L32" s="163" t="s">
        <v>646</v>
      </c>
      <c r="M32" s="163" t="s">
        <v>73</v>
      </c>
      <c r="N32" s="164">
        <f t="shared" si="0"/>
        <v>30</v>
      </c>
    </row>
    <row r="33" spans="1:14" ht="108">
      <c r="A33" s="153" t="s">
        <v>647</v>
      </c>
      <c r="B33" s="162">
        <v>44844</v>
      </c>
      <c r="C33" s="153" t="s">
        <v>50</v>
      </c>
      <c r="D33" s="153" t="s">
        <v>120</v>
      </c>
      <c r="E33" s="153" t="s">
        <v>648</v>
      </c>
      <c r="F33" s="153" t="s">
        <v>649</v>
      </c>
      <c r="G33" s="156" t="s">
        <v>54</v>
      </c>
      <c r="H33" s="163"/>
      <c r="I33" s="157">
        <v>0</v>
      </c>
      <c r="J33" s="158"/>
      <c r="K33" s="163"/>
      <c r="L33" s="163"/>
      <c r="M33" s="163"/>
      <c r="N33" s="164" t="str">
        <f t="shared" si="0"/>
        <v/>
      </c>
    </row>
    <row r="34" spans="1:14" ht="409.5">
      <c r="A34" s="153" t="s">
        <v>650</v>
      </c>
      <c r="B34" s="162">
        <v>44844</v>
      </c>
      <c r="C34" s="153" t="s">
        <v>50</v>
      </c>
      <c r="D34" s="153" t="s">
        <v>651</v>
      </c>
      <c r="E34" s="153" t="s">
        <v>653</v>
      </c>
      <c r="F34" s="153" t="s">
        <v>652</v>
      </c>
      <c r="G34" s="156" t="s">
        <v>54</v>
      </c>
      <c r="H34" s="163"/>
      <c r="I34" s="157">
        <v>0</v>
      </c>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#REF!</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BA4F07-B704-4F82-92BC-B358AE11F608}">
  <ds:schemaRefs>
    <ds:schemaRef ds:uri="http://schemas.microsoft.com/sharepoint/v3/contenttype/forms"/>
  </ds:schemaRefs>
</ds:datastoreItem>
</file>

<file path=customXml/itemProps2.xml><?xml version="1.0" encoding="utf-8"?>
<ds:datastoreItem xmlns:ds="http://schemas.openxmlformats.org/officeDocument/2006/customXml" ds:itemID="{4FE1F1DE-2908-4D2F-A1FE-F686938E9AA2}">
  <ds:schemaRefs>
    <ds:schemaRef ds:uri="d09adc4c-1813-4e53-8dc3-8f1188ca56a3"/>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24d23141-5992-4fea-a7b7-c541bf319c75"/>
    <ds:schemaRef ds:uri="http://purl.org/dc/dcmitype/"/>
    <ds:schemaRef ds:uri="http://purl.org/dc/elements/1.1/"/>
  </ds:schemaRefs>
</ds:datastoreItem>
</file>

<file path=customXml/itemProps3.xml><?xml version="1.0" encoding="utf-8"?>
<ds:datastoreItem xmlns:ds="http://schemas.openxmlformats.org/officeDocument/2006/customXml" ds:itemID="{A6A4A688-BA4F-4CD1-BF3E-251CD00765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d23141-5992-4fea-a7b7-c541bf319c75"/>
    <ds:schemaRef ds:uri="d09adc4c-1813-4e53-8dc3-8f1188ca56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108588-PROEST-Assist. Estudante</vt:lpstr>
      <vt:lpstr>108592-PROEST-Viv s Lim-Incluir</vt:lpstr>
      <vt:lpstr>108594-PROEX-(VL)Ingles sem fro</vt:lpstr>
      <vt:lpstr>108594-PROEX-(VL)Educ. Bilíngue</vt:lpstr>
      <vt:lpstr>SETEMBRO-2022</vt:lpstr>
      <vt:lpstr>OUTUBRO-2022</vt:lpstr>
      <vt:lpstr> REUNI </vt:lpstr>
      <vt:lpstr>108589-PDU-Inter. Investimento </vt:lpstr>
      <vt:lpstr>NOVEMBRO-2022</vt:lpstr>
      <vt:lpstr>DEZEMBRO-2022</vt:lpstr>
    </vt:vector>
  </TitlesOfParts>
  <Manager/>
  <Company>UNIVERSIDADE FEDERAL DE SERGIPE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Admin</cp:lastModifiedBy>
  <cp:revision/>
  <dcterms:created xsi:type="dcterms:W3CDTF">2000-12-29T18:29:00Z</dcterms:created>
  <dcterms:modified xsi:type="dcterms:W3CDTF">2022-11-10T22:19:09Z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