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/"/>
    </mc:Choice>
  </mc:AlternateContent>
  <xr:revisionPtr revIDLastSave="0" documentId="13_ncr:1_{7CAF13B2-A6C5-437B-B245-AD4768B67983}" xr6:coauthVersionLast="45" xr6:coauthVersionMax="45" xr10:uidLastSave="{00000000-0000-0000-0000-000000000000}"/>
  <bookViews>
    <workbookView xWindow="-120" yWindow="330" windowWidth="29040" windowHeight="15990" xr2:uid="{C24AC80F-2208-4054-AF51-F2DAAADE5B42}"/>
  </bookViews>
  <sheets>
    <sheet name="Capa" sheetId="4" r:id="rId1"/>
    <sheet name="R_introdução" sheetId="23" r:id="rId2"/>
    <sheet name="An_Univariada" sheetId="17" r:id="rId3"/>
    <sheet name="An_Bidimensional" sheetId="18" r:id="rId4"/>
    <sheet name="BaseDados=&gt;" sheetId="2" r:id="rId5"/>
    <sheet name="CódigoR" sheetId="24" r:id="rId6"/>
    <sheet name="Análises=&gt;" sheetId="19" r:id="rId7"/>
    <sheet name="Frequencia" sheetId="3" r:id="rId8"/>
    <sheet name="Barra_Pizza" sheetId="6" r:id="rId9"/>
    <sheet name="MD_Boxplot_R" sheetId="9" r:id="rId10"/>
    <sheet name="MD_Excel" sheetId="20" r:id="rId11"/>
    <sheet name="Histograma_Assimetria" sheetId="10" r:id="rId12"/>
    <sheet name="Missing_R" sheetId="21" r:id="rId13"/>
    <sheet name="MD_Excel_Misisng" sheetId="22" r:id="rId14"/>
    <sheet name="Quali x Quali" sheetId="11" r:id="rId15"/>
    <sheet name="Quanti X Quali" sheetId="12" r:id="rId16"/>
    <sheet name="Quanti x Quanti" sheetId="13" r:id="rId17"/>
  </sheets>
  <definedNames>
    <definedName name="Amostra" localSheetId="10">MD_Excel!$B$5:$B$65539</definedName>
    <definedName name="Amostra" localSheetId="13">MD_Excel_Misisng!$B$5:$B$65539</definedName>
    <definedName name="Amostra">MD_Excel!$B$5:$B$65539</definedName>
    <definedName name="_xlnm.Print_Area" localSheetId="10">MD_Excel!$D$6:$N$25</definedName>
    <definedName name="_xlnm.Print_Area" localSheetId="13">MD_Excel_Misisng!$D$6:$N$25</definedName>
    <definedName name="BinValues" localSheetId="13">OFFSET(#REF!,0,0,MD_Excel_Misisng!NumClasses+1,1)</definedName>
    <definedName name="BinValues">OFFSET(#REF!,0,0,NumClasses+1,1)</definedName>
    <definedName name="Frequencies" localSheetId="13">OFFSET(#REF!,0,0,MD_Excel_Misisng!NumClasses+1,1)</definedName>
    <definedName name="Frequencies">OFFSET(#REF!,0,0,NumClasses+1,1)</definedName>
    <definedName name="Increment">#REF!</definedName>
    <definedName name="n" localSheetId="13">COUNT(MD_Excel_Misisng!$B:$B)</definedName>
    <definedName name="n">COUNT(MD_Excel!$B:$B)</definedName>
    <definedName name="NumClasses" localSheetId="13">(MD_Excel_Misisng!ULTIMO-MD_Excel_Misisng!PRIMEIRO)/[0]!Increment</definedName>
    <definedName name="NumClasses">(ULTIMO-PRIMEIRO)/Increment</definedName>
    <definedName name="PRIMEIRO" localSheetId="13">MD_Excel_Misisng!$P$10</definedName>
    <definedName name="PRIMEIRO">MD_Excel!$P$10</definedName>
    <definedName name="ULTIMO" localSheetId="13">MD_Excel_Misisng!$P$9</definedName>
    <definedName name="ULTIMO">MD_Excel!$P$9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0" l="1"/>
  <c r="P7" i="22" l="1"/>
  <c r="P7" i="20"/>
  <c r="P8" i="20" s="1"/>
  <c r="H19" i="22"/>
  <c r="H18" i="22"/>
  <c r="H16" i="22"/>
  <c r="E16" i="22"/>
  <c r="P15" i="22"/>
  <c r="H15" i="22"/>
  <c r="E15" i="22"/>
  <c r="E14" i="22"/>
  <c r="E13" i="22"/>
  <c r="E12" i="22"/>
  <c r="H11" i="22"/>
  <c r="E11" i="22"/>
  <c r="P10" i="22"/>
  <c r="H10" i="22"/>
  <c r="E10" i="22"/>
  <c r="G9" i="22" s="1"/>
  <c r="G10" i="22" s="1"/>
  <c r="G16" i="22" s="1"/>
  <c r="G17" i="22" s="1"/>
  <c r="P9" i="22"/>
  <c r="G13" i="22" s="1"/>
  <c r="E9" i="22"/>
  <c r="J8" i="22"/>
  <c r="J9" i="22" s="1"/>
  <c r="J10" i="22" s="1"/>
  <c r="H8" i="22"/>
  <c r="H12" i="22" s="1"/>
  <c r="H13" i="22" s="1"/>
  <c r="H14" i="22" s="1"/>
  <c r="H17" i="22" s="1"/>
  <c r="E8" i="22"/>
  <c r="G18" i="22" s="1"/>
  <c r="G19" i="22" s="1"/>
  <c r="E7" i="22"/>
  <c r="E4" i="22"/>
  <c r="H19" i="20"/>
  <c r="H18" i="20"/>
  <c r="H16" i="20"/>
  <c r="E16" i="20"/>
  <c r="P15" i="20"/>
  <c r="H15" i="20"/>
  <c r="E15" i="20"/>
  <c r="E14" i="20"/>
  <c r="E13" i="20"/>
  <c r="E12" i="20"/>
  <c r="H11" i="20"/>
  <c r="E11" i="20"/>
  <c r="P10" i="20"/>
  <c r="G8" i="20" s="1"/>
  <c r="H10" i="20"/>
  <c r="E10" i="20"/>
  <c r="G9" i="20" s="1"/>
  <c r="G10" i="20" s="1"/>
  <c r="G16" i="20" s="1"/>
  <c r="G17" i="20" s="1"/>
  <c r="P9" i="20"/>
  <c r="G13" i="20" s="1"/>
  <c r="E9" i="20"/>
  <c r="J8" i="20"/>
  <c r="J9" i="20" s="1"/>
  <c r="J10" i="20" s="1"/>
  <c r="H8" i="20"/>
  <c r="H12" i="20" s="1"/>
  <c r="H13" i="20" s="1"/>
  <c r="H14" i="20" s="1"/>
  <c r="H17" i="20" s="1"/>
  <c r="E8" i="20"/>
  <c r="G18" i="20" s="1"/>
  <c r="G19" i="20" s="1"/>
  <c r="E4" i="20"/>
  <c r="P12" i="22" l="1"/>
  <c r="P13" i="22"/>
  <c r="G8" i="22"/>
  <c r="P13" i="20"/>
  <c r="H9" i="22"/>
  <c r="G11" i="22"/>
  <c r="G12" i="22" s="1"/>
  <c r="G14" i="22" s="1"/>
  <c r="G15" i="22" s="1"/>
  <c r="P8" i="22"/>
  <c r="P11" i="22"/>
  <c r="I9" i="22" s="1"/>
  <c r="H9" i="20"/>
  <c r="P12" i="20"/>
  <c r="G11" i="20"/>
  <c r="G12" i="20" s="1"/>
  <c r="G14" i="20" s="1"/>
  <c r="G15" i="20" s="1"/>
  <c r="P11" i="20"/>
  <c r="E18" i="20" s="1"/>
  <c r="E19" i="22" l="1"/>
  <c r="I10" i="22"/>
  <c r="E18" i="22"/>
  <c r="I9" i="20"/>
  <c r="E19" i="20"/>
  <c r="I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FC7BC4E0-FD0A-459A-95EF-6F3F555922E9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Cole em B5 seus dados quantitativos 
(análise univariada)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911E1FB7-EAF2-4B67-9AC3-440215D831B2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Cole em B5 seus dados quantitativos 
(análise univariada)</t>
        </r>
      </text>
    </comment>
  </commentList>
</comments>
</file>

<file path=xl/sharedStrings.xml><?xml version="1.0" encoding="utf-8"?>
<sst xmlns="http://schemas.openxmlformats.org/spreadsheetml/2006/main" count="411" uniqueCount="228">
  <si>
    <t>N</t>
  </si>
  <si>
    <t>estado_civil</t>
  </si>
  <si>
    <t>grau_instrucao</t>
  </si>
  <si>
    <t>n_filhos</t>
  </si>
  <si>
    <t>salario</t>
  </si>
  <si>
    <t>idade_anos</t>
  </si>
  <si>
    <t>reg_procedencia</t>
  </si>
  <si>
    <t>solteiro</t>
  </si>
  <si>
    <t>interior</t>
  </si>
  <si>
    <t>casado</t>
  </si>
  <si>
    <t>capital</t>
  </si>
  <si>
    <t>outra</t>
  </si>
  <si>
    <t>Distribuição de Frequências</t>
  </si>
  <si>
    <t>R</t>
  </si>
  <si>
    <t>Excel</t>
  </si>
  <si>
    <t>Gráficos de Barra e Pizza</t>
  </si>
  <si>
    <t>Pizza</t>
  </si>
  <si>
    <t>Barra</t>
  </si>
  <si>
    <t xml:space="preserve">  names.arg = c("Fundamental","Médio", "Superior"),</t>
  </si>
  <si>
    <t>Histograma</t>
  </si>
  <si>
    <t>Coeficiente de assimetria no R</t>
  </si>
  <si>
    <t>Quantitativo x Quantitativo</t>
  </si>
  <si>
    <t>Qualitativo x Quantitativo</t>
  </si>
  <si>
    <t>Qualitativo x Qualitativo</t>
  </si>
  <si>
    <t xml:space="preserve">           prop.c=FALSE,    # Se TRUE, entao retorna as proporções nas colunas</t>
  </si>
  <si>
    <t xml:space="preserve">           prop.t=FALSE,    # Se TRUE, entao retorna as proporções em relação ao total</t>
  </si>
  <si>
    <t xml:space="preserve">           prop.chisq=FALSE # Se TRUE, entao retorna a contribuição de cada casela para a estatística de Qui-quadrado</t>
  </si>
  <si>
    <t>#Gráfico de dispesão</t>
  </si>
  <si>
    <t>#Medidas resumo do Box Plot anterior</t>
  </si>
  <si>
    <t>1-ensino fundamental</t>
  </si>
  <si>
    <t>2-ensino medio</t>
  </si>
  <si>
    <t>3-superior</t>
  </si>
  <si>
    <t>getwd()</t>
  </si>
  <si>
    <t>#Visão geral: descritiva dos campos</t>
  </si>
  <si>
    <t>#Tabela de frequencias: grau de instrução</t>
  </si>
  <si>
    <t>#Gráfico de Barras: grau de instrução</t>
  </si>
  <si>
    <t>#Gráfico de Pizza ou setores: grau de instrução</t>
  </si>
  <si>
    <t>#Box Plot: salário</t>
  </si>
  <si>
    <t>#Medidas resumo: min, Q1, Q2, média, Q3 e max - salário</t>
  </si>
  <si>
    <t>#Histograma: salário</t>
  </si>
  <si>
    <t>#Coeficiente de assimetria no R: salário</t>
  </si>
  <si>
    <t>#Quanti x Quali: salário x grau de instrução</t>
  </si>
  <si>
    <t xml:space="preserve">           prop.r=TRUE,    # Se TRUE, entao retorna as proporções nas linhas</t>
  </si>
  <si>
    <t>#Quanti x Quanti: Salário x Idade</t>
  </si>
  <si>
    <t>Conclusões de negócio</t>
  </si>
  <si>
    <t>Repita os comandos aprendidos em sala de aula, agora para as demais variáveis não analisadas durante os exemplos.</t>
  </si>
  <si>
    <t>Tabela de frequencias, graficos de barra, pizza</t>
  </si>
  <si>
    <t>Medidas resumo (todas), boxplot e histograma</t>
  </si>
  <si>
    <t>Utilize as técnicas aprendidas:</t>
  </si>
  <si>
    <t>Conclusões de Negócio</t>
  </si>
  <si>
    <t>Classifique a Tabela abaixo: L_L, Q_T, T_T</t>
  </si>
  <si>
    <t>Tabela de frequencias, graficos de barra empilhado</t>
  </si>
  <si>
    <t xml:space="preserve">Medidas resumo (todas), boxplot </t>
  </si>
  <si>
    <t>Box plot</t>
  </si>
  <si>
    <t>Verificamos que da amostra de 36 funcionários analisados, metade tem ensino médio, seguindo por 33% dos funcionários com ensino fundamental, e apenas 17% com ensino superior.</t>
  </si>
  <si>
    <t>Legenda: L=quaLitativo e T=quanTitativo</t>
  </si>
  <si>
    <t xml:space="preserve">Conclusões da Análise Univariada </t>
  </si>
  <si>
    <t>Conclusões da Análise Bidimensional</t>
  </si>
  <si>
    <t>Classifique a Tabela abaixo: L ou T</t>
  </si>
  <si>
    <t>Tipo de variável</t>
  </si>
  <si>
    <t>T</t>
  </si>
  <si>
    <t>L</t>
  </si>
  <si>
    <r>
      <t xml:space="preserve">Faça uma </t>
    </r>
    <r>
      <rPr>
        <b/>
        <sz val="10"/>
        <color rgb="FF434343"/>
        <rFont val="Calibri"/>
        <family val="2"/>
        <scheme val="minor"/>
      </rPr>
      <t>análise exploratória BIDIMENSIONAL</t>
    </r>
    <r>
      <rPr>
        <sz val="10"/>
        <color rgb="FF434343"/>
        <rFont val="Calibri"/>
        <family val="2"/>
        <scheme val="minor"/>
      </rPr>
      <t xml:space="preserve"> completa da base de dados.</t>
    </r>
  </si>
  <si>
    <r>
      <t xml:space="preserve">Faça uma </t>
    </r>
    <r>
      <rPr>
        <b/>
        <sz val="10"/>
        <color rgb="FF434343"/>
        <rFont val="Calibri"/>
        <family val="2"/>
        <scheme val="minor"/>
      </rPr>
      <t>análise exploratória UNIVARIADA</t>
    </r>
    <r>
      <rPr>
        <sz val="10"/>
        <color rgb="FF434343"/>
        <rFont val="Calibri"/>
        <family val="2"/>
        <scheme val="minor"/>
      </rPr>
      <t xml:space="preserve"> completa da base de dados.</t>
    </r>
  </si>
  <si>
    <t>Medidas Descritivas - Variáveis Quantitativas</t>
  </si>
  <si>
    <t>Material de referência: Profª Drª Alessandra Montini</t>
  </si>
  <si>
    <t>Dados</t>
  </si>
  <si>
    <t>Tamanho da amostra</t>
  </si>
  <si>
    <t>BOX PLOT</t>
  </si>
  <si>
    <t>Medidas de Posição</t>
  </si>
  <si>
    <t>Medidas de Dispersão</t>
  </si>
  <si>
    <t>Média aritmética</t>
  </si>
  <si>
    <t>BOX-PLOT</t>
  </si>
  <si>
    <t>Mediana</t>
  </si>
  <si>
    <t>Moda</t>
  </si>
  <si>
    <t>Máximo</t>
  </si>
  <si>
    <t>Início</t>
  </si>
  <si>
    <t>1º quartil (25 %)</t>
  </si>
  <si>
    <t>Mínimo</t>
  </si>
  <si>
    <t>Cte.</t>
  </si>
  <si>
    <t>2º quartil (50 %)</t>
  </si>
  <si>
    <t>Intervalo Interquartil</t>
  </si>
  <si>
    <t>3º quartil (75 %)</t>
  </si>
  <si>
    <t>Amplitude</t>
  </si>
  <si>
    <t>Percentil1</t>
  </si>
  <si>
    <t>Coeficiente de Variação</t>
  </si>
  <si>
    <t>Percentil 99</t>
  </si>
  <si>
    <t>Assimetria</t>
  </si>
  <si>
    <t xml:space="preserve">Máximo </t>
  </si>
  <si>
    <t>Limite superior do Box Plot</t>
  </si>
  <si>
    <t>Limite Inferior do Box Plot</t>
  </si>
  <si>
    <t>Missing value</t>
  </si>
  <si>
    <t>Qtde filhos</t>
  </si>
  <si>
    <t>Desvio padrão</t>
  </si>
  <si>
    <t>Variância</t>
  </si>
  <si>
    <t>#####################################</t>
  </si>
  <si>
    <t>## Análise Exploratória Univariada ##</t>
  </si>
  <si>
    <t>#Análise de missing</t>
  </si>
  <si>
    <t>## Análise Exploratória Bivariada  ##</t>
  </si>
  <si>
    <t>#Box plot de grau de instrução por salário</t>
  </si>
  <si>
    <t xml:space="preserve">#Análise de salário para grupo '1-ensino fundamental' </t>
  </si>
  <si>
    <t xml:space="preserve">#Análise de salário para grupo '2-ensino medio' </t>
  </si>
  <si>
    <t xml:space="preserve">#Análise de salário para grupo '3-superior' </t>
  </si>
  <si>
    <t>#Abrir base de dados no R - Tipo de arquivo .csv</t>
  </si>
  <si>
    <t>Introdução</t>
  </si>
  <si>
    <t># Declarar uma variável</t>
  </si>
  <si>
    <t>a&lt;-1</t>
  </si>
  <si>
    <t>a</t>
  </si>
  <si>
    <t>a=1</t>
  </si>
  <si>
    <t>(a&lt;-1)</t>
  </si>
  <si>
    <t>(c&lt;-a+b)</t>
  </si>
  <si>
    <t># Criar uma operação (+, -, / ou *, **)</t>
  </si>
  <si>
    <t>(c&lt;-a-b)</t>
  </si>
  <si>
    <t>(c&lt;-b**3)</t>
  </si>
  <si>
    <t>b&lt;-3</t>
  </si>
  <si>
    <t>#Diretório onde está o arquivo</t>
  </si>
  <si>
    <t>getwd() #mostra o diretório onde está apontado</t>
  </si>
  <si>
    <t xml:space="preserve">(c&lt;-a*b) </t>
  </si>
  <si>
    <t>round((c&lt;-a/b),2)</t>
  </si>
  <si>
    <t># Gráfico de barras empilhadas: VALOR RELATIVO 100% da coluna = parâmetro 2, se quisesse 100% na linha, usar 1.</t>
  </si>
  <si>
    <t># Tabela bidimensional: VALOR RELATIVO 100% da coluna = parâmetro 2, se quisesse 100% na linha, usar 1.</t>
  </si>
  <si>
    <t># **********************************************************</t>
  </si>
  <si>
    <t># Mapear diretório de trabalho</t>
  </si>
  <si>
    <t xml:space="preserve">setwd("C:/_Ayu/0-Fia/_2020/TURMAS/EA_EAD_ago20/Analise_Exploratoria") </t>
  </si>
  <si>
    <t># Leitura da base de dados</t>
  </si>
  <si>
    <t>dados &lt;- read.table("Companhia_MB.txt", header = TRUE, sep = "\t", dec = ".")</t>
  </si>
  <si>
    <t>#dados &lt;- read.csv("Companhia_MB.csv",sep = ";",dec = ",")</t>
  </si>
  <si>
    <t>summary(dados)</t>
  </si>
  <si>
    <t>table(dados$grau_instrucao)</t>
  </si>
  <si>
    <t>prop.table(table(dados$grau_instrucao))</t>
  </si>
  <si>
    <t xml:space="preserve">  #Alternativa</t>
  </si>
  <si>
    <t xml:space="preserve">  library(summarytools)</t>
  </si>
  <si>
    <t xml:space="preserve">  freq(dados$grau_instrucao)</t>
  </si>
  <si>
    <t xml:space="preserve">  </t>
  </si>
  <si>
    <t>barplot(table(dados$grau_instrucao))</t>
  </si>
  <si>
    <t xml:space="preserve">  #Versão formatada do gráfico</t>
  </si>
  <si>
    <t xml:space="preserve">  barplot(</t>
  </si>
  <si>
    <t xml:space="preserve">  table(dados$grau_instrucao),</t>
  </si>
  <si>
    <t xml:space="preserve">  ylab = "Frequência",</t>
  </si>
  <si>
    <t xml:space="preserve">  cex.names = 0.7,</t>
  </si>
  <si>
    <t xml:space="preserve">  col = "darkturquoise",</t>
  </si>
  <si>
    <t xml:space="preserve">  border  =NA,</t>
  </si>
  <si>
    <t xml:space="preserve">  main = "Gráfico de barras: Grau de instrução",</t>
  </si>
  <si>
    <t xml:space="preserve">  axes = TRUE,</t>
  </si>
  <si>
    <t xml:space="preserve">  ylim = c(0,20))</t>
  </si>
  <si>
    <t>pie(table(dados$grau_instrucao))</t>
  </si>
  <si>
    <t xml:space="preserve">  colors = c("darkturquoise", "cyan", "grey") #escolha de cores</t>
  </si>
  <si>
    <t>boxplot(dados$salario)</t>
  </si>
  <si>
    <t xml:space="preserve">  boxplot(dados$salario, </t>
  </si>
  <si>
    <t xml:space="preserve">  pch = "*",  # tipo de marcador dos outliers</t>
  </si>
  <si>
    <t xml:space="preserve">  col = "darkturquoise", # cor do preenchimento do box plot</t>
  </si>
  <si>
    <t xml:space="preserve">  border = "darkgrey", # cor da linha do box plot</t>
  </si>
  <si>
    <t xml:space="preserve">  main = "Box plot: Salários Mínimo")</t>
  </si>
  <si>
    <t xml:space="preserve">  #Vesão ggplot()</t>
  </si>
  <si>
    <t xml:space="preserve">  library(tidyverse) #para usar ggplot()</t>
  </si>
  <si>
    <t xml:space="preserve">  ggplot(dados) + geom_boxplot(aes(y = salario), fill = "darkturquoise")</t>
  </si>
  <si>
    <t>summary(dados$salario)</t>
  </si>
  <si>
    <t>mean(dados$salario)</t>
  </si>
  <si>
    <t>median(dados$salario)</t>
  </si>
  <si>
    <t>quantile(dados$salario, probs = 0.5)</t>
  </si>
  <si>
    <t>var(dados$salario)</t>
  </si>
  <si>
    <t>sd(dados$salario)</t>
  </si>
  <si>
    <t>quantile(dados$salario, probs = c(0.01,0.25,0.5,0.75,0.99))</t>
  </si>
  <si>
    <t>hist(dados$salario)</t>
  </si>
  <si>
    <t xml:space="preserve">  hist(dados$salario, xlab = "salário mínimo", ylab = "Frequencia Absoluta", </t>
  </si>
  <si>
    <t xml:space="preserve">  border = "darkgrey", # cor da linha </t>
  </si>
  <si>
    <t xml:space="preserve">  main = "Histograma: Salários Mínimo")</t>
  </si>
  <si>
    <t xml:space="preserve">  #Versão ggplot()</t>
  </si>
  <si>
    <t xml:space="preserve">  ggplot(dados) + geom_histogram(aes(x = salario), bins = 10, </t>
  </si>
  <si>
    <t xml:space="preserve">                            fill = "darkturquoise", colour = "white")</t>
  </si>
  <si>
    <t>#Saída gráfica: medidas resumo em tabela e gráficos</t>
  </si>
  <si>
    <t>library(summarytools)</t>
  </si>
  <si>
    <t>summarytools::dfSummary(dados) %&gt;%</t>
  </si>
  <si>
    <t>summarytools::view()</t>
  </si>
  <si>
    <t xml:space="preserve">  #Para uma variável apenas</t>
  </si>
  <si>
    <t xml:space="preserve">  summarytools::dfSummary(dados$idade_anos) %&gt;%</t>
  </si>
  <si>
    <t xml:space="preserve">  summarytools::view()</t>
  </si>
  <si>
    <t>library(moments)</t>
  </si>
  <si>
    <t>skewness(dados$salario)</t>
  </si>
  <si>
    <t>salario_alto &lt;- as.data.frame(dados[dados$salario &gt;= 15, c(1,5)])</t>
  </si>
  <si>
    <t>summary(dados$n_filhos)</t>
  </si>
  <si>
    <t>mean(dados$n_filhos) #quando existe missing, não calcula a média</t>
  </si>
  <si>
    <t>mean(dados$n_filhos, na.rm = TRUE) #na.rm=TRUE remove os missings e calcula a média</t>
  </si>
  <si>
    <t>median(dados$n_filhos, na.rm = TRUE)</t>
  </si>
  <si>
    <t>quantile(dados$n_filhos, probs = 0.5,na.rm = TRUE)</t>
  </si>
  <si>
    <t>var(dados$n_filhos,na.rm = TRUE)</t>
  </si>
  <si>
    <t>sd(dados$n_filhos,na.rm = TRUE)</t>
  </si>
  <si>
    <t>quantile(dados$n_filhos, probs = c(0.01,0.25,0.5,0.75,0.99),na.rm = TRUE)</t>
  </si>
  <si>
    <t>(tabela_perc = 100*prop.table(table(dados$grau_instrucao, dados$estado_civil), 2))</t>
  </si>
  <si>
    <t>p &lt;- barplot(tabela_perc)</t>
  </si>
  <si>
    <t xml:space="preserve">  #Versão Formatada</t>
  </si>
  <si>
    <t xml:space="preserve">  p = barplot(tabela_perc, col = c("cyan1","azure2", "darkturquoise")) </t>
  </si>
  <si>
    <t xml:space="preserve">  #Escreve os valores no gráfico</t>
  </si>
  <si>
    <t xml:space="preserve">  text(p, tabela_perc[1,]/2, labels=paste0(round(tabela_perc[1,],2),"%"), col="black")</t>
  </si>
  <si>
    <t xml:space="preserve">  text(p, tabela_perc[1,]+tabela_perc[2,]/2, labels=paste0(round(tabela_perc[2,],2),"%"), col="black")</t>
  </si>
  <si>
    <t xml:space="preserve">  text(p, tabela_perc[1,]+tabela_perc[2,]+tabela_perc[3,]/2, labels=paste0(round(tabela_perc[3,],2),"%"), col="white")</t>
  </si>
  <si>
    <t xml:space="preserve">  #Insere a legenda no gráfico</t>
  </si>
  <si>
    <t xml:space="preserve">  legend("topright", legend = c("Fund","Med", "Sup"),  fill = c("cyan1", "azure2", "darkturquoise"),cex = 0.5)</t>
  </si>
  <si>
    <t xml:space="preserve">  #Alternativa, usando CrossTable da library(descr)</t>
  </si>
  <si>
    <t xml:space="preserve">  CrossTable(dados$estado_civil,dados$grau_instrucao,</t>
  </si>
  <si>
    <t xml:space="preserve">  )</t>
  </si>
  <si>
    <t xml:space="preserve">  #Alternativa, usando ctable da library(summarytools)</t>
  </si>
  <si>
    <t xml:space="preserve">  ctable(dados$grau_instrucao, dados$estado_civil, prop = "r")</t>
  </si>
  <si>
    <t>ggplot(dados,aes(grau_instrucao,salario)) + geom_boxplot(fill = "darkturquoise", colour = "grey")</t>
  </si>
  <si>
    <t>dados_aux &lt;- dados[dados$grau_instrucao =='1-ensino fundamental',]</t>
  </si>
  <si>
    <t>summary(dados_aux$salario)</t>
  </si>
  <si>
    <t>dados_aux &lt;- dados[dados$grau_instrucao =='2-ensino medio',]</t>
  </si>
  <si>
    <t>dados_aux &lt;- dados[dados$grau_instrucao =='3-superior',]</t>
  </si>
  <si>
    <t xml:space="preserve">  #Versão alternativa usando skim </t>
  </si>
  <si>
    <t xml:space="preserve">  library(skimr)</t>
  </si>
  <si>
    <t xml:space="preserve">  skim(group_by(dados, grau_instrucao), salario)</t>
  </si>
  <si>
    <t xml:space="preserve">  skim(group_by(dados, grau_instrucao)) #Cruza com as quantitativas da base</t>
  </si>
  <si>
    <t>plot(dados$salario,dados$idade_anos)</t>
  </si>
  <si>
    <t xml:space="preserve">  plot(dados$salario,dados$idade_anos,pch=20, col="darkturquoise",</t>
  </si>
  <si>
    <t xml:space="preserve">  xlab="Sários Mínimos",ylab="Idade", main = 'Salário x Idade', cex=1)</t>
  </si>
  <si>
    <t xml:space="preserve">  #Versão ggplot</t>
  </si>
  <si>
    <t xml:space="preserve">  ggplot(dados,aes(idade_anos,salario)) + geom_point(aes(x = idade_anos, y = salario),</t>
  </si>
  <si>
    <t xml:space="preserve">                     colour = "darkturquoise", size = 2)</t>
  </si>
  <si>
    <t xml:space="preserve">  aux1&lt;-table(dados$grau_instrucao)</t>
  </si>
  <si>
    <t xml:space="preserve">  aux2&lt;-prop.table(table(dados$grau_instrucao))</t>
  </si>
  <si>
    <t xml:space="preserve">  labs&lt;-paste(1:3,"(",aux1,"; ",round(aux2,1),"%)",sep="") #colocar rótulos</t>
  </si>
  <si>
    <t xml:space="preserve">  pie(table(dados$grau_instrucao),labels=labs,col=colors,radius = 0.8,cex=0.7, main="Gráfico de setores: Grau de instrução")</t>
  </si>
  <si>
    <t xml:space="preserve">  legend(-1.1,-0.85,legend=c("1-Fundamental, 2-Médio, 3-Superior"),border=NA,box.col=NA,cex=0.7)</t>
  </si>
  <si>
    <t>#Identificar indivíduos com salário maior ou igual a 15, c(1,5) seleciona colula 1 e 5</t>
  </si>
  <si>
    <t>summary(salario_alto[,2]) #mostra a apenas os valores da coluna 2</t>
  </si>
  <si>
    <t xml:space="preserve">  library(descr)   </t>
  </si>
  <si>
    <t>round(quantile(dados_aux$salario, probs=c(0.01,0.25,0.5,0.75,0.99)),2)</t>
  </si>
  <si>
    <t>setwd("C:/_Ayu/0-Fia/_2020/_Disciplinas/Analise_Exploratoria") #Barra sempre no sentido direito ou duas barras à 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</si>
</sst>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37" x14ac:knownFonts="1"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sz val="10"/>
      <name val="Arial"/>
      <family val="2"/>
    </font>
    <font>
      <b/>
      <sz val="10"/>
      <color rgb="FF434343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434343"/>
      <name val="Open Sans"/>
      <family val="2"/>
    </font>
    <font>
      <sz val="10"/>
      <color theme="0"/>
      <name val="Open Sans"/>
      <family val="2"/>
    </font>
    <font>
      <sz val="10"/>
      <color rgb="FF404040"/>
      <name val="Open Sans"/>
      <family val="2"/>
    </font>
    <font>
      <b/>
      <i/>
      <sz val="10"/>
      <color rgb="FF434343"/>
      <name val="Open Sans"/>
      <family val="2"/>
    </font>
    <font>
      <sz val="10"/>
      <color theme="1"/>
      <name val="Calibri"/>
      <family val="2"/>
      <scheme val="minor"/>
    </font>
    <font>
      <sz val="10"/>
      <color rgb="FF404040"/>
      <name val="Consolas"/>
      <family val="3"/>
    </font>
    <font>
      <sz val="10"/>
      <color rgb="FF24292E"/>
      <name val="Consolas"/>
      <family val="3"/>
    </font>
    <font>
      <sz val="10"/>
      <color rgb="FF0000FF"/>
      <name val="Consolas"/>
      <family val="3"/>
    </font>
    <font>
      <sz val="10"/>
      <color rgb="FF434343"/>
      <name val="Calibri"/>
      <family val="2"/>
      <scheme val="minor"/>
    </font>
    <font>
      <sz val="8"/>
      <color rgb="FF434343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9"/>
      <name val="Arial"/>
      <family val="2"/>
    </font>
    <font>
      <b/>
      <sz val="16"/>
      <color rgb="FF434343"/>
      <name val="Open Sans"/>
      <family val="2"/>
    </font>
    <font>
      <sz val="12"/>
      <name val="Open Sans"/>
      <family val="2"/>
    </font>
    <font>
      <sz val="8"/>
      <color theme="0"/>
      <name val="Open Sans"/>
      <family val="2"/>
    </font>
    <font>
      <sz val="10"/>
      <name val="Arial"/>
      <family val="2"/>
    </font>
    <font>
      <sz val="12"/>
      <color indexed="9"/>
      <name val="Open Sans"/>
      <family val="2"/>
    </font>
    <font>
      <b/>
      <sz val="12"/>
      <color indexed="9"/>
      <name val="Open Sans"/>
      <family val="2"/>
    </font>
    <font>
      <sz val="12"/>
      <color theme="0"/>
      <name val="Open Sans"/>
      <family val="2"/>
    </font>
    <font>
      <i/>
      <sz val="12"/>
      <color theme="0"/>
      <name val="Open Sans"/>
      <family val="2"/>
    </font>
    <font>
      <b/>
      <sz val="12"/>
      <name val="Open Sans"/>
      <family val="2"/>
    </font>
    <font>
      <b/>
      <sz val="12"/>
      <color rgb="FF434343"/>
      <name val="Open Sans"/>
      <family val="2"/>
    </font>
    <font>
      <sz val="12"/>
      <color rgb="FF434343"/>
      <name val="Open Sans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33CCCC"/>
      <name val="Consolas"/>
      <family val="3"/>
    </font>
    <font>
      <sz val="12"/>
      <color rgb="FF404040"/>
      <name val="Consolas"/>
      <family val="3"/>
    </font>
    <font>
      <sz val="10"/>
      <color rgb="FF434343"/>
      <name val="Consolas"/>
      <family val="3"/>
    </font>
    <font>
      <b/>
      <sz val="11"/>
      <color theme="1"/>
      <name val="Calibri"/>
      <family val="2"/>
      <scheme val="minor"/>
    </font>
    <font>
      <b/>
      <sz val="10"/>
      <color theme="1"/>
      <name val="Open Sans"/>
      <family val="2"/>
    </font>
    <font>
      <b/>
      <sz val="12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6ADB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434343"/>
      </left>
      <right style="thin">
        <color rgb="FF434343"/>
      </right>
      <top style="hair">
        <color rgb="FF434343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medium">
        <color indexed="64"/>
      </top>
      <bottom style="hair">
        <color rgb="FF434343"/>
      </bottom>
      <diagonal/>
    </border>
    <border>
      <left style="thin">
        <color rgb="FF434343"/>
      </left>
      <right style="thin">
        <color rgb="FF434343"/>
      </right>
      <top style="medium">
        <color indexed="64"/>
      </top>
      <bottom style="hair">
        <color rgb="FF434343"/>
      </bottom>
      <diagonal/>
    </border>
    <border>
      <left style="thin">
        <color rgb="FF434343"/>
      </left>
      <right style="medium">
        <color indexed="64"/>
      </right>
      <top style="medium">
        <color indexed="64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hair">
        <color rgb="FF434343"/>
      </top>
      <bottom style="hair">
        <color rgb="FF434343"/>
      </bottom>
      <diagonal/>
    </border>
    <border>
      <left style="thin">
        <color rgb="FF434343"/>
      </left>
      <right style="medium">
        <color indexed="64"/>
      </right>
      <top style="hair">
        <color rgb="FF434343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hair">
        <color rgb="FF434343"/>
      </top>
      <bottom style="medium">
        <color indexed="64"/>
      </bottom>
      <diagonal/>
    </border>
    <border>
      <left style="thin">
        <color rgb="FF434343"/>
      </left>
      <right style="thin">
        <color rgb="FF434343"/>
      </right>
      <top style="hair">
        <color rgb="FF434343"/>
      </top>
      <bottom style="medium">
        <color indexed="64"/>
      </bottom>
      <diagonal/>
    </border>
    <border>
      <left style="thin">
        <color rgb="FF434343"/>
      </left>
      <right style="medium">
        <color indexed="64"/>
      </right>
      <top style="hair">
        <color rgb="FF43434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7" fillId="0" borderId="0"/>
    <xf numFmtId="0" fontId="21" fillId="0" borderId="0"/>
  </cellStyleXfs>
  <cellXfs count="144">
    <xf numFmtId="0" fontId="0" fillId="0" borderId="0" xfId="0"/>
    <xf numFmtId="0" fontId="4" fillId="0" borderId="0" xfId="0" applyFont="1"/>
    <xf numFmtId="0" fontId="5" fillId="2" borderId="0" xfId="0" applyFont="1" applyFill="1"/>
    <xf numFmtId="0" fontId="7" fillId="2" borderId="0" xfId="0" applyFont="1" applyFill="1"/>
    <xf numFmtId="0" fontId="10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0" fillId="0" borderId="0" xfId="0" applyFont="1" applyFill="1"/>
    <xf numFmtId="0" fontId="12" fillId="3" borderId="0" xfId="0" applyFont="1" applyFill="1" applyAlignment="1">
      <alignment horizontal="left" vertical="top" wrapText="1" indent="1"/>
    </xf>
    <xf numFmtId="0" fontId="10" fillId="3" borderId="0" xfId="0" applyFont="1" applyFill="1"/>
    <xf numFmtId="0" fontId="10" fillId="2" borderId="0" xfId="0" applyFont="1" applyFill="1"/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5" fillId="2" borderId="12" xfId="0" applyFont="1" applyFill="1" applyBorder="1" applyAlignment="1">
      <alignment horizontal="center" vertical="center"/>
    </xf>
    <xf numFmtId="0" fontId="16" fillId="0" borderId="0" xfId="0" applyFont="1"/>
    <xf numFmtId="0" fontId="14" fillId="0" borderId="12" xfId="0" applyFont="1" applyBorder="1" applyAlignment="1">
      <alignment horizontal="center"/>
    </xf>
    <xf numFmtId="0" fontId="14" fillId="4" borderId="12" xfId="0" applyFont="1" applyFill="1" applyBorder="1"/>
    <xf numFmtId="0" fontId="14" fillId="0" borderId="12" xfId="0" applyFont="1" applyBorder="1"/>
    <xf numFmtId="0" fontId="14" fillId="0" borderId="12" xfId="0" applyFont="1" applyBorder="1" applyAlignment="1">
      <alignment wrapText="1" shrinkToFit="1"/>
    </xf>
    <xf numFmtId="0" fontId="14" fillId="5" borderId="12" xfId="0" applyFont="1" applyFill="1" applyBorder="1"/>
    <xf numFmtId="0" fontId="14" fillId="4" borderId="12" xfId="0" applyFont="1" applyFill="1" applyBorder="1" applyAlignment="1">
      <alignment wrapText="1" shrinkToFit="1"/>
    </xf>
    <xf numFmtId="0" fontId="14" fillId="5" borderId="12" xfId="0" applyFont="1" applyFill="1" applyBorder="1" applyAlignment="1">
      <alignment wrapText="1" shrinkToFit="1"/>
    </xf>
    <xf numFmtId="0" fontId="5" fillId="2" borderId="1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10" fillId="2" borderId="17" xfId="0" applyFont="1" applyFill="1" applyBorder="1"/>
    <xf numFmtId="0" fontId="19" fillId="0" borderId="0" xfId="2" applyFont="1" applyProtection="1">
      <protection hidden="1"/>
    </xf>
    <xf numFmtId="0" fontId="19" fillId="0" borderId="0" xfId="2" applyFont="1" applyAlignment="1" applyProtection="1">
      <alignment horizontal="center"/>
      <protection hidden="1"/>
    </xf>
    <xf numFmtId="0" fontId="19" fillId="0" borderId="18" xfId="2" applyFont="1" applyBorder="1" applyProtection="1">
      <protection hidden="1"/>
    </xf>
    <xf numFmtId="0" fontId="19" fillId="0" borderId="18" xfId="2" applyFont="1" applyBorder="1" applyAlignment="1" applyProtection="1">
      <alignment horizontal="center"/>
      <protection hidden="1"/>
    </xf>
    <xf numFmtId="0" fontId="22" fillId="2" borderId="19" xfId="3" applyFont="1" applyFill="1" applyBorder="1" applyAlignment="1" applyProtection="1">
      <alignment horizontal="center"/>
      <protection locked="0"/>
    </xf>
    <xf numFmtId="0" fontId="22" fillId="2" borderId="19" xfId="3" applyFont="1" applyFill="1" applyBorder="1" applyProtection="1">
      <protection hidden="1"/>
    </xf>
    <xf numFmtId="0" fontId="23" fillId="2" borderId="19" xfId="2" applyFont="1" applyFill="1" applyBorder="1" applyAlignment="1" applyProtection="1">
      <alignment horizontal="center"/>
      <protection hidden="1"/>
    </xf>
    <xf numFmtId="0" fontId="24" fillId="2" borderId="18" xfId="2" applyFont="1" applyFill="1" applyBorder="1" applyAlignment="1" applyProtection="1">
      <alignment horizontal="center"/>
      <protection hidden="1"/>
    </xf>
    <xf numFmtId="0" fontId="19" fillId="0" borderId="19" xfId="3" applyFont="1" applyBorder="1" applyProtection="1">
      <protection hidden="1"/>
    </xf>
    <xf numFmtId="0" fontId="26" fillId="0" borderId="19" xfId="2" applyFont="1" applyBorder="1" applyAlignment="1" applyProtection="1">
      <alignment horizontal="center"/>
      <protection hidden="1"/>
    </xf>
    <xf numFmtId="0" fontId="22" fillId="2" borderId="0" xfId="3" applyFont="1" applyFill="1" applyProtection="1">
      <protection hidden="1"/>
    </xf>
    <xf numFmtId="164" fontId="23" fillId="2" borderId="0" xfId="2" applyNumberFormat="1" applyFont="1" applyFill="1" applyAlignment="1" applyProtection="1">
      <alignment horizontal="center"/>
      <protection hidden="1"/>
    </xf>
    <xf numFmtId="165" fontId="23" fillId="2" borderId="19" xfId="2" applyNumberFormat="1" applyFont="1" applyFill="1" applyBorder="1" applyAlignment="1" applyProtection="1">
      <alignment horizontal="center"/>
      <protection hidden="1"/>
    </xf>
    <xf numFmtId="0" fontId="27" fillId="6" borderId="20" xfId="3" applyFont="1" applyFill="1" applyBorder="1" applyAlignment="1" applyProtection="1">
      <alignment horizontal="left"/>
      <protection hidden="1"/>
    </xf>
    <xf numFmtId="0" fontId="27" fillId="0" borderId="0" xfId="2" applyFont="1" applyAlignment="1" applyProtection="1">
      <alignment horizontal="center"/>
      <protection hidden="1"/>
    </xf>
    <xf numFmtId="0" fontId="27" fillId="6" borderId="0" xfId="3" applyFont="1" applyFill="1" applyAlignment="1" applyProtection="1">
      <alignment horizontal="left"/>
      <protection hidden="1"/>
    </xf>
    <xf numFmtId="0" fontId="19" fillId="0" borderId="15" xfId="2" applyFont="1" applyBorder="1" applyAlignment="1" applyProtection="1">
      <alignment horizontal="center"/>
      <protection hidden="1"/>
    </xf>
    <xf numFmtId="0" fontId="19" fillId="0" borderId="12" xfId="2" applyFont="1" applyBorder="1" applyAlignment="1" applyProtection="1">
      <alignment horizontal="center"/>
      <protection hidden="1"/>
    </xf>
    <xf numFmtId="0" fontId="27" fillId="6" borderId="18" xfId="3" applyFont="1" applyFill="1" applyBorder="1" applyAlignment="1" applyProtection="1">
      <alignment horizontal="left"/>
      <protection hidden="1"/>
    </xf>
    <xf numFmtId="0" fontId="19" fillId="7" borderId="12" xfId="2" applyFont="1" applyFill="1" applyBorder="1" applyAlignment="1" applyProtection="1">
      <alignment horizontal="center"/>
      <protection hidden="1"/>
    </xf>
    <xf numFmtId="0" fontId="27" fillId="6" borderId="0" xfId="3" applyFont="1" applyFill="1" applyProtection="1">
      <protection hidden="1"/>
    </xf>
    <xf numFmtId="0" fontId="27" fillId="0" borderId="0" xfId="2" applyFont="1" applyProtection="1">
      <protection hidden="1"/>
    </xf>
    <xf numFmtId="0" fontId="27" fillId="6" borderId="19" xfId="3" applyFont="1" applyFill="1" applyBorder="1" applyAlignment="1" applyProtection="1">
      <alignment horizontal="left"/>
      <protection hidden="1"/>
    </xf>
    <xf numFmtId="2" fontId="28" fillId="6" borderId="19" xfId="2" applyNumberFormat="1" applyFont="1" applyFill="1" applyBorder="1" applyAlignment="1" applyProtection="1">
      <alignment horizontal="center"/>
      <protection hidden="1"/>
    </xf>
    <xf numFmtId="0" fontId="27" fillId="0" borderId="18" xfId="2" applyFont="1" applyBorder="1" applyProtection="1">
      <protection hidden="1"/>
    </xf>
    <xf numFmtId="0" fontId="27" fillId="6" borderId="20" xfId="3" applyFont="1" applyFill="1" applyBorder="1" applyProtection="1">
      <protection hidden="1"/>
    </xf>
    <xf numFmtId="2" fontId="28" fillId="6" borderId="20" xfId="3" applyNumberFormat="1" applyFont="1" applyFill="1" applyBorder="1" applyAlignment="1" applyProtection="1">
      <alignment horizontal="center"/>
      <protection hidden="1"/>
    </xf>
    <xf numFmtId="1" fontId="19" fillId="8" borderId="15" xfId="2" applyNumberFormat="1" applyFont="1" applyFill="1" applyBorder="1" applyAlignment="1" applyProtection="1">
      <alignment horizontal="center"/>
      <protection hidden="1"/>
    </xf>
    <xf numFmtId="0" fontId="19" fillId="8" borderId="12" xfId="2" applyFont="1" applyFill="1" applyBorder="1" applyAlignment="1" applyProtection="1">
      <alignment horizontal="center"/>
      <protection hidden="1"/>
    </xf>
    <xf numFmtId="0" fontId="27" fillId="6" borderId="18" xfId="3" applyFont="1" applyFill="1" applyBorder="1" applyProtection="1">
      <protection hidden="1"/>
    </xf>
    <xf numFmtId="2" fontId="28" fillId="6" borderId="18" xfId="3" applyNumberFormat="1" applyFont="1" applyFill="1" applyBorder="1" applyAlignment="1" applyProtection="1">
      <alignment horizontal="center"/>
      <protection hidden="1"/>
    </xf>
    <xf numFmtId="0" fontId="19" fillId="8" borderId="21" xfId="2" applyFont="1" applyFill="1" applyBorder="1" applyAlignment="1" applyProtection="1">
      <alignment horizontal="center"/>
      <protection hidden="1"/>
    </xf>
    <xf numFmtId="0" fontId="28" fillId="6" borderId="0" xfId="2" applyFont="1" applyFill="1" applyProtection="1">
      <protection hidden="1"/>
    </xf>
    <xf numFmtId="0" fontId="28" fillId="6" borderId="0" xfId="2" applyFont="1" applyFill="1" applyAlignment="1" applyProtection="1">
      <alignment horizontal="center"/>
      <protection hidden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 applyProtection="1">
      <alignment horizontal="left"/>
      <protection hidden="1"/>
    </xf>
    <xf numFmtId="1" fontId="19" fillId="0" borderId="0" xfId="3" applyNumberFormat="1" applyFont="1" applyAlignment="1" applyProtection="1">
      <alignment horizontal="center"/>
      <protection hidden="1"/>
    </xf>
    <xf numFmtId="2" fontId="19" fillId="0" borderId="0" xfId="3" applyNumberFormat="1" applyFont="1" applyProtection="1">
      <protection hidden="1"/>
    </xf>
    <xf numFmtId="0" fontId="26" fillId="0" borderId="0" xfId="3" applyFont="1" applyAlignment="1" applyProtection="1">
      <alignment horizontal="center"/>
      <protection hidden="1"/>
    </xf>
    <xf numFmtId="2" fontId="19" fillId="0" borderId="0" xfId="3" applyNumberFormat="1" applyFont="1" applyAlignment="1" applyProtection="1">
      <alignment horizontal="center"/>
      <protection hidden="1"/>
    </xf>
    <xf numFmtId="0" fontId="19" fillId="0" borderId="0" xfId="3" applyFont="1" applyProtection="1">
      <protection hidden="1"/>
    </xf>
    <xf numFmtId="0" fontId="19" fillId="0" borderId="22" xfId="2" applyFont="1" applyBorder="1" applyAlignment="1" applyProtection="1">
      <alignment horizontal="center"/>
      <protection locked="0"/>
    </xf>
    <xf numFmtId="0" fontId="13" fillId="0" borderId="0" xfId="0" applyFont="1" applyAlignment="1">
      <alignment vertical="center"/>
    </xf>
    <xf numFmtId="2" fontId="28" fillId="6" borderId="20" xfId="2" applyNumberFormat="1" applyFont="1" applyFill="1" applyBorder="1" applyAlignment="1" applyProtection="1">
      <alignment horizontal="center"/>
      <protection hidden="1"/>
    </xf>
    <xf numFmtId="2" fontId="28" fillId="6" borderId="0" xfId="2" applyNumberFormat="1" applyFont="1" applyFill="1" applyAlignment="1" applyProtection="1">
      <alignment horizontal="center"/>
      <protection hidden="1"/>
    </xf>
    <xf numFmtId="2" fontId="28" fillId="6" borderId="18" xfId="2" applyNumberFormat="1" applyFont="1" applyFill="1" applyBorder="1" applyAlignment="1" applyProtection="1">
      <alignment horizontal="center"/>
      <protection hidden="1"/>
    </xf>
    <xf numFmtId="2" fontId="28" fillId="0" borderId="0" xfId="2" applyNumberFormat="1" applyFont="1" applyAlignment="1" applyProtection="1">
      <alignment horizontal="center"/>
      <protection hidden="1"/>
    </xf>
    <xf numFmtId="2" fontId="28" fillId="0" borderId="18" xfId="2" applyNumberFormat="1" applyFont="1" applyBorder="1" applyAlignment="1" applyProtection="1">
      <alignment horizontal="center"/>
      <protection hidden="1"/>
    </xf>
    <xf numFmtId="2" fontId="19" fillId="0" borderId="0" xfId="2" applyNumberFormat="1" applyFont="1" applyProtection="1">
      <protection hidden="1"/>
    </xf>
    <xf numFmtId="0" fontId="19" fillId="9" borderId="0" xfId="2" applyFont="1" applyFill="1" applyAlignment="1" applyProtection="1">
      <alignment horizontal="center"/>
      <protection locked="0"/>
    </xf>
    <xf numFmtId="0" fontId="31" fillId="0" borderId="0" xfId="0" applyFont="1" applyAlignment="1">
      <alignment vertical="center"/>
    </xf>
    <xf numFmtId="9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4" fillId="0" borderId="0" xfId="0" applyFont="1" applyFill="1"/>
    <xf numFmtId="0" fontId="8" fillId="0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2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4" fillId="0" borderId="0" xfId="0" applyFont="1" applyFill="1"/>
    <xf numFmtId="0" fontId="3" fillId="0" borderId="0" xfId="0" applyFont="1" applyFill="1"/>
    <xf numFmtId="0" fontId="6" fillId="0" borderId="0" xfId="0" applyFont="1" applyFill="1"/>
    <xf numFmtId="166" fontId="28" fillId="6" borderId="20" xfId="2" applyNumberFormat="1" applyFont="1" applyFill="1" applyBorder="1" applyAlignment="1" applyProtection="1">
      <alignment horizontal="right"/>
      <protection hidden="1"/>
    </xf>
    <xf numFmtId="166" fontId="28" fillId="6" borderId="0" xfId="2" applyNumberFormat="1" applyFont="1" applyFill="1" applyAlignment="1" applyProtection="1">
      <alignment horizontal="right"/>
      <protection hidden="1"/>
    </xf>
    <xf numFmtId="166" fontId="28" fillId="6" borderId="18" xfId="2" applyNumberFormat="1" applyFont="1" applyFill="1" applyBorder="1" applyAlignment="1" applyProtection="1">
      <alignment horizontal="right"/>
      <protection hidden="1"/>
    </xf>
    <xf numFmtId="166" fontId="28" fillId="0" borderId="0" xfId="2" applyNumberFormat="1" applyFont="1" applyAlignment="1" applyProtection="1">
      <alignment horizontal="right"/>
      <protection hidden="1"/>
    </xf>
    <xf numFmtId="166" fontId="28" fillId="0" borderId="18" xfId="2" applyNumberFormat="1" applyFont="1" applyBorder="1" applyAlignment="1" applyProtection="1">
      <alignment horizontal="right"/>
      <protection hidden="1"/>
    </xf>
    <xf numFmtId="166" fontId="19" fillId="0" borderId="0" xfId="2" applyNumberFormat="1" applyFont="1" applyAlignment="1" applyProtection="1">
      <alignment horizontal="right"/>
      <protection hidden="1"/>
    </xf>
    <xf numFmtId="166" fontId="28" fillId="6" borderId="20" xfId="3" applyNumberFormat="1" applyFont="1" applyFill="1" applyBorder="1" applyAlignment="1" applyProtection="1">
      <alignment horizontal="right"/>
      <protection hidden="1"/>
    </xf>
    <xf numFmtId="166" fontId="28" fillId="6" borderId="18" xfId="3" applyNumberFormat="1" applyFont="1" applyFill="1" applyBorder="1" applyAlignment="1" applyProtection="1">
      <alignment horizontal="right"/>
      <protection hidden="1"/>
    </xf>
    <xf numFmtId="0" fontId="23" fillId="2" borderId="19" xfId="2" applyFont="1" applyFill="1" applyBorder="1" applyAlignment="1" applyProtection="1">
      <alignment horizontal="right"/>
      <protection hidden="1"/>
    </xf>
    <xf numFmtId="0" fontId="26" fillId="0" borderId="19" xfId="2" applyFont="1" applyBorder="1" applyAlignment="1" applyProtection="1">
      <alignment horizontal="right"/>
      <protection hidden="1"/>
    </xf>
    <xf numFmtId="164" fontId="23" fillId="2" borderId="0" xfId="2" applyNumberFormat="1" applyFont="1" applyFill="1" applyAlignment="1" applyProtection="1">
      <alignment horizontal="right"/>
      <protection hidden="1"/>
    </xf>
    <xf numFmtId="0" fontId="19" fillId="0" borderId="0" xfId="2" applyFont="1" applyAlignment="1" applyProtection="1">
      <alignment horizontal="right"/>
      <protection hidden="1"/>
    </xf>
    <xf numFmtId="165" fontId="23" fillId="2" borderId="19" xfId="2" applyNumberFormat="1" applyFont="1" applyFill="1" applyBorder="1" applyAlignment="1" applyProtection="1">
      <alignment horizontal="right"/>
      <protection hidden="1"/>
    </xf>
    <xf numFmtId="166" fontId="28" fillId="6" borderId="19" xfId="2" applyNumberFormat="1" applyFont="1" applyFill="1" applyBorder="1" applyAlignment="1" applyProtection="1">
      <alignment horizontal="right"/>
      <protection hidden="1"/>
    </xf>
    <xf numFmtId="0" fontId="35" fillId="0" borderId="0" xfId="0" applyFont="1"/>
    <xf numFmtId="0" fontId="34" fillId="0" borderId="0" xfId="0" applyFont="1"/>
    <xf numFmtId="0" fontId="4" fillId="0" borderId="0" xfId="0" applyFont="1" applyAlignment="1"/>
    <xf numFmtId="0" fontId="36" fillId="6" borderId="0" xfId="3" applyFont="1" applyFill="1" applyAlignment="1" applyProtection="1">
      <alignment horizontal="left"/>
      <protection hidden="1"/>
    </xf>
    <xf numFmtId="166" fontId="24" fillId="6" borderId="0" xfId="2" applyNumberFormat="1" applyFont="1" applyFill="1" applyAlignment="1" applyProtection="1">
      <alignment horizontal="right"/>
      <protection hidden="1"/>
    </xf>
    <xf numFmtId="2" fontId="24" fillId="6" borderId="0" xfId="2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>
      <alignment horizontal="center"/>
    </xf>
    <xf numFmtId="0" fontId="14" fillId="0" borderId="12" xfId="0" applyFont="1" applyBorder="1" applyAlignment="1">
      <alignment horizontal="center" wrapText="1" shrinkToFit="1"/>
    </xf>
    <xf numFmtId="0" fontId="5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wrapText="1" shrinkToFit="1"/>
    </xf>
    <xf numFmtId="0" fontId="14" fillId="0" borderId="13" xfId="0" applyFont="1" applyBorder="1" applyAlignment="1">
      <alignment horizontal="center" wrapText="1" shrinkToFit="1"/>
    </xf>
    <xf numFmtId="0" fontId="14" fillId="0" borderId="14" xfId="0" applyFont="1" applyBorder="1" applyAlignment="1">
      <alignment horizontal="center" wrapText="1" shrinkToFit="1"/>
    </xf>
    <xf numFmtId="0" fontId="14" fillId="0" borderId="15" xfId="0" applyFont="1" applyBorder="1" applyAlignment="1">
      <alignment horizontal="center" wrapText="1" shrinkToFi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8" fillId="2" borderId="0" xfId="2" applyFont="1" applyFill="1" applyAlignment="1" applyProtection="1">
      <alignment horizontal="center"/>
      <protection hidden="1"/>
    </xf>
    <xf numFmtId="0" fontId="20" fillId="2" borderId="0" xfId="2" applyFont="1" applyFill="1" applyAlignment="1" applyProtection="1">
      <alignment horizontal="center"/>
      <protection hidden="1"/>
    </xf>
    <xf numFmtId="0" fontId="25" fillId="2" borderId="18" xfId="2" applyFont="1" applyFill="1" applyBorder="1" applyAlignment="1" applyProtection="1">
      <alignment horizontal="center"/>
      <protection hidden="1"/>
    </xf>
    <xf numFmtId="0" fontId="26" fillId="0" borderId="0" xfId="3" applyFont="1" applyAlignment="1" applyProtection="1">
      <alignment horizontal="center"/>
      <protection hidden="1"/>
    </xf>
    <xf numFmtId="0" fontId="5" fillId="2" borderId="0" xfId="0" applyFont="1" applyFill="1" applyAlignment="1">
      <alignment horizontal="center"/>
    </xf>
  </cellXfs>
  <cellStyles count="4">
    <cellStyle name="Normal" xfId="0" builtinId="0"/>
    <cellStyle name="Normal 2" xfId="1" xr:uid="{18594CFD-6918-45A5-ABB2-B0C1EA4038D1}"/>
    <cellStyle name="Normal 3" xfId="3" xr:uid="{1DDDD12F-10A2-49FE-B4F4-CC0B71FAF011}"/>
    <cellStyle name="Normal_Exemplo_inclinação" xfId="2" xr:uid="{954E40EA-A351-4FFD-AE7A-10C247CD07F7}"/>
  </cellStyles>
  <dxfs count="0"/>
  <tableStyles count="0" defaultTableStyle="TableStyleMedium2" defaultPivotStyle="PivotStyleLight16"/>
  <colors>
    <mruColors>
      <color rgb="FF434343"/>
      <color rgb="FF00FFFF"/>
      <color rgb="FF6ADBD9"/>
      <color rgb="FF33CC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83283726652955E-2"/>
          <c:y val="8.9900208427494216E-2"/>
          <c:w val="0.84015258740373411"/>
          <c:h val="0.7891240517524492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434343"/>
              </a:solidFill>
              <a:prstDash val="solid"/>
            </a:ln>
          </c:spPr>
          <c:marker>
            <c:symbol val="triangle"/>
            <c:size val="3"/>
            <c:spPr>
              <a:noFill/>
              <a:ln w="9525">
                <a:noFill/>
              </a:ln>
            </c:spPr>
          </c:marker>
          <c:xVal>
            <c:numRef>
              <c:f>MD_Excel!$G$8:$G$17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MD_Excel!$H$8:$H$17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C-44F4-8343-AE63BF90E22A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MD_Excel!$G$18:$G$19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MD_Excel!$H$18:$H$19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C-44F4-8343-AE63BF90E22A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A29C-44F4-8343-AE63BF90E22A}"/>
              </c:ext>
            </c:extLst>
          </c:dPt>
          <c:xVal>
            <c:numRef>
              <c:f>MD_Excel!$I$8:$I$11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MD_Excel!$J$8:$J$11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C-44F4-8343-AE63BF90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3760"/>
        <c:axId val="93969728"/>
      </c:scatterChart>
      <c:valAx>
        <c:axId val="2233337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969728"/>
        <c:crosses val="autoZero"/>
        <c:crossBetween val="midCat"/>
      </c:valAx>
      <c:valAx>
        <c:axId val="93969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23333760"/>
        <c:crosses val="autoZero"/>
        <c:crossBetween val="midCat"/>
      </c:valAx>
      <c:spPr>
        <a:gradFill rotWithShape="0">
          <a:gsLst>
            <a:gs pos="0">
              <a:srgbClr val="6ADBD9"/>
            </a:gs>
            <a:gs pos="50000">
              <a:srgbClr val="FFFFFF"/>
            </a:gs>
            <a:gs pos="100000">
              <a:srgbClr val="6ADBD9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83283726652955E-2"/>
          <c:y val="8.9900208427494216E-2"/>
          <c:w val="0.84015258740373411"/>
          <c:h val="0.7891240517524492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434343"/>
              </a:solidFill>
              <a:prstDash val="solid"/>
            </a:ln>
          </c:spPr>
          <c:marker>
            <c:symbol val="triangle"/>
            <c:size val="3"/>
            <c:spPr>
              <a:noFill/>
              <a:ln w="9525">
                <a:noFill/>
              </a:ln>
            </c:spPr>
          </c:marker>
          <c:xVal>
            <c:numRef>
              <c:f>MD_Excel_Misisng!$G$8:$G$17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MD_Excel_Misisng!$H$8:$H$17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B-4607-A145-735C6150DD8D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MD_Excel_Misisng!$G$18:$G$19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MD_Excel_Misisng!$H$18:$H$19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B-4607-A145-735C6150DD8D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2FCB-4607-A145-735C6150DD8D}"/>
              </c:ext>
            </c:extLst>
          </c:dPt>
          <c:xVal>
            <c:numRef>
              <c:f>MD_Excel_Misisng!$I$8:$I$11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MD_Excel_Misisng!$J$8:$J$11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B-4607-A145-735C6150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3760"/>
        <c:axId val="93969728"/>
      </c:scatterChart>
      <c:valAx>
        <c:axId val="2233337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969728"/>
        <c:crosses val="autoZero"/>
        <c:crossBetween val="midCat"/>
      </c:valAx>
      <c:valAx>
        <c:axId val="93969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23333760"/>
        <c:crosses val="autoZero"/>
        <c:crossBetween val="midCat"/>
      </c:valAx>
      <c:spPr>
        <a:gradFill rotWithShape="0">
          <a:gsLst>
            <a:gs pos="0">
              <a:srgbClr val="6ADBD9"/>
            </a:gs>
            <a:gs pos="50000">
              <a:srgbClr val="FFFFFF"/>
            </a:gs>
            <a:gs pos="100000">
              <a:srgbClr val="6ADBD9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0</xdr:row>
      <xdr:rowOff>103909</xdr:rowOff>
    </xdr:from>
    <xdr:to>
      <xdr:col>21</xdr:col>
      <xdr:colOff>436524</xdr:colOff>
      <xdr:row>38</xdr:row>
      <xdr:rowOff>179195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6FAC23-A9CB-4C8D-819E-E46F53638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03909"/>
          <a:ext cx="13009524" cy="73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</xdr:row>
      <xdr:rowOff>47625</xdr:rowOff>
    </xdr:from>
    <xdr:to>
      <xdr:col>16</xdr:col>
      <xdr:colOff>386</xdr:colOff>
      <xdr:row>3</xdr:row>
      <xdr:rowOff>51722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2F7F43-2589-474C-81AF-0AD4C1CE8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8048625" y="209550"/>
          <a:ext cx="1705361" cy="327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4</xdr:row>
      <xdr:rowOff>94191</xdr:rowOff>
    </xdr:from>
    <xdr:to>
      <xdr:col>13</xdr:col>
      <xdr:colOff>203200</xdr:colOff>
      <xdr:row>19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E79E-0DCE-4DC8-8D92-84349DBFF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306917</xdr:colOff>
      <xdr:row>2</xdr:row>
      <xdr:rowOff>95250</xdr:rowOff>
    </xdr:from>
    <xdr:to>
      <xdr:col>15</xdr:col>
      <xdr:colOff>139028</xdr:colOff>
      <xdr:row>4</xdr:row>
      <xdr:rowOff>31614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4F32A9E-5E38-4359-88B6-5E135200B6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050992" y="476250"/>
          <a:ext cx="1708536" cy="326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156882</xdr:colOff>
      <xdr:row>1</xdr:row>
      <xdr:rowOff>67235</xdr:rowOff>
    </xdr:from>
    <xdr:to>
      <xdr:col>19</xdr:col>
      <xdr:colOff>46890</xdr:colOff>
      <xdr:row>3</xdr:row>
      <xdr:rowOff>81417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CE4864A-607A-4126-BA76-46AEC6E66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2449735" y="224117"/>
          <a:ext cx="1705361" cy="327947"/>
        </a:xfrm>
        <a:prstGeom prst="rect">
          <a:avLst/>
        </a:prstGeom>
      </xdr:spPr>
    </xdr:pic>
    <xdr:clientData/>
  </xdr:twoCellAnchor>
  <xdr:twoCellAnchor editAs="oneCell">
    <xdr:from>
      <xdr:col>6</xdr:col>
      <xdr:colOff>560295</xdr:colOff>
      <xdr:row>40</xdr:row>
      <xdr:rowOff>33617</xdr:rowOff>
    </xdr:from>
    <xdr:to>
      <xdr:col>13</xdr:col>
      <xdr:colOff>317127</xdr:colOff>
      <xdr:row>61</xdr:row>
      <xdr:rowOff>90767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F0AA6F-29F9-4ADD-B827-098B53732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1971" y="7720852"/>
          <a:ext cx="3992656" cy="335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1</xdr:row>
      <xdr:rowOff>57150</xdr:rowOff>
    </xdr:from>
    <xdr:to>
      <xdr:col>19</xdr:col>
      <xdr:colOff>19436</xdr:colOff>
      <xdr:row>3</xdr:row>
      <xdr:rowOff>61247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D2142F-24B4-47D7-AB72-5E9437AD18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896475" y="219075"/>
          <a:ext cx="1705361" cy="3279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</xdr:row>
      <xdr:rowOff>57150</xdr:rowOff>
    </xdr:from>
    <xdr:to>
      <xdr:col>18</xdr:col>
      <xdr:colOff>600461</xdr:colOff>
      <xdr:row>3</xdr:row>
      <xdr:rowOff>61247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23CCC9B-D20C-4DF9-945B-795E646E9B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867900" y="219075"/>
          <a:ext cx="1705361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1</xdr:row>
      <xdr:rowOff>66675</xdr:rowOff>
    </xdr:from>
    <xdr:to>
      <xdr:col>15</xdr:col>
      <xdr:colOff>386</xdr:colOff>
      <xdr:row>3</xdr:row>
      <xdr:rowOff>70772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10D0D0-9763-4952-A142-058BAE5AB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315450" y="228600"/>
          <a:ext cx="1705361" cy="3279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57150</xdr:rowOff>
    </xdr:from>
    <xdr:to>
      <xdr:col>15</xdr:col>
      <xdr:colOff>9911</xdr:colOff>
      <xdr:row>3</xdr:row>
      <xdr:rowOff>61247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2E628E-B517-4B86-AE58-8E9AC1252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8791575" y="219075"/>
          <a:ext cx="1705361" cy="3279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1</xdr:row>
      <xdr:rowOff>66675</xdr:rowOff>
    </xdr:from>
    <xdr:to>
      <xdr:col>19</xdr:col>
      <xdr:colOff>9911</xdr:colOff>
      <xdr:row>3</xdr:row>
      <xdr:rowOff>70772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DBED0A-BE0A-4428-9EDB-C7C2192A47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448800" y="228600"/>
          <a:ext cx="1705361" cy="3279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204106</xdr:colOff>
      <xdr:row>3</xdr:row>
      <xdr:rowOff>54429</xdr:rowOff>
    </xdr:from>
    <xdr:to>
      <xdr:col>19</xdr:col>
      <xdr:colOff>72503</xdr:colOff>
      <xdr:row>5</xdr:row>
      <xdr:rowOff>28590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5DA6ED-2365-4EDD-A0F1-C3470EE627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212535" y="544286"/>
          <a:ext cx="1705361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235324</xdr:colOff>
      <xdr:row>3</xdr:row>
      <xdr:rowOff>56029</xdr:rowOff>
    </xdr:from>
    <xdr:to>
      <xdr:col>18</xdr:col>
      <xdr:colOff>541381</xdr:colOff>
      <xdr:row>4</xdr:row>
      <xdr:rowOff>168088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91D3AE-63E2-4586-BA1D-D7E0EB802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166912" y="526676"/>
          <a:ext cx="1516293" cy="2689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</xdr:row>
      <xdr:rowOff>47625</xdr:rowOff>
    </xdr:from>
    <xdr:to>
      <xdr:col>16</xdr:col>
      <xdr:colOff>386</xdr:colOff>
      <xdr:row>3</xdr:row>
      <xdr:rowOff>51722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87D81E7-E5DF-46B7-BF1E-89BEEB82B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8048625" y="209550"/>
          <a:ext cx="1705361" cy="3279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4</xdr:row>
      <xdr:rowOff>94191</xdr:rowOff>
    </xdr:from>
    <xdr:to>
      <xdr:col>13</xdr:col>
      <xdr:colOff>203200</xdr:colOff>
      <xdr:row>19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28D53-58FB-4190-8A85-38040ED45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306917</xdr:colOff>
      <xdr:row>2</xdr:row>
      <xdr:rowOff>95250</xdr:rowOff>
    </xdr:from>
    <xdr:to>
      <xdr:col>15</xdr:col>
      <xdr:colOff>139027</xdr:colOff>
      <xdr:row>4</xdr:row>
      <xdr:rowOff>31614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99D723-AC88-40BF-8538-9923B3C79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064750" y="476250"/>
          <a:ext cx="1705361" cy="3279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1</xdr:row>
      <xdr:rowOff>76200</xdr:rowOff>
    </xdr:from>
    <xdr:to>
      <xdr:col>16</xdr:col>
      <xdr:colOff>38486</xdr:colOff>
      <xdr:row>3</xdr:row>
      <xdr:rowOff>80297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05224C-160A-4443-A3EA-C3A780D1AE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8801100" y="238125"/>
          <a:ext cx="1705361" cy="327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9170-0258-4A34-93F5-78D6AC131B30}">
  <dimension ref="A1"/>
  <sheetViews>
    <sheetView showGridLines="0" tabSelected="1" zoomScale="55" zoomScaleNormal="55" workbookViewId="0">
      <selection activeCell="AC32" sqref="AC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1A9A-3AEC-4FC7-9AF6-E02B9FABAA21}">
  <dimension ref="A1:P36"/>
  <sheetViews>
    <sheetView showGridLines="0" workbookViewId="0">
      <selection activeCell="A4" sqref="A4:A36"/>
    </sheetView>
  </sheetViews>
  <sheetFormatPr defaultRowHeight="12.75" x14ac:dyDescent="0.2"/>
  <cols>
    <col min="1" max="16384" width="9.140625" style="4"/>
  </cols>
  <sheetData>
    <row r="1" spans="1:16" ht="15" x14ac:dyDescent="0.3">
      <c r="A1" s="138" t="s">
        <v>53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3" spans="1:16" ht="15" x14ac:dyDescent="0.3">
      <c r="A3" s="2" t="s">
        <v>13</v>
      </c>
      <c r="B3" s="2"/>
      <c r="C3" s="2"/>
      <c r="D3" s="2"/>
      <c r="E3" s="2"/>
      <c r="F3" s="2"/>
      <c r="G3" s="2"/>
    </row>
    <row r="4" spans="1:16" x14ac:dyDescent="0.2">
      <c r="A4" s="29"/>
    </row>
    <row r="5" spans="1:16" x14ac:dyDescent="0.2">
      <c r="A5" s="29"/>
    </row>
    <row r="6" spans="1:16" x14ac:dyDescent="0.2">
      <c r="A6" s="29"/>
    </row>
    <row r="7" spans="1:16" x14ac:dyDescent="0.2">
      <c r="A7" s="29"/>
    </row>
    <row r="8" spans="1:16" x14ac:dyDescent="0.2">
      <c r="A8" s="29"/>
    </row>
    <row r="9" spans="1:16" x14ac:dyDescent="0.2">
      <c r="A9" s="29"/>
    </row>
    <row r="10" spans="1:16" x14ac:dyDescent="0.2">
      <c r="A10" s="29"/>
    </row>
    <row r="11" spans="1:16" x14ac:dyDescent="0.2">
      <c r="A11" s="29"/>
    </row>
    <row r="12" spans="1:16" x14ac:dyDescent="0.2">
      <c r="A12" s="29"/>
    </row>
    <row r="13" spans="1:16" x14ac:dyDescent="0.2">
      <c r="A13" s="100"/>
    </row>
    <row r="14" spans="1:16" x14ac:dyDescent="0.2">
      <c r="A14" s="100"/>
    </row>
    <row r="15" spans="1:16" x14ac:dyDescent="0.2">
      <c r="A15" s="100"/>
    </row>
    <row r="16" spans="1:16" x14ac:dyDescent="0.2">
      <c r="A16" s="100"/>
    </row>
    <row r="17" spans="1:1" x14ac:dyDescent="0.2">
      <c r="A17" s="100"/>
    </row>
    <row r="18" spans="1:1" x14ac:dyDescent="0.2">
      <c r="A18" s="100"/>
    </row>
    <row r="19" spans="1:1" x14ac:dyDescent="0.2">
      <c r="A19" s="85"/>
    </row>
    <row r="20" spans="1:1" x14ac:dyDescent="0.2">
      <c r="A20" s="85"/>
    </row>
    <row r="21" spans="1:1" x14ac:dyDescent="0.2">
      <c r="A21" s="5"/>
    </row>
    <row r="22" spans="1:1" x14ac:dyDescent="0.2">
      <c r="A22" s="5"/>
    </row>
    <row r="23" spans="1:1" x14ac:dyDescent="0.2">
      <c r="A23" s="85"/>
    </row>
    <row r="24" spans="1:1" x14ac:dyDescent="0.2">
      <c r="A24" s="5"/>
    </row>
    <row r="25" spans="1:1" x14ac:dyDescent="0.2">
      <c r="A25" s="85"/>
    </row>
    <row r="26" spans="1:1" x14ac:dyDescent="0.2">
      <c r="A26" s="5"/>
    </row>
    <row r="27" spans="1:1" x14ac:dyDescent="0.2">
      <c r="A27" s="85"/>
    </row>
    <row r="28" spans="1:1" x14ac:dyDescent="0.2">
      <c r="A28" s="94"/>
    </row>
    <row r="29" spans="1:1" x14ac:dyDescent="0.2">
      <c r="A29" s="95"/>
    </row>
    <row r="30" spans="1:1" x14ac:dyDescent="0.2">
      <c r="A30" s="85"/>
    </row>
    <row r="31" spans="1:1" x14ac:dyDescent="0.2">
      <c r="A31" s="5"/>
    </row>
    <row r="32" spans="1:1" x14ac:dyDescent="0.2">
      <c r="A32" s="85"/>
    </row>
    <row r="33" spans="1:1" x14ac:dyDescent="0.2">
      <c r="A33" s="5"/>
    </row>
    <row r="34" spans="1:1" x14ac:dyDescent="0.2">
      <c r="A34" s="85"/>
    </row>
    <row r="35" spans="1:1" x14ac:dyDescent="0.2">
      <c r="A35" s="5"/>
    </row>
    <row r="36" spans="1:1" x14ac:dyDescent="0.2">
      <c r="A36" s="6"/>
    </row>
  </sheetData>
  <mergeCells count="1">
    <mergeCell ref="A1:P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0420-4C64-4AC0-ABEC-7D398BF6F582}">
  <sheetPr>
    <pageSetUpPr fitToPage="1"/>
  </sheetPr>
  <dimension ref="A1:AF2067"/>
  <sheetViews>
    <sheetView showGridLines="0" zoomScale="85" zoomScaleNormal="85" workbookViewId="0">
      <selection activeCell="O19" sqref="O19"/>
    </sheetView>
  </sheetViews>
  <sheetFormatPr defaultRowHeight="18" x14ac:dyDescent="0.35"/>
  <cols>
    <col min="1" max="1" width="5.140625" style="43" customWidth="1"/>
    <col min="2" max="2" width="13.28515625" style="84" customWidth="1"/>
    <col min="3" max="3" width="4.28515625" style="44" customWidth="1"/>
    <col min="4" max="4" width="34.28515625" style="44" customWidth="1"/>
    <col min="5" max="5" width="14.7109375" style="43" customWidth="1"/>
    <col min="6" max="6" width="3.140625" style="43" customWidth="1"/>
    <col min="7" max="10" width="9.140625" style="44" customWidth="1"/>
    <col min="11" max="11" width="14" style="44" bestFit="1" customWidth="1"/>
    <col min="12" max="12" width="11.5703125" style="44" bestFit="1" customWidth="1"/>
    <col min="13" max="13" width="11.42578125" style="44" bestFit="1" customWidth="1"/>
    <col min="14" max="14" width="5.42578125" style="44" customWidth="1"/>
    <col min="15" max="15" width="28.140625" style="43" bestFit="1" customWidth="1"/>
    <col min="16" max="16" width="14" style="119" customWidth="1"/>
    <col min="17" max="17" width="6.140625" style="43" customWidth="1"/>
    <col min="18" max="16384" width="9.140625" style="43"/>
  </cols>
  <sheetData>
    <row r="1" spans="1:32" ht="22.5" x14ac:dyDescent="0.4">
      <c r="A1" s="139" t="s">
        <v>64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32" ht="9.75" customHeight="1" x14ac:dyDescent="0.35">
      <c r="A2" s="140" t="s">
        <v>65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32" ht="14.25" customHeight="1" x14ac:dyDescent="0.35">
      <c r="B3" s="92" t="s">
        <v>92</v>
      </c>
      <c r="E3" s="45"/>
      <c r="G3" s="46"/>
      <c r="H3" s="46"/>
      <c r="I3" s="46"/>
      <c r="J3" s="46"/>
      <c r="K3" s="46"/>
      <c r="L3" s="46"/>
      <c r="M3" s="46"/>
    </row>
    <row r="4" spans="1:32" ht="18.75" thickBot="1" x14ac:dyDescent="0.4">
      <c r="B4" s="47" t="s">
        <v>66</v>
      </c>
      <c r="D4" s="48" t="s">
        <v>67</v>
      </c>
      <c r="E4" s="116">
        <f>COUNT(Amostra)</f>
        <v>0</v>
      </c>
      <c r="G4" s="50"/>
      <c r="H4" s="50"/>
      <c r="I4" s="50"/>
      <c r="J4" s="141" t="s">
        <v>68</v>
      </c>
      <c r="K4" s="141"/>
      <c r="L4" s="50"/>
      <c r="M4" s="50"/>
    </row>
    <row r="5" spans="1:32" x14ac:dyDescent="0.35">
      <c r="B5" s="16"/>
      <c r="D5" s="51"/>
      <c r="E5" s="117"/>
    </row>
    <row r="6" spans="1:32" x14ac:dyDescent="0.35">
      <c r="B6" s="20"/>
      <c r="D6" s="53" t="s">
        <v>69</v>
      </c>
      <c r="E6" s="118"/>
      <c r="O6" s="48" t="s">
        <v>70</v>
      </c>
      <c r="P6" s="120"/>
    </row>
    <row r="7" spans="1:32" ht="21" customHeight="1" x14ac:dyDescent="0.35">
      <c r="B7" s="20"/>
      <c r="D7" s="56" t="s">
        <v>71</v>
      </c>
      <c r="E7" s="108" t="e">
        <f>AVERAGE(Amostra)</f>
        <v>#DIV/0!</v>
      </c>
      <c r="G7" s="43"/>
      <c r="H7" s="43"/>
      <c r="I7" s="43"/>
      <c r="J7" s="57" t="s">
        <v>72</v>
      </c>
      <c r="O7" s="56" t="s">
        <v>93</v>
      </c>
      <c r="P7" s="109" t="e">
        <f>STDEVA(Amostra)</f>
        <v>#DIV/0!</v>
      </c>
    </row>
    <row r="8" spans="1:32" ht="16.5" customHeight="1" x14ac:dyDescent="0.35">
      <c r="B8" s="20"/>
      <c r="D8" s="58" t="s">
        <v>73</v>
      </c>
      <c r="E8" s="109" t="e">
        <f>MEDIAN(Amostra)</f>
        <v>#NUM!</v>
      </c>
      <c r="G8" s="59">
        <f>P10</f>
        <v>0</v>
      </c>
      <c r="H8" s="60">
        <f>AF9</f>
        <v>2</v>
      </c>
      <c r="I8" s="60"/>
      <c r="J8" s="60">
        <f>AF9</f>
        <v>2</v>
      </c>
      <c r="O8" s="58" t="s">
        <v>94</v>
      </c>
      <c r="P8" s="109" t="e">
        <f>P7^2</f>
        <v>#DIV/0!</v>
      </c>
    </row>
    <row r="9" spans="1:32" ht="16.5" customHeight="1" x14ac:dyDescent="0.35">
      <c r="B9" s="20"/>
      <c r="D9" s="61" t="s">
        <v>74</v>
      </c>
      <c r="E9" s="110" t="e">
        <f>MODE(Amostra)</f>
        <v>#N/A</v>
      </c>
      <c r="G9" s="59" t="e">
        <f>E10</f>
        <v>#NUM!</v>
      </c>
      <c r="H9" s="60">
        <f>H8</f>
        <v>2</v>
      </c>
      <c r="I9" s="60" t="e">
        <f>E10-1.5*P11</f>
        <v>#NUM!</v>
      </c>
      <c r="J9" s="60">
        <f>J8</f>
        <v>2</v>
      </c>
      <c r="K9" s="43"/>
      <c r="O9" s="125" t="s">
        <v>75</v>
      </c>
      <c r="P9" s="126">
        <f>MAX(Amostra)</f>
        <v>0</v>
      </c>
      <c r="AE9" s="62" t="s">
        <v>76</v>
      </c>
      <c r="AF9" s="62">
        <v>2</v>
      </c>
    </row>
    <row r="10" spans="1:32" ht="16.5" customHeight="1" x14ac:dyDescent="0.35">
      <c r="B10" s="20"/>
      <c r="D10" s="58" t="s">
        <v>77</v>
      </c>
      <c r="E10" s="109" t="e">
        <f>QUARTILE(Amostra,1)</f>
        <v>#NUM!</v>
      </c>
      <c r="G10" s="59" t="e">
        <f>G9</f>
        <v>#NUM!</v>
      </c>
      <c r="H10" s="60">
        <f>$AF$9+$AF$10</f>
        <v>3</v>
      </c>
      <c r="I10" s="60" t="e">
        <f>E12+1.5*P11</f>
        <v>#NUM!</v>
      </c>
      <c r="J10" s="60">
        <f>J9</f>
        <v>2</v>
      </c>
      <c r="K10" s="43"/>
      <c r="O10" s="125" t="s">
        <v>78</v>
      </c>
      <c r="P10" s="126">
        <f>MIN(Amostra)</f>
        <v>0</v>
      </c>
      <c r="AE10" s="62" t="s">
        <v>79</v>
      </c>
      <c r="AF10" s="62">
        <v>1</v>
      </c>
    </row>
    <row r="11" spans="1:32" ht="16.5" customHeight="1" x14ac:dyDescent="0.35">
      <c r="B11" s="20"/>
      <c r="D11" s="58" t="s">
        <v>80</v>
      </c>
      <c r="E11" s="109" t="e">
        <f>QUARTILE(Amostra,2)</f>
        <v>#NUM!</v>
      </c>
      <c r="G11" s="59" t="e">
        <f>E12</f>
        <v>#NUM!</v>
      </c>
      <c r="H11" s="60">
        <f>$AF$9+$AF$10</f>
        <v>3</v>
      </c>
      <c r="I11" s="60"/>
      <c r="J11" s="60"/>
      <c r="K11" s="43"/>
      <c r="O11" s="58" t="s">
        <v>81</v>
      </c>
      <c r="P11" s="109" t="e">
        <f>E12-E10</f>
        <v>#NUM!</v>
      </c>
    </row>
    <row r="12" spans="1:32" ht="16.5" customHeight="1" x14ac:dyDescent="0.35">
      <c r="B12" s="20"/>
      <c r="D12" s="61" t="s">
        <v>82</v>
      </c>
      <c r="E12" s="110" t="e">
        <f>QUARTILE(Amostra,3)</f>
        <v>#NUM!</v>
      </c>
      <c r="G12" s="59" t="e">
        <f>G11</f>
        <v>#NUM!</v>
      </c>
      <c r="H12" s="60">
        <f>H8</f>
        <v>2</v>
      </c>
      <c r="I12" s="43"/>
      <c r="J12" s="43"/>
      <c r="K12" s="43"/>
      <c r="O12" s="58" t="s">
        <v>83</v>
      </c>
      <c r="P12" s="109">
        <f>P9-P10</f>
        <v>0</v>
      </c>
    </row>
    <row r="13" spans="1:32" ht="16.5" customHeight="1" x14ac:dyDescent="0.35">
      <c r="B13" s="20"/>
      <c r="D13" s="63" t="s">
        <v>84</v>
      </c>
      <c r="E13" s="111" t="e">
        <f>PERCENTILE(Amostra,0.01)</f>
        <v>#NUM!</v>
      </c>
      <c r="G13" s="59">
        <f>P9</f>
        <v>0</v>
      </c>
      <c r="H13" s="60">
        <f>H12</f>
        <v>2</v>
      </c>
      <c r="O13" s="61" t="s">
        <v>85</v>
      </c>
      <c r="P13" s="110" t="e">
        <f>(P7/E7)*100</f>
        <v>#DIV/0!</v>
      </c>
    </row>
    <row r="14" spans="1:32" ht="16.5" customHeight="1" x14ac:dyDescent="0.35">
      <c r="B14" s="20"/>
      <c r="D14" s="64" t="s">
        <v>78</v>
      </c>
      <c r="E14" s="111">
        <f>MIN(Amostra)</f>
        <v>0</v>
      </c>
      <c r="G14" s="59" t="e">
        <f>G12</f>
        <v>#NUM!</v>
      </c>
      <c r="H14" s="60">
        <f>H13</f>
        <v>2</v>
      </c>
      <c r="P14" s="113"/>
    </row>
    <row r="15" spans="1:32" ht="16.5" customHeight="1" x14ac:dyDescent="0.35">
      <c r="B15" s="20"/>
      <c r="D15" s="63" t="s">
        <v>86</v>
      </c>
      <c r="E15" s="111" t="e">
        <f>PERCENTILE(Amostra,0.99)</f>
        <v>#NUM!</v>
      </c>
      <c r="G15" s="59" t="e">
        <f>G14</f>
        <v>#NUM!</v>
      </c>
      <c r="H15" s="60">
        <f>$AF$9-$AF$10</f>
        <v>1</v>
      </c>
      <c r="O15" s="65" t="s">
        <v>87</v>
      </c>
      <c r="P15" s="121" t="e">
        <f>SKEW(Amostra)</f>
        <v>#DIV/0!</v>
      </c>
    </row>
    <row r="16" spans="1:32" x14ac:dyDescent="0.35">
      <c r="B16" s="20"/>
      <c r="D16" s="67" t="s">
        <v>88</v>
      </c>
      <c r="E16" s="112">
        <f>MAX(Amostra)</f>
        <v>0</v>
      </c>
      <c r="G16" s="59" t="e">
        <f>G10</f>
        <v>#NUM!</v>
      </c>
      <c r="H16" s="60">
        <f>$AF$9-$AF$10</f>
        <v>1</v>
      </c>
    </row>
    <row r="17" spans="2:11" ht="19.5" customHeight="1" x14ac:dyDescent="0.35">
      <c r="B17" s="20"/>
      <c r="E17" s="113"/>
      <c r="G17" s="59" t="e">
        <f>G16</f>
        <v>#NUM!</v>
      </c>
      <c r="H17" s="60">
        <f>H14</f>
        <v>2</v>
      </c>
    </row>
    <row r="18" spans="2:11" ht="19.5" customHeight="1" x14ac:dyDescent="0.35">
      <c r="B18" s="20"/>
      <c r="D18" s="68" t="s">
        <v>89</v>
      </c>
      <c r="E18" s="114" t="e">
        <f>E12+(1.5*P11)</f>
        <v>#NUM!</v>
      </c>
      <c r="G18" s="70" t="e">
        <f>E8</f>
        <v>#NUM!</v>
      </c>
      <c r="H18" s="71">
        <f>$AF$9-$AF$10</f>
        <v>1</v>
      </c>
    </row>
    <row r="19" spans="2:11" ht="19.5" customHeight="1" x14ac:dyDescent="0.35">
      <c r="B19" s="20"/>
      <c r="D19" s="72" t="s">
        <v>90</v>
      </c>
      <c r="E19" s="115" t="e">
        <f>E10-(1.5*P11)</f>
        <v>#NUM!</v>
      </c>
      <c r="G19" s="70" t="e">
        <f>G18</f>
        <v>#NUM!</v>
      </c>
      <c r="H19" s="74">
        <f>$AF$9+$AF$10</f>
        <v>3</v>
      </c>
    </row>
    <row r="20" spans="2:11" ht="19.5" customHeight="1" x14ac:dyDescent="0.35">
      <c r="B20" s="20"/>
      <c r="I20" s="75"/>
    </row>
    <row r="21" spans="2:11" ht="19.5" customHeight="1" x14ac:dyDescent="0.35">
      <c r="B21" s="20"/>
      <c r="E21" s="44"/>
      <c r="I21" s="76"/>
      <c r="J21" s="75"/>
      <c r="K21" s="75"/>
    </row>
    <row r="22" spans="2:11" ht="19.5" customHeight="1" x14ac:dyDescent="0.35">
      <c r="B22" s="20"/>
      <c r="E22" s="44"/>
      <c r="G22" s="43"/>
      <c r="I22" s="76"/>
      <c r="J22" s="76"/>
      <c r="K22" s="75"/>
    </row>
    <row r="23" spans="2:11" ht="19.5" customHeight="1" x14ac:dyDescent="0.35">
      <c r="B23" s="20"/>
      <c r="E23" s="44"/>
    </row>
    <row r="24" spans="2:11" ht="19.5" customHeight="1" x14ac:dyDescent="0.35">
      <c r="B24" s="20"/>
    </row>
    <row r="25" spans="2:11" x14ac:dyDescent="0.35">
      <c r="B25" s="20"/>
    </row>
    <row r="26" spans="2:11" x14ac:dyDescent="0.35">
      <c r="B26" s="20"/>
      <c r="J26" s="43"/>
      <c r="K26" s="43"/>
    </row>
    <row r="27" spans="2:11" x14ac:dyDescent="0.35">
      <c r="B27" s="20"/>
      <c r="G27" s="43"/>
      <c r="H27" s="43"/>
      <c r="I27" s="43"/>
      <c r="J27" s="43"/>
      <c r="K27" s="43"/>
    </row>
    <row r="28" spans="2:11" x14ac:dyDescent="0.35">
      <c r="B28" s="20"/>
      <c r="G28" s="43"/>
      <c r="H28" s="43"/>
      <c r="I28" s="43"/>
      <c r="J28" s="43"/>
      <c r="K28" s="43"/>
    </row>
    <row r="29" spans="2:11" x14ac:dyDescent="0.35">
      <c r="B29" s="20"/>
      <c r="D29" s="43"/>
      <c r="G29" s="43"/>
      <c r="H29" s="43"/>
      <c r="I29" s="43"/>
      <c r="J29" s="43"/>
      <c r="K29" s="43"/>
    </row>
    <row r="30" spans="2:11" x14ac:dyDescent="0.35">
      <c r="B30" s="20"/>
      <c r="G30" s="43"/>
      <c r="H30" s="43"/>
      <c r="I30" s="43"/>
      <c r="J30" s="43"/>
      <c r="K30" s="43"/>
    </row>
    <row r="31" spans="2:11" x14ac:dyDescent="0.35">
      <c r="B31" s="20"/>
      <c r="G31" s="43"/>
      <c r="H31" s="43"/>
      <c r="I31" s="43"/>
      <c r="J31" s="43"/>
      <c r="K31" s="43"/>
    </row>
    <row r="32" spans="2:11" x14ac:dyDescent="0.35">
      <c r="B32" s="20"/>
      <c r="G32" s="43"/>
      <c r="H32" s="43"/>
      <c r="I32" s="43"/>
      <c r="J32" s="43"/>
      <c r="K32" s="43"/>
    </row>
    <row r="33" spans="2:11" x14ac:dyDescent="0.35">
      <c r="B33" s="20"/>
      <c r="G33" s="43"/>
      <c r="H33" s="43"/>
      <c r="I33" s="43"/>
      <c r="J33" s="43"/>
      <c r="K33" s="43"/>
    </row>
    <row r="34" spans="2:11" x14ac:dyDescent="0.35">
      <c r="B34" s="20"/>
      <c r="G34" s="43"/>
      <c r="H34" s="43"/>
      <c r="I34" s="43"/>
      <c r="J34" s="43"/>
      <c r="K34" s="43"/>
    </row>
    <row r="35" spans="2:11" x14ac:dyDescent="0.35">
      <c r="B35" s="20"/>
      <c r="D35" s="78"/>
    </row>
    <row r="36" spans="2:11" x14ac:dyDescent="0.35">
      <c r="B36" s="20"/>
      <c r="D36" s="78"/>
    </row>
    <row r="37" spans="2:11" x14ac:dyDescent="0.35">
      <c r="B37" s="20"/>
      <c r="D37" s="78"/>
      <c r="E37" s="79"/>
    </row>
    <row r="38" spans="2:11" x14ac:dyDescent="0.35">
      <c r="B38" s="20"/>
      <c r="D38" s="78"/>
      <c r="E38" s="80"/>
    </row>
    <row r="39" spans="2:11" x14ac:dyDescent="0.35">
      <c r="B39" s="20"/>
      <c r="D39" s="43"/>
      <c r="E39" s="81"/>
    </row>
    <row r="40" spans="2:11" ht="18.75" thickBot="1" x14ac:dyDescent="0.4">
      <c r="B40" s="24"/>
      <c r="D40" s="78"/>
      <c r="E40" s="82"/>
    </row>
    <row r="41" spans="2:11" x14ac:dyDescent="0.35">
      <c r="B41" s="77"/>
      <c r="D41" s="83"/>
      <c r="E41" s="82"/>
    </row>
    <row r="42" spans="2:11" x14ac:dyDescent="0.35">
      <c r="B42" s="77"/>
      <c r="D42" s="83"/>
      <c r="E42" s="82"/>
    </row>
    <row r="43" spans="2:11" x14ac:dyDescent="0.35">
      <c r="B43" s="77"/>
      <c r="D43" s="83"/>
    </row>
    <row r="44" spans="2:11" x14ac:dyDescent="0.35">
      <c r="B44" s="77"/>
      <c r="D44" s="83"/>
      <c r="E44" s="82"/>
    </row>
    <row r="45" spans="2:11" x14ac:dyDescent="0.35">
      <c r="B45" s="77"/>
      <c r="E45" s="82"/>
    </row>
    <row r="46" spans="2:11" x14ac:dyDescent="0.35">
      <c r="B46" s="77"/>
      <c r="D46" s="43"/>
      <c r="E46" s="82"/>
    </row>
    <row r="47" spans="2:11" x14ac:dyDescent="0.35">
      <c r="B47" s="77"/>
      <c r="D47" s="83"/>
      <c r="E47" s="80"/>
    </row>
    <row r="48" spans="2:11" x14ac:dyDescent="0.35">
      <c r="B48" s="77"/>
      <c r="D48" s="142"/>
      <c r="E48" s="142"/>
    </row>
    <row r="49" spans="2:5" x14ac:dyDescent="0.35">
      <c r="B49" s="77"/>
      <c r="D49" s="43"/>
      <c r="E49" s="82"/>
    </row>
    <row r="50" spans="2:5" x14ac:dyDescent="0.35">
      <c r="B50" s="77"/>
      <c r="D50" s="43"/>
      <c r="E50" s="82"/>
    </row>
    <row r="51" spans="2:5" x14ac:dyDescent="0.35">
      <c r="B51" s="77"/>
      <c r="D51" s="43"/>
      <c r="E51" s="82"/>
    </row>
    <row r="52" spans="2:5" x14ac:dyDescent="0.35">
      <c r="B52" s="77"/>
      <c r="D52" s="43"/>
      <c r="E52" s="82"/>
    </row>
    <row r="53" spans="2:5" x14ac:dyDescent="0.35">
      <c r="B53" s="77"/>
      <c r="D53" s="43"/>
      <c r="E53" s="82"/>
    </row>
    <row r="54" spans="2:5" x14ac:dyDescent="0.35">
      <c r="B54" s="77"/>
      <c r="D54" s="43"/>
      <c r="E54" s="82"/>
    </row>
    <row r="55" spans="2:5" x14ac:dyDescent="0.35">
      <c r="B55" s="77"/>
      <c r="D55" s="43"/>
      <c r="E55" s="82"/>
    </row>
    <row r="56" spans="2:5" x14ac:dyDescent="0.35">
      <c r="B56" s="77"/>
      <c r="D56" s="43"/>
      <c r="E56" s="80"/>
    </row>
    <row r="57" spans="2:5" x14ac:dyDescent="0.35">
      <c r="B57" s="77"/>
      <c r="D57" s="43"/>
      <c r="E57" s="82"/>
    </row>
    <row r="58" spans="2:5" x14ac:dyDescent="0.35">
      <c r="B58" s="77"/>
      <c r="D58" s="43"/>
      <c r="E58" s="82"/>
    </row>
    <row r="59" spans="2:5" x14ac:dyDescent="0.35">
      <c r="B59" s="77"/>
      <c r="D59" s="43"/>
    </row>
    <row r="60" spans="2:5" x14ac:dyDescent="0.35">
      <c r="B60" s="77"/>
    </row>
    <row r="61" spans="2:5" x14ac:dyDescent="0.35">
      <c r="B61" s="77"/>
    </row>
    <row r="62" spans="2:5" x14ac:dyDescent="0.35">
      <c r="B62" s="77"/>
    </row>
    <row r="63" spans="2:5" x14ac:dyDescent="0.35">
      <c r="B63" s="77"/>
    </row>
    <row r="64" spans="2:5" x14ac:dyDescent="0.35">
      <c r="B64" s="77"/>
    </row>
    <row r="65" spans="2:2" x14ac:dyDescent="0.35">
      <c r="B65" s="77"/>
    </row>
    <row r="66" spans="2:2" x14ac:dyDescent="0.35">
      <c r="B66" s="77"/>
    </row>
    <row r="67" spans="2:2" x14ac:dyDescent="0.35">
      <c r="B67" s="77"/>
    </row>
    <row r="68" spans="2:2" x14ac:dyDescent="0.35">
      <c r="B68" s="77"/>
    </row>
    <row r="69" spans="2:2" x14ac:dyDescent="0.35">
      <c r="B69" s="77"/>
    </row>
    <row r="70" spans="2:2" x14ac:dyDescent="0.35">
      <c r="B70" s="77"/>
    </row>
    <row r="71" spans="2:2" x14ac:dyDescent="0.35">
      <c r="B71" s="77"/>
    </row>
    <row r="72" spans="2:2" x14ac:dyDescent="0.35">
      <c r="B72" s="77"/>
    </row>
    <row r="73" spans="2:2" x14ac:dyDescent="0.35">
      <c r="B73" s="77"/>
    </row>
    <row r="74" spans="2:2" x14ac:dyDescent="0.35">
      <c r="B74" s="77"/>
    </row>
    <row r="75" spans="2:2" x14ac:dyDescent="0.35">
      <c r="B75" s="77"/>
    </row>
    <row r="76" spans="2:2" x14ac:dyDescent="0.35">
      <c r="B76" s="77"/>
    </row>
    <row r="77" spans="2:2" x14ac:dyDescent="0.35">
      <c r="B77" s="77"/>
    </row>
    <row r="78" spans="2:2" x14ac:dyDescent="0.35">
      <c r="B78" s="77"/>
    </row>
    <row r="79" spans="2:2" x14ac:dyDescent="0.35">
      <c r="B79" s="77"/>
    </row>
    <row r="80" spans="2:2" x14ac:dyDescent="0.35">
      <c r="B80" s="77"/>
    </row>
    <row r="81" spans="2:2" x14ac:dyDescent="0.35">
      <c r="B81" s="77"/>
    </row>
    <row r="82" spans="2:2" x14ac:dyDescent="0.35">
      <c r="B82" s="77"/>
    </row>
    <row r="83" spans="2:2" x14ac:dyDescent="0.35">
      <c r="B83" s="77"/>
    </row>
    <row r="84" spans="2:2" x14ac:dyDescent="0.35">
      <c r="B84" s="77"/>
    </row>
    <row r="85" spans="2:2" x14ac:dyDescent="0.35">
      <c r="B85" s="77"/>
    </row>
    <row r="86" spans="2:2" x14ac:dyDescent="0.35">
      <c r="B86" s="77"/>
    </row>
    <row r="87" spans="2:2" x14ac:dyDescent="0.35">
      <c r="B87" s="77"/>
    </row>
    <row r="88" spans="2:2" x14ac:dyDescent="0.35">
      <c r="B88" s="77"/>
    </row>
    <row r="89" spans="2:2" x14ac:dyDescent="0.35">
      <c r="B89" s="77"/>
    </row>
    <row r="90" spans="2:2" x14ac:dyDescent="0.35">
      <c r="B90" s="77"/>
    </row>
    <row r="91" spans="2:2" x14ac:dyDescent="0.35">
      <c r="B91" s="77"/>
    </row>
    <row r="92" spans="2:2" x14ac:dyDescent="0.35">
      <c r="B92" s="77"/>
    </row>
    <row r="93" spans="2:2" x14ac:dyDescent="0.35">
      <c r="B93" s="77"/>
    </row>
    <row r="94" spans="2:2" x14ac:dyDescent="0.35">
      <c r="B94" s="77"/>
    </row>
    <row r="95" spans="2:2" x14ac:dyDescent="0.35">
      <c r="B95" s="77"/>
    </row>
    <row r="96" spans="2:2" x14ac:dyDescent="0.35">
      <c r="B96" s="77"/>
    </row>
    <row r="97" spans="2:2" x14ac:dyDescent="0.35">
      <c r="B97" s="77"/>
    </row>
    <row r="98" spans="2:2" x14ac:dyDescent="0.35">
      <c r="B98" s="77"/>
    </row>
    <row r="99" spans="2:2" x14ac:dyDescent="0.35">
      <c r="B99" s="77"/>
    </row>
    <row r="100" spans="2:2" x14ac:dyDescent="0.35">
      <c r="B100" s="77"/>
    </row>
    <row r="101" spans="2:2" x14ac:dyDescent="0.35">
      <c r="B101" s="77"/>
    </row>
    <row r="102" spans="2:2" x14ac:dyDescent="0.35">
      <c r="B102" s="77"/>
    </row>
    <row r="103" spans="2:2" x14ac:dyDescent="0.35">
      <c r="B103" s="77"/>
    </row>
    <row r="104" spans="2:2" x14ac:dyDescent="0.35">
      <c r="B104" s="77"/>
    </row>
    <row r="105" spans="2:2" x14ac:dyDescent="0.35">
      <c r="B105" s="77"/>
    </row>
    <row r="106" spans="2:2" x14ac:dyDescent="0.35">
      <c r="B106" s="77"/>
    </row>
    <row r="107" spans="2:2" x14ac:dyDescent="0.35">
      <c r="B107" s="77"/>
    </row>
    <row r="108" spans="2:2" x14ac:dyDescent="0.35">
      <c r="B108" s="77"/>
    </row>
    <row r="109" spans="2:2" x14ac:dyDescent="0.35">
      <c r="B109" s="77"/>
    </row>
    <row r="110" spans="2:2" x14ac:dyDescent="0.35">
      <c r="B110" s="77"/>
    </row>
    <row r="111" spans="2:2" x14ac:dyDescent="0.35">
      <c r="B111" s="77"/>
    </row>
    <row r="112" spans="2:2" x14ac:dyDescent="0.35">
      <c r="B112" s="77"/>
    </row>
    <row r="113" spans="2:2" x14ac:dyDescent="0.35">
      <c r="B113" s="77"/>
    </row>
    <row r="114" spans="2:2" x14ac:dyDescent="0.35">
      <c r="B114" s="77"/>
    </row>
    <row r="115" spans="2:2" x14ac:dyDescent="0.35">
      <c r="B115" s="77"/>
    </row>
    <row r="116" spans="2:2" x14ac:dyDescent="0.35">
      <c r="B116" s="77"/>
    </row>
    <row r="117" spans="2:2" x14ac:dyDescent="0.35">
      <c r="B117" s="77"/>
    </row>
    <row r="118" spans="2:2" x14ac:dyDescent="0.35">
      <c r="B118" s="77"/>
    </row>
    <row r="119" spans="2:2" x14ac:dyDescent="0.35">
      <c r="B119" s="77"/>
    </row>
    <row r="120" spans="2:2" x14ac:dyDescent="0.35">
      <c r="B120" s="77"/>
    </row>
    <row r="121" spans="2:2" x14ac:dyDescent="0.35">
      <c r="B121" s="77"/>
    </row>
    <row r="122" spans="2:2" x14ac:dyDescent="0.35">
      <c r="B122" s="77"/>
    </row>
    <row r="123" spans="2:2" x14ac:dyDescent="0.35">
      <c r="B123" s="77"/>
    </row>
    <row r="124" spans="2:2" x14ac:dyDescent="0.35">
      <c r="B124" s="77"/>
    </row>
    <row r="125" spans="2:2" x14ac:dyDescent="0.35">
      <c r="B125" s="77"/>
    </row>
    <row r="126" spans="2:2" x14ac:dyDescent="0.35">
      <c r="B126" s="77"/>
    </row>
    <row r="127" spans="2:2" x14ac:dyDescent="0.35">
      <c r="B127" s="77"/>
    </row>
    <row r="128" spans="2:2" x14ac:dyDescent="0.35">
      <c r="B128" s="77"/>
    </row>
    <row r="129" spans="2:2" x14ac:dyDescent="0.35">
      <c r="B129" s="77"/>
    </row>
    <row r="130" spans="2:2" x14ac:dyDescent="0.35">
      <c r="B130" s="77"/>
    </row>
    <row r="131" spans="2:2" x14ac:dyDescent="0.35">
      <c r="B131" s="77"/>
    </row>
    <row r="132" spans="2:2" x14ac:dyDescent="0.35">
      <c r="B132" s="77"/>
    </row>
    <row r="133" spans="2:2" x14ac:dyDescent="0.35">
      <c r="B133" s="77"/>
    </row>
    <row r="134" spans="2:2" x14ac:dyDescent="0.35">
      <c r="B134" s="77"/>
    </row>
    <row r="135" spans="2:2" x14ac:dyDescent="0.35">
      <c r="B135" s="77"/>
    </row>
    <row r="136" spans="2:2" x14ac:dyDescent="0.35">
      <c r="B136" s="77"/>
    </row>
    <row r="137" spans="2:2" x14ac:dyDescent="0.35">
      <c r="B137" s="77"/>
    </row>
    <row r="138" spans="2:2" x14ac:dyDescent="0.35">
      <c r="B138" s="77"/>
    </row>
    <row r="139" spans="2:2" x14ac:dyDescent="0.35">
      <c r="B139" s="77"/>
    </row>
    <row r="140" spans="2:2" x14ac:dyDescent="0.35">
      <c r="B140" s="77"/>
    </row>
    <row r="141" spans="2:2" x14ac:dyDescent="0.35">
      <c r="B141" s="77"/>
    </row>
    <row r="142" spans="2:2" x14ac:dyDescent="0.35">
      <c r="B142" s="77"/>
    </row>
    <row r="143" spans="2:2" x14ac:dyDescent="0.35">
      <c r="B143" s="77"/>
    </row>
    <row r="144" spans="2:2" x14ac:dyDescent="0.35">
      <c r="B144" s="77"/>
    </row>
    <row r="145" spans="2:2" x14ac:dyDescent="0.35">
      <c r="B145" s="77"/>
    </row>
    <row r="146" spans="2:2" x14ac:dyDescent="0.35">
      <c r="B146" s="77"/>
    </row>
    <row r="147" spans="2:2" x14ac:dyDescent="0.35">
      <c r="B147" s="77"/>
    </row>
    <row r="148" spans="2:2" x14ac:dyDescent="0.35">
      <c r="B148" s="77"/>
    </row>
    <row r="149" spans="2:2" x14ac:dyDescent="0.35">
      <c r="B149" s="77"/>
    </row>
    <row r="150" spans="2:2" x14ac:dyDescent="0.35">
      <c r="B150" s="77"/>
    </row>
    <row r="151" spans="2:2" x14ac:dyDescent="0.35">
      <c r="B151" s="77"/>
    </row>
    <row r="152" spans="2:2" x14ac:dyDescent="0.35">
      <c r="B152" s="77"/>
    </row>
    <row r="153" spans="2:2" x14ac:dyDescent="0.35">
      <c r="B153" s="77"/>
    </row>
    <row r="154" spans="2:2" x14ac:dyDescent="0.35">
      <c r="B154" s="77"/>
    </row>
    <row r="155" spans="2:2" x14ac:dyDescent="0.35">
      <c r="B155" s="77"/>
    </row>
    <row r="156" spans="2:2" x14ac:dyDescent="0.35">
      <c r="B156" s="77"/>
    </row>
    <row r="157" spans="2:2" x14ac:dyDescent="0.35">
      <c r="B157" s="77"/>
    </row>
    <row r="158" spans="2:2" x14ac:dyDescent="0.35">
      <c r="B158" s="77"/>
    </row>
    <row r="159" spans="2:2" x14ac:dyDescent="0.35">
      <c r="B159" s="77"/>
    </row>
    <row r="160" spans="2:2" x14ac:dyDescent="0.35">
      <c r="B160" s="77"/>
    </row>
    <row r="161" spans="2:2" x14ac:dyDescent="0.35">
      <c r="B161" s="77"/>
    </row>
    <row r="162" spans="2:2" x14ac:dyDescent="0.35">
      <c r="B162" s="77"/>
    </row>
    <row r="163" spans="2:2" x14ac:dyDescent="0.35">
      <c r="B163" s="77"/>
    </row>
    <row r="164" spans="2:2" x14ac:dyDescent="0.35">
      <c r="B164" s="77"/>
    </row>
    <row r="165" spans="2:2" x14ac:dyDescent="0.35">
      <c r="B165" s="77"/>
    </row>
    <row r="166" spans="2:2" x14ac:dyDescent="0.35">
      <c r="B166" s="77"/>
    </row>
    <row r="167" spans="2:2" x14ac:dyDescent="0.35">
      <c r="B167" s="77"/>
    </row>
    <row r="168" spans="2:2" x14ac:dyDescent="0.35">
      <c r="B168" s="77"/>
    </row>
    <row r="169" spans="2:2" x14ac:dyDescent="0.35">
      <c r="B169" s="77"/>
    </row>
    <row r="170" spans="2:2" x14ac:dyDescent="0.35">
      <c r="B170" s="77"/>
    </row>
    <row r="171" spans="2:2" x14ac:dyDescent="0.35">
      <c r="B171" s="77"/>
    </row>
    <row r="172" spans="2:2" x14ac:dyDescent="0.35">
      <c r="B172" s="77"/>
    </row>
    <row r="173" spans="2:2" x14ac:dyDescent="0.35">
      <c r="B173" s="77"/>
    </row>
    <row r="174" spans="2:2" x14ac:dyDescent="0.35">
      <c r="B174" s="77"/>
    </row>
    <row r="175" spans="2:2" x14ac:dyDescent="0.35">
      <c r="B175" s="77"/>
    </row>
    <row r="176" spans="2:2" x14ac:dyDescent="0.35">
      <c r="B176" s="77"/>
    </row>
    <row r="177" spans="2:2" x14ac:dyDescent="0.35">
      <c r="B177" s="77"/>
    </row>
    <row r="178" spans="2:2" x14ac:dyDescent="0.35">
      <c r="B178" s="77"/>
    </row>
    <row r="179" spans="2:2" x14ac:dyDescent="0.35">
      <c r="B179" s="77"/>
    </row>
    <row r="180" spans="2:2" x14ac:dyDescent="0.35">
      <c r="B180" s="77"/>
    </row>
    <row r="181" spans="2:2" x14ac:dyDescent="0.35">
      <c r="B181" s="77"/>
    </row>
    <row r="182" spans="2:2" x14ac:dyDescent="0.35">
      <c r="B182" s="77"/>
    </row>
    <row r="183" spans="2:2" x14ac:dyDescent="0.35">
      <c r="B183" s="77"/>
    </row>
    <row r="184" spans="2:2" x14ac:dyDescent="0.35">
      <c r="B184" s="77"/>
    </row>
    <row r="185" spans="2:2" x14ac:dyDescent="0.35">
      <c r="B185" s="77"/>
    </row>
    <row r="186" spans="2:2" x14ac:dyDescent="0.35">
      <c r="B186" s="77"/>
    </row>
    <row r="187" spans="2:2" x14ac:dyDescent="0.35">
      <c r="B187" s="77"/>
    </row>
    <row r="188" spans="2:2" x14ac:dyDescent="0.35">
      <c r="B188" s="77"/>
    </row>
    <row r="189" spans="2:2" x14ac:dyDescent="0.35">
      <c r="B189" s="77"/>
    </row>
    <row r="190" spans="2:2" x14ac:dyDescent="0.35">
      <c r="B190" s="77"/>
    </row>
    <row r="191" spans="2:2" x14ac:dyDescent="0.35">
      <c r="B191" s="77"/>
    </row>
    <row r="192" spans="2:2" x14ac:dyDescent="0.35">
      <c r="B192" s="77"/>
    </row>
    <row r="193" spans="2:2" x14ac:dyDescent="0.35">
      <c r="B193" s="77"/>
    </row>
    <row r="194" spans="2:2" x14ac:dyDescent="0.35">
      <c r="B194" s="77"/>
    </row>
    <row r="195" spans="2:2" x14ac:dyDescent="0.35">
      <c r="B195" s="77"/>
    </row>
    <row r="196" spans="2:2" x14ac:dyDescent="0.35">
      <c r="B196" s="77"/>
    </row>
    <row r="197" spans="2:2" x14ac:dyDescent="0.35">
      <c r="B197" s="77"/>
    </row>
    <row r="198" spans="2:2" x14ac:dyDescent="0.35">
      <c r="B198" s="77"/>
    </row>
    <row r="199" spans="2:2" x14ac:dyDescent="0.35">
      <c r="B199" s="77"/>
    </row>
    <row r="200" spans="2:2" x14ac:dyDescent="0.35">
      <c r="B200" s="77"/>
    </row>
    <row r="201" spans="2:2" x14ac:dyDescent="0.35">
      <c r="B201" s="77"/>
    </row>
    <row r="202" spans="2:2" x14ac:dyDescent="0.35">
      <c r="B202" s="77"/>
    </row>
    <row r="203" spans="2:2" x14ac:dyDescent="0.35">
      <c r="B203" s="77"/>
    </row>
    <row r="204" spans="2:2" x14ac:dyDescent="0.35">
      <c r="B204" s="77"/>
    </row>
    <row r="205" spans="2:2" x14ac:dyDescent="0.35">
      <c r="B205" s="77"/>
    </row>
    <row r="206" spans="2:2" x14ac:dyDescent="0.35">
      <c r="B206" s="77"/>
    </row>
    <row r="207" spans="2:2" x14ac:dyDescent="0.35">
      <c r="B207" s="77"/>
    </row>
    <row r="208" spans="2:2" x14ac:dyDescent="0.35">
      <c r="B208" s="77"/>
    </row>
    <row r="209" spans="2:2" x14ac:dyDescent="0.35">
      <c r="B209" s="77"/>
    </row>
    <row r="210" spans="2:2" x14ac:dyDescent="0.35">
      <c r="B210" s="77"/>
    </row>
    <row r="211" spans="2:2" x14ac:dyDescent="0.35">
      <c r="B211" s="77"/>
    </row>
    <row r="212" spans="2:2" x14ac:dyDescent="0.35">
      <c r="B212" s="77"/>
    </row>
    <row r="213" spans="2:2" x14ac:dyDescent="0.35">
      <c r="B213" s="77"/>
    </row>
    <row r="214" spans="2:2" x14ac:dyDescent="0.35">
      <c r="B214" s="77"/>
    </row>
    <row r="215" spans="2:2" x14ac:dyDescent="0.35">
      <c r="B215" s="77"/>
    </row>
    <row r="216" spans="2:2" x14ac:dyDescent="0.35">
      <c r="B216" s="77"/>
    </row>
    <row r="217" spans="2:2" x14ac:dyDescent="0.35">
      <c r="B217" s="77"/>
    </row>
    <row r="218" spans="2:2" x14ac:dyDescent="0.35">
      <c r="B218" s="77"/>
    </row>
    <row r="219" spans="2:2" x14ac:dyDescent="0.35">
      <c r="B219" s="77"/>
    </row>
    <row r="220" spans="2:2" x14ac:dyDescent="0.35">
      <c r="B220" s="77"/>
    </row>
    <row r="221" spans="2:2" x14ac:dyDescent="0.35">
      <c r="B221" s="77"/>
    </row>
    <row r="222" spans="2:2" x14ac:dyDescent="0.35">
      <c r="B222" s="77"/>
    </row>
    <row r="223" spans="2:2" x14ac:dyDescent="0.35">
      <c r="B223" s="77"/>
    </row>
    <row r="224" spans="2:2" x14ac:dyDescent="0.35">
      <c r="B224" s="77"/>
    </row>
    <row r="225" spans="2:2" x14ac:dyDescent="0.35">
      <c r="B225" s="77"/>
    </row>
    <row r="226" spans="2:2" x14ac:dyDescent="0.35">
      <c r="B226" s="77"/>
    </row>
    <row r="227" spans="2:2" x14ac:dyDescent="0.35">
      <c r="B227" s="77"/>
    </row>
    <row r="228" spans="2:2" x14ac:dyDescent="0.35">
      <c r="B228" s="77"/>
    </row>
    <row r="229" spans="2:2" x14ac:dyDescent="0.35">
      <c r="B229" s="77"/>
    </row>
    <row r="230" spans="2:2" x14ac:dyDescent="0.35">
      <c r="B230" s="77"/>
    </row>
    <row r="231" spans="2:2" x14ac:dyDescent="0.35">
      <c r="B231" s="77"/>
    </row>
    <row r="232" spans="2:2" x14ac:dyDescent="0.35">
      <c r="B232" s="77"/>
    </row>
    <row r="233" spans="2:2" x14ac:dyDescent="0.35">
      <c r="B233" s="77"/>
    </row>
    <row r="234" spans="2:2" x14ac:dyDescent="0.35">
      <c r="B234" s="77"/>
    </row>
    <row r="235" spans="2:2" x14ac:dyDescent="0.35">
      <c r="B235" s="77"/>
    </row>
    <row r="236" spans="2:2" x14ac:dyDescent="0.35">
      <c r="B236" s="77"/>
    </row>
    <row r="237" spans="2:2" x14ac:dyDescent="0.35">
      <c r="B237" s="77"/>
    </row>
    <row r="238" spans="2:2" x14ac:dyDescent="0.35">
      <c r="B238" s="77"/>
    </row>
    <row r="239" spans="2:2" x14ac:dyDescent="0.35">
      <c r="B239" s="77"/>
    </row>
    <row r="240" spans="2:2" x14ac:dyDescent="0.35">
      <c r="B240" s="77"/>
    </row>
    <row r="241" spans="2:2" x14ac:dyDescent="0.35">
      <c r="B241" s="77"/>
    </row>
    <row r="242" spans="2:2" x14ac:dyDescent="0.35">
      <c r="B242" s="77"/>
    </row>
    <row r="243" spans="2:2" x14ac:dyDescent="0.35">
      <c r="B243" s="77"/>
    </row>
    <row r="244" spans="2:2" x14ac:dyDescent="0.35">
      <c r="B244" s="77"/>
    </row>
    <row r="245" spans="2:2" x14ac:dyDescent="0.35">
      <c r="B245" s="77"/>
    </row>
    <row r="246" spans="2:2" x14ac:dyDescent="0.35">
      <c r="B246" s="77"/>
    </row>
    <row r="247" spans="2:2" x14ac:dyDescent="0.35">
      <c r="B247" s="77"/>
    </row>
    <row r="248" spans="2:2" x14ac:dyDescent="0.35">
      <c r="B248" s="77"/>
    </row>
    <row r="249" spans="2:2" x14ac:dyDescent="0.35">
      <c r="B249" s="77"/>
    </row>
    <row r="250" spans="2:2" x14ac:dyDescent="0.35">
      <c r="B250" s="77"/>
    </row>
    <row r="251" spans="2:2" x14ac:dyDescent="0.35">
      <c r="B251" s="77"/>
    </row>
    <row r="252" spans="2:2" x14ac:dyDescent="0.35">
      <c r="B252" s="77"/>
    </row>
    <row r="253" spans="2:2" x14ac:dyDescent="0.35">
      <c r="B253" s="77"/>
    </row>
    <row r="254" spans="2:2" x14ac:dyDescent="0.35">
      <c r="B254" s="77"/>
    </row>
    <row r="255" spans="2:2" x14ac:dyDescent="0.35">
      <c r="B255" s="77"/>
    </row>
    <row r="256" spans="2:2" x14ac:dyDescent="0.35">
      <c r="B256" s="77"/>
    </row>
    <row r="257" spans="2:2" x14ac:dyDescent="0.35">
      <c r="B257" s="77"/>
    </row>
    <row r="258" spans="2:2" x14ac:dyDescent="0.35">
      <c r="B258" s="77"/>
    </row>
    <row r="259" spans="2:2" x14ac:dyDescent="0.35">
      <c r="B259" s="77"/>
    </row>
    <row r="260" spans="2:2" x14ac:dyDescent="0.35">
      <c r="B260" s="77"/>
    </row>
    <row r="261" spans="2:2" x14ac:dyDescent="0.35">
      <c r="B261" s="77"/>
    </row>
    <row r="262" spans="2:2" x14ac:dyDescent="0.35">
      <c r="B262" s="77"/>
    </row>
    <row r="263" spans="2:2" x14ac:dyDescent="0.35">
      <c r="B263" s="77"/>
    </row>
    <row r="264" spans="2:2" x14ac:dyDescent="0.35">
      <c r="B264" s="77"/>
    </row>
    <row r="265" spans="2:2" x14ac:dyDescent="0.35">
      <c r="B265" s="77"/>
    </row>
    <row r="266" spans="2:2" x14ac:dyDescent="0.35">
      <c r="B266" s="77"/>
    </row>
    <row r="267" spans="2:2" x14ac:dyDescent="0.35">
      <c r="B267" s="77"/>
    </row>
    <row r="268" spans="2:2" x14ac:dyDescent="0.35">
      <c r="B268" s="77"/>
    </row>
    <row r="269" spans="2:2" x14ac:dyDescent="0.35">
      <c r="B269" s="77"/>
    </row>
    <row r="270" spans="2:2" x14ac:dyDescent="0.35">
      <c r="B270" s="77"/>
    </row>
    <row r="271" spans="2:2" x14ac:dyDescent="0.35">
      <c r="B271" s="77"/>
    </row>
    <row r="272" spans="2:2" x14ac:dyDescent="0.35">
      <c r="B272" s="77"/>
    </row>
    <row r="273" spans="2:2" x14ac:dyDescent="0.35">
      <c r="B273" s="77"/>
    </row>
    <row r="274" spans="2:2" x14ac:dyDescent="0.35">
      <c r="B274" s="77"/>
    </row>
    <row r="275" spans="2:2" x14ac:dyDescent="0.35">
      <c r="B275" s="77"/>
    </row>
    <row r="276" spans="2:2" x14ac:dyDescent="0.35">
      <c r="B276" s="77"/>
    </row>
    <row r="277" spans="2:2" x14ac:dyDescent="0.35">
      <c r="B277" s="77"/>
    </row>
    <row r="278" spans="2:2" x14ac:dyDescent="0.35">
      <c r="B278" s="77"/>
    </row>
    <row r="279" spans="2:2" x14ac:dyDescent="0.35">
      <c r="B279" s="77"/>
    </row>
    <row r="280" spans="2:2" x14ac:dyDescent="0.35">
      <c r="B280" s="77"/>
    </row>
    <row r="281" spans="2:2" x14ac:dyDescent="0.35">
      <c r="B281" s="77"/>
    </row>
    <row r="282" spans="2:2" x14ac:dyDescent="0.35">
      <c r="B282" s="77"/>
    </row>
    <row r="283" spans="2:2" x14ac:dyDescent="0.35">
      <c r="B283" s="77"/>
    </row>
    <row r="284" spans="2:2" x14ac:dyDescent="0.35">
      <c r="B284" s="77"/>
    </row>
    <row r="285" spans="2:2" x14ac:dyDescent="0.35">
      <c r="B285" s="77"/>
    </row>
    <row r="286" spans="2:2" x14ac:dyDescent="0.35">
      <c r="B286" s="77"/>
    </row>
    <row r="287" spans="2:2" x14ac:dyDescent="0.35">
      <c r="B287" s="77"/>
    </row>
    <row r="288" spans="2:2" x14ac:dyDescent="0.35">
      <c r="B288" s="77"/>
    </row>
    <row r="289" spans="2:2" x14ac:dyDescent="0.35">
      <c r="B289" s="77"/>
    </row>
    <row r="290" spans="2:2" x14ac:dyDescent="0.35">
      <c r="B290" s="77"/>
    </row>
    <row r="291" spans="2:2" x14ac:dyDescent="0.35">
      <c r="B291" s="77"/>
    </row>
    <row r="292" spans="2:2" x14ac:dyDescent="0.35">
      <c r="B292" s="77"/>
    </row>
    <row r="293" spans="2:2" x14ac:dyDescent="0.35">
      <c r="B293" s="77"/>
    </row>
    <row r="294" spans="2:2" x14ac:dyDescent="0.35">
      <c r="B294" s="77"/>
    </row>
    <row r="295" spans="2:2" x14ac:dyDescent="0.35">
      <c r="B295" s="77"/>
    </row>
    <row r="296" spans="2:2" x14ac:dyDescent="0.35">
      <c r="B296" s="77"/>
    </row>
    <row r="297" spans="2:2" x14ac:dyDescent="0.35">
      <c r="B297" s="77"/>
    </row>
    <row r="298" spans="2:2" x14ac:dyDescent="0.35">
      <c r="B298" s="77"/>
    </row>
    <row r="299" spans="2:2" x14ac:dyDescent="0.35">
      <c r="B299" s="77"/>
    </row>
    <row r="300" spans="2:2" x14ac:dyDescent="0.35">
      <c r="B300" s="77"/>
    </row>
    <row r="301" spans="2:2" x14ac:dyDescent="0.35">
      <c r="B301" s="77"/>
    </row>
    <row r="302" spans="2:2" x14ac:dyDescent="0.35">
      <c r="B302" s="77"/>
    </row>
    <row r="303" spans="2:2" x14ac:dyDescent="0.35">
      <c r="B303" s="77"/>
    </row>
    <row r="304" spans="2:2" x14ac:dyDescent="0.35">
      <c r="B304" s="77"/>
    </row>
    <row r="305" spans="2:2" x14ac:dyDescent="0.35">
      <c r="B305" s="77"/>
    </row>
    <row r="306" spans="2:2" x14ac:dyDescent="0.35">
      <c r="B306" s="77"/>
    </row>
    <row r="307" spans="2:2" x14ac:dyDescent="0.35">
      <c r="B307" s="77"/>
    </row>
    <row r="308" spans="2:2" x14ac:dyDescent="0.35">
      <c r="B308" s="77"/>
    </row>
    <row r="309" spans="2:2" x14ac:dyDescent="0.35">
      <c r="B309" s="77"/>
    </row>
    <row r="310" spans="2:2" x14ac:dyDescent="0.35">
      <c r="B310" s="77"/>
    </row>
    <row r="311" spans="2:2" x14ac:dyDescent="0.35">
      <c r="B311" s="77"/>
    </row>
    <row r="312" spans="2:2" x14ac:dyDescent="0.35">
      <c r="B312" s="77"/>
    </row>
    <row r="313" spans="2:2" x14ac:dyDescent="0.35">
      <c r="B313" s="77"/>
    </row>
    <row r="314" spans="2:2" x14ac:dyDescent="0.35">
      <c r="B314" s="77"/>
    </row>
    <row r="315" spans="2:2" x14ac:dyDescent="0.35">
      <c r="B315" s="77"/>
    </row>
    <row r="316" spans="2:2" x14ac:dyDescent="0.35">
      <c r="B316" s="77"/>
    </row>
    <row r="317" spans="2:2" x14ac:dyDescent="0.35">
      <c r="B317" s="77"/>
    </row>
    <row r="318" spans="2:2" x14ac:dyDescent="0.35">
      <c r="B318" s="77"/>
    </row>
    <row r="319" spans="2:2" x14ac:dyDescent="0.35">
      <c r="B319" s="77"/>
    </row>
    <row r="320" spans="2:2" x14ac:dyDescent="0.35">
      <c r="B320" s="77"/>
    </row>
    <row r="321" spans="2:2" x14ac:dyDescent="0.35">
      <c r="B321" s="77"/>
    </row>
    <row r="322" spans="2:2" x14ac:dyDescent="0.35">
      <c r="B322" s="77"/>
    </row>
    <row r="323" spans="2:2" x14ac:dyDescent="0.35">
      <c r="B323" s="77"/>
    </row>
    <row r="324" spans="2:2" x14ac:dyDescent="0.35">
      <c r="B324" s="77"/>
    </row>
    <row r="325" spans="2:2" x14ac:dyDescent="0.35">
      <c r="B325" s="77"/>
    </row>
    <row r="326" spans="2:2" x14ac:dyDescent="0.35">
      <c r="B326" s="77"/>
    </row>
    <row r="327" spans="2:2" x14ac:dyDescent="0.35">
      <c r="B327" s="77"/>
    </row>
    <row r="328" spans="2:2" x14ac:dyDescent="0.35">
      <c r="B328" s="77"/>
    </row>
    <row r="329" spans="2:2" x14ac:dyDescent="0.35">
      <c r="B329" s="77"/>
    </row>
    <row r="330" spans="2:2" x14ac:dyDescent="0.35">
      <c r="B330" s="77"/>
    </row>
    <row r="331" spans="2:2" x14ac:dyDescent="0.35">
      <c r="B331" s="77"/>
    </row>
    <row r="332" spans="2:2" x14ac:dyDescent="0.35">
      <c r="B332" s="77"/>
    </row>
    <row r="333" spans="2:2" x14ac:dyDescent="0.35">
      <c r="B333" s="77"/>
    </row>
    <row r="334" spans="2:2" x14ac:dyDescent="0.35">
      <c r="B334" s="77"/>
    </row>
    <row r="335" spans="2:2" x14ac:dyDescent="0.35">
      <c r="B335" s="77"/>
    </row>
    <row r="336" spans="2:2" x14ac:dyDescent="0.35">
      <c r="B336" s="77"/>
    </row>
    <row r="337" spans="2:2" x14ac:dyDescent="0.35">
      <c r="B337" s="77"/>
    </row>
    <row r="338" spans="2:2" x14ac:dyDescent="0.35">
      <c r="B338" s="77"/>
    </row>
    <row r="339" spans="2:2" x14ac:dyDescent="0.35">
      <c r="B339" s="77"/>
    </row>
    <row r="340" spans="2:2" x14ac:dyDescent="0.35">
      <c r="B340" s="77"/>
    </row>
    <row r="341" spans="2:2" x14ac:dyDescent="0.35">
      <c r="B341" s="77"/>
    </row>
    <row r="342" spans="2:2" x14ac:dyDescent="0.35">
      <c r="B342" s="77"/>
    </row>
    <row r="343" spans="2:2" x14ac:dyDescent="0.35">
      <c r="B343" s="77"/>
    </row>
    <row r="344" spans="2:2" x14ac:dyDescent="0.35">
      <c r="B344" s="77"/>
    </row>
    <row r="345" spans="2:2" x14ac:dyDescent="0.35">
      <c r="B345" s="77"/>
    </row>
    <row r="346" spans="2:2" x14ac:dyDescent="0.35">
      <c r="B346" s="77"/>
    </row>
    <row r="347" spans="2:2" x14ac:dyDescent="0.35">
      <c r="B347" s="77"/>
    </row>
    <row r="348" spans="2:2" x14ac:dyDescent="0.35">
      <c r="B348" s="77"/>
    </row>
    <row r="349" spans="2:2" x14ac:dyDescent="0.35">
      <c r="B349" s="77"/>
    </row>
    <row r="350" spans="2:2" x14ac:dyDescent="0.35">
      <c r="B350" s="77"/>
    </row>
    <row r="351" spans="2:2" x14ac:dyDescent="0.35">
      <c r="B351" s="77"/>
    </row>
    <row r="352" spans="2:2" x14ac:dyDescent="0.35">
      <c r="B352" s="77"/>
    </row>
    <row r="353" spans="2:2" x14ac:dyDescent="0.35">
      <c r="B353" s="77"/>
    </row>
    <row r="354" spans="2:2" x14ac:dyDescent="0.35">
      <c r="B354" s="77"/>
    </row>
    <row r="355" spans="2:2" x14ac:dyDescent="0.35">
      <c r="B355" s="77"/>
    </row>
    <row r="356" spans="2:2" x14ac:dyDescent="0.35">
      <c r="B356" s="77"/>
    </row>
    <row r="357" spans="2:2" x14ac:dyDescent="0.35">
      <c r="B357" s="77"/>
    </row>
    <row r="358" spans="2:2" x14ac:dyDescent="0.35">
      <c r="B358" s="77"/>
    </row>
    <row r="359" spans="2:2" x14ac:dyDescent="0.35">
      <c r="B359" s="77"/>
    </row>
    <row r="360" spans="2:2" x14ac:dyDescent="0.35">
      <c r="B360" s="77"/>
    </row>
    <row r="361" spans="2:2" x14ac:dyDescent="0.35">
      <c r="B361" s="77"/>
    </row>
    <row r="362" spans="2:2" x14ac:dyDescent="0.35">
      <c r="B362" s="77"/>
    </row>
    <row r="363" spans="2:2" x14ac:dyDescent="0.35">
      <c r="B363" s="77"/>
    </row>
    <row r="364" spans="2:2" x14ac:dyDescent="0.35">
      <c r="B364" s="77"/>
    </row>
    <row r="365" spans="2:2" x14ac:dyDescent="0.35">
      <c r="B365" s="77"/>
    </row>
    <row r="366" spans="2:2" x14ac:dyDescent="0.35">
      <c r="B366" s="77"/>
    </row>
    <row r="367" spans="2:2" x14ac:dyDescent="0.35">
      <c r="B367" s="77"/>
    </row>
    <row r="368" spans="2:2" x14ac:dyDescent="0.35">
      <c r="B368" s="77"/>
    </row>
    <row r="369" spans="2:2" x14ac:dyDescent="0.35">
      <c r="B369" s="77"/>
    </row>
    <row r="370" spans="2:2" x14ac:dyDescent="0.35">
      <c r="B370" s="77"/>
    </row>
    <row r="371" spans="2:2" x14ac:dyDescent="0.35">
      <c r="B371" s="77"/>
    </row>
    <row r="372" spans="2:2" x14ac:dyDescent="0.35">
      <c r="B372" s="77"/>
    </row>
    <row r="373" spans="2:2" x14ac:dyDescent="0.35">
      <c r="B373" s="77"/>
    </row>
    <row r="374" spans="2:2" x14ac:dyDescent="0.35">
      <c r="B374" s="77"/>
    </row>
    <row r="375" spans="2:2" x14ac:dyDescent="0.35">
      <c r="B375" s="77"/>
    </row>
    <row r="376" spans="2:2" x14ac:dyDescent="0.35">
      <c r="B376" s="77"/>
    </row>
    <row r="377" spans="2:2" x14ac:dyDescent="0.35">
      <c r="B377" s="77"/>
    </row>
    <row r="378" spans="2:2" x14ac:dyDescent="0.35">
      <c r="B378" s="77"/>
    </row>
    <row r="379" spans="2:2" x14ac:dyDescent="0.35">
      <c r="B379" s="77"/>
    </row>
    <row r="380" spans="2:2" x14ac:dyDescent="0.35">
      <c r="B380" s="77"/>
    </row>
    <row r="381" spans="2:2" x14ac:dyDescent="0.35">
      <c r="B381" s="77"/>
    </row>
    <row r="382" spans="2:2" x14ac:dyDescent="0.35">
      <c r="B382" s="77"/>
    </row>
    <row r="383" spans="2:2" x14ac:dyDescent="0.35">
      <c r="B383" s="77"/>
    </row>
    <row r="384" spans="2:2" x14ac:dyDescent="0.35">
      <c r="B384" s="77"/>
    </row>
    <row r="385" spans="2:2" x14ac:dyDescent="0.35">
      <c r="B385" s="77"/>
    </row>
    <row r="386" spans="2:2" x14ac:dyDescent="0.35">
      <c r="B386" s="77"/>
    </row>
    <row r="387" spans="2:2" x14ac:dyDescent="0.35">
      <c r="B387" s="77"/>
    </row>
    <row r="388" spans="2:2" x14ac:dyDescent="0.35">
      <c r="B388" s="77"/>
    </row>
    <row r="389" spans="2:2" x14ac:dyDescent="0.35">
      <c r="B389" s="77"/>
    </row>
    <row r="390" spans="2:2" x14ac:dyDescent="0.35">
      <c r="B390" s="77"/>
    </row>
    <row r="391" spans="2:2" x14ac:dyDescent="0.35">
      <c r="B391" s="77"/>
    </row>
    <row r="392" spans="2:2" x14ac:dyDescent="0.35">
      <c r="B392" s="77"/>
    </row>
    <row r="393" spans="2:2" x14ac:dyDescent="0.35">
      <c r="B393" s="77"/>
    </row>
    <row r="394" spans="2:2" x14ac:dyDescent="0.35">
      <c r="B394" s="77"/>
    </row>
    <row r="395" spans="2:2" x14ac:dyDescent="0.35">
      <c r="B395" s="77"/>
    </row>
    <row r="396" spans="2:2" x14ac:dyDescent="0.35">
      <c r="B396" s="77"/>
    </row>
    <row r="397" spans="2:2" x14ac:dyDescent="0.35">
      <c r="B397" s="77"/>
    </row>
    <row r="398" spans="2:2" x14ac:dyDescent="0.35">
      <c r="B398" s="77"/>
    </row>
    <row r="399" spans="2:2" x14ac:dyDescent="0.35">
      <c r="B399" s="77"/>
    </row>
    <row r="400" spans="2:2" x14ac:dyDescent="0.35">
      <c r="B400" s="77"/>
    </row>
    <row r="401" spans="2:2" x14ac:dyDescent="0.35">
      <c r="B401" s="77"/>
    </row>
    <row r="402" spans="2:2" x14ac:dyDescent="0.35">
      <c r="B402" s="77"/>
    </row>
    <row r="403" spans="2:2" x14ac:dyDescent="0.35">
      <c r="B403" s="77"/>
    </row>
    <row r="404" spans="2:2" x14ac:dyDescent="0.35">
      <c r="B404" s="77"/>
    </row>
    <row r="405" spans="2:2" x14ac:dyDescent="0.35">
      <c r="B405" s="77"/>
    </row>
    <row r="406" spans="2:2" x14ac:dyDescent="0.35">
      <c r="B406" s="77"/>
    </row>
    <row r="407" spans="2:2" x14ac:dyDescent="0.35">
      <c r="B407" s="77"/>
    </row>
    <row r="408" spans="2:2" x14ac:dyDescent="0.35">
      <c r="B408" s="77"/>
    </row>
    <row r="409" spans="2:2" x14ac:dyDescent="0.35">
      <c r="B409" s="77"/>
    </row>
    <row r="410" spans="2:2" x14ac:dyDescent="0.35">
      <c r="B410" s="77"/>
    </row>
    <row r="411" spans="2:2" x14ac:dyDescent="0.35">
      <c r="B411" s="77"/>
    </row>
    <row r="412" spans="2:2" x14ac:dyDescent="0.35">
      <c r="B412" s="77"/>
    </row>
    <row r="413" spans="2:2" x14ac:dyDescent="0.35">
      <c r="B413" s="77"/>
    </row>
    <row r="414" spans="2:2" x14ac:dyDescent="0.35">
      <c r="B414" s="77"/>
    </row>
    <row r="415" spans="2:2" x14ac:dyDescent="0.35">
      <c r="B415" s="77"/>
    </row>
    <row r="416" spans="2:2" x14ac:dyDescent="0.35">
      <c r="B416" s="77"/>
    </row>
    <row r="417" spans="2:2" x14ac:dyDescent="0.35">
      <c r="B417" s="77"/>
    </row>
    <row r="418" spans="2:2" x14ac:dyDescent="0.35">
      <c r="B418" s="77"/>
    </row>
    <row r="419" spans="2:2" x14ac:dyDescent="0.35">
      <c r="B419" s="77"/>
    </row>
    <row r="420" spans="2:2" x14ac:dyDescent="0.35">
      <c r="B420" s="77"/>
    </row>
    <row r="421" spans="2:2" x14ac:dyDescent="0.35">
      <c r="B421" s="77"/>
    </row>
    <row r="422" spans="2:2" x14ac:dyDescent="0.35">
      <c r="B422" s="77"/>
    </row>
    <row r="423" spans="2:2" x14ac:dyDescent="0.35">
      <c r="B423" s="77"/>
    </row>
    <row r="424" spans="2:2" x14ac:dyDescent="0.35">
      <c r="B424" s="77"/>
    </row>
    <row r="425" spans="2:2" x14ac:dyDescent="0.35">
      <c r="B425" s="77"/>
    </row>
    <row r="426" spans="2:2" x14ac:dyDescent="0.35">
      <c r="B426" s="77"/>
    </row>
    <row r="427" spans="2:2" x14ac:dyDescent="0.35">
      <c r="B427" s="77"/>
    </row>
    <row r="428" spans="2:2" x14ac:dyDescent="0.35">
      <c r="B428" s="77"/>
    </row>
    <row r="429" spans="2:2" x14ac:dyDescent="0.35">
      <c r="B429" s="77"/>
    </row>
    <row r="430" spans="2:2" x14ac:dyDescent="0.35">
      <c r="B430" s="77"/>
    </row>
    <row r="431" spans="2:2" x14ac:dyDescent="0.35">
      <c r="B431" s="77"/>
    </row>
    <row r="432" spans="2:2" x14ac:dyDescent="0.35">
      <c r="B432" s="77"/>
    </row>
    <row r="433" spans="2:2" x14ac:dyDescent="0.35">
      <c r="B433" s="77"/>
    </row>
    <row r="434" spans="2:2" x14ac:dyDescent="0.35">
      <c r="B434" s="77"/>
    </row>
    <row r="435" spans="2:2" x14ac:dyDescent="0.35">
      <c r="B435" s="77"/>
    </row>
    <row r="436" spans="2:2" x14ac:dyDescent="0.35">
      <c r="B436" s="77"/>
    </row>
    <row r="437" spans="2:2" x14ac:dyDescent="0.35">
      <c r="B437" s="77"/>
    </row>
    <row r="438" spans="2:2" x14ac:dyDescent="0.35">
      <c r="B438" s="77"/>
    </row>
    <row r="439" spans="2:2" x14ac:dyDescent="0.35">
      <c r="B439" s="77"/>
    </row>
    <row r="440" spans="2:2" x14ac:dyDescent="0.35">
      <c r="B440" s="77"/>
    </row>
    <row r="441" spans="2:2" x14ac:dyDescent="0.35">
      <c r="B441" s="77"/>
    </row>
    <row r="442" spans="2:2" x14ac:dyDescent="0.35">
      <c r="B442" s="77"/>
    </row>
    <row r="443" spans="2:2" x14ac:dyDescent="0.35">
      <c r="B443" s="77"/>
    </row>
    <row r="444" spans="2:2" x14ac:dyDescent="0.35">
      <c r="B444" s="77"/>
    </row>
    <row r="445" spans="2:2" x14ac:dyDescent="0.35">
      <c r="B445" s="77"/>
    </row>
    <row r="446" spans="2:2" x14ac:dyDescent="0.35">
      <c r="B446" s="77"/>
    </row>
    <row r="447" spans="2:2" x14ac:dyDescent="0.35">
      <c r="B447" s="77"/>
    </row>
    <row r="448" spans="2:2" x14ac:dyDescent="0.35">
      <c r="B448" s="77"/>
    </row>
    <row r="449" spans="2:2" x14ac:dyDescent="0.35">
      <c r="B449" s="77"/>
    </row>
    <row r="450" spans="2:2" x14ac:dyDescent="0.35">
      <c r="B450" s="77"/>
    </row>
    <row r="451" spans="2:2" x14ac:dyDescent="0.35">
      <c r="B451" s="77"/>
    </row>
    <row r="452" spans="2:2" x14ac:dyDescent="0.35">
      <c r="B452" s="77"/>
    </row>
    <row r="453" spans="2:2" x14ac:dyDescent="0.35">
      <c r="B453" s="77"/>
    </row>
    <row r="454" spans="2:2" x14ac:dyDescent="0.35">
      <c r="B454" s="77"/>
    </row>
    <row r="455" spans="2:2" x14ac:dyDescent="0.35">
      <c r="B455" s="77"/>
    </row>
    <row r="456" spans="2:2" x14ac:dyDescent="0.35">
      <c r="B456" s="77"/>
    </row>
    <row r="457" spans="2:2" x14ac:dyDescent="0.35">
      <c r="B457" s="77"/>
    </row>
    <row r="458" spans="2:2" x14ac:dyDescent="0.35">
      <c r="B458" s="77"/>
    </row>
    <row r="459" spans="2:2" x14ac:dyDescent="0.35">
      <c r="B459" s="77"/>
    </row>
    <row r="460" spans="2:2" x14ac:dyDescent="0.35">
      <c r="B460" s="77"/>
    </row>
    <row r="461" spans="2:2" x14ac:dyDescent="0.35">
      <c r="B461" s="77"/>
    </row>
    <row r="462" spans="2:2" x14ac:dyDescent="0.35">
      <c r="B462" s="77"/>
    </row>
    <row r="463" spans="2:2" x14ac:dyDescent="0.35">
      <c r="B463" s="77"/>
    </row>
    <row r="464" spans="2:2" x14ac:dyDescent="0.35">
      <c r="B464" s="77"/>
    </row>
    <row r="465" spans="2:2" x14ac:dyDescent="0.35">
      <c r="B465" s="77"/>
    </row>
    <row r="466" spans="2:2" x14ac:dyDescent="0.35">
      <c r="B466" s="77"/>
    </row>
    <row r="467" spans="2:2" x14ac:dyDescent="0.35">
      <c r="B467" s="77"/>
    </row>
    <row r="468" spans="2:2" x14ac:dyDescent="0.35">
      <c r="B468" s="77"/>
    </row>
    <row r="469" spans="2:2" x14ac:dyDescent="0.35">
      <c r="B469" s="77"/>
    </row>
    <row r="470" spans="2:2" x14ac:dyDescent="0.35">
      <c r="B470" s="77"/>
    </row>
    <row r="471" spans="2:2" x14ac:dyDescent="0.35">
      <c r="B471" s="77"/>
    </row>
    <row r="472" spans="2:2" x14ac:dyDescent="0.35">
      <c r="B472" s="77"/>
    </row>
    <row r="473" spans="2:2" x14ac:dyDescent="0.35">
      <c r="B473" s="77"/>
    </row>
    <row r="474" spans="2:2" x14ac:dyDescent="0.35">
      <c r="B474" s="77"/>
    </row>
    <row r="475" spans="2:2" x14ac:dyDescent="0.35">
      <c r="B475" s="77"/>
    </row>
    <row r="476" spans="2:2" x14ac:dyDescent="0.35">
      <c r="B476" s="77"/>
    </row>
    <row r="477" spans="2:2" x14ac:dyDescent="0.35">
      <c r="B477" s="77"/>
    </row>
    <row r="478" spans="2:2" x14ac:dyDescent="0.35">
      <c r="B478" s="77"/>
    </row>
    <row r="479" spans="2:2" x14ac:dyDescent="0.35">
      <c r="B479" s="77"/>
    </row>
    <row r="480" spans="2:2" x14ac:dyDescent="0.35">
      <c r="B480" s="77"/>
    </row>
    <row r="481" spans="2:2" x14ac:dyDescent="0.35">
      <c r="B481" s="77"/>
    </row>
    <row r="482" spans="2:2" x14ac:dyDescent="0.35">
      <c r="B482" s="77"/>
    </row>
    <row r="483" spans="2:2" x14ac:dyDescent="0.35">
      <c r="B483" s="77"/>
    </row>
    <row r="484" spans="2:2" x14ac:dyDescent="0.35">
      <c r="B484" s="77"/>
    </row>
    <row r="485" spans="2:2" x14ac:dyDescent="0.35">
      <c r="B485" s="77"/>
    </row>
    <row r="486" spans="2:2" x14ac:dyDescent="0.35">
      <c r="B486" s="77"/>
    </row>
    <row r="487" spans="2:2" x14ac:dyDescent="0.35">
      <c r="B487" s="77"/>
    </row>
    <row r="488" spans="2:2" x14ac:dyDescent="0.35">
      <c r="B488" s="77"/>
    </row>
    <row r="489" spans="2:2" x14ac:dyDescent="0.35">
      <c r="B489" s="77"/>
    </row>
    <row r="490" spans="2:2" x14ac:dyDescent="0.35">
      <c r="B490" s="77"/>
    </row>
    <row r="491" spans="2:2" x14ac:dyDescent="0.35">
      <c r="B491" s="77"/>
    </row>
    <row r="492" spans="2:2" x14ac:dyDescent="0.35">
      <c r="B492" s="77"/>
    </row>
    <row r="493" spans="2:2" x14ac:dyDescent="0.35">
      <c r="B493" s="77"/>
    </row>
    <row r="494" spans="2:2" x14ac:dyDescent="0.35">
      <c r="B494" s="77"/>
    </row>
    <row r="495" spans="2:2" x14ac:dyDescent="0.35">
      <c r="B495" s="77"/>
    </row>
    <row r="496" spans="2:2" x14ac:dyDescent="0.35">
      <c r="B496" s="77"/>
    </row>
    <row r="497" spans="2:2" x14ac:dyDescent="0.35">
      <c r="B497" s="77"/>
    </row>
    <row r="498" spans="2:2" x14ac:dyDescent="0.35">
      <c r="B498" s="77"/>
    </row>
    <row r="499" spans="2:2" x14ac:dyDescent="0.35">
      <c r="B499" s="77"/>
    </row>
    <row r="500" spans="2:2" x14ac:dyDescent="0.35">
      <c r="B500" s="77"/>
    </row>
    <row r="501" spans="2:2" x14ac:dyDescent="0.35">
      <c r="B501" s="77"/>
    </row>
    <row r="502" spans="2:2" x14ac:dyDescent="0.35">
      <c r="B502" s="77"/>
    </row>
    <row r="503" spans="2:2" x14ac:dyDescent="0.35">
      <c r="B503" s="77"/>
    </row>
    <row r="504" spans="2:2" x14ac:dyDescent="0.35">
      <c r="B504" s="77"/>
    </row>
    <row r="505" spans="2:2" x14ac:dyDescent="0.35">
      <c r="B505" s="77"/>
    </row>
    <row r="506" spans="2:2" x14ac:dyDescent="0.35">
      <c r="B506" s="77"/>
    </row>
    <row r="507" spans="2:2" x14ac:dyDescent="0.35">
      <c r="B507" s="77"/>
    </row>
    <row r="508" spans="2:2" x14ac:dyDescent="0.35">
      <c r="B508" s="77"/>
    </row>
    <row r="509" spans="2:2" x14ac:dyDescent="0.35">
      <c r="B509" s="77"/>
    </row>
    <row r="510" spans="2:2" x14ac:dyDescent="0.35">
      <c r="B510" s="77"/>
    </row>
    <row r="511" spans="2:2" x14ac:dyDescent="0.35">
      <c r="B511" s="77"/>
    </row>
    <row r="512" spans="2:2" x14ac:dyDescent="0.35">
      <c r="B512" s="77"/>
    </row>
    <row r="513" spans="2:2" x14ac:dyDescent="0.35">
      <c r="B513" s="77"/>
    </row>
    <row r="514" spans="2:2" x14ac:dyDescent="0.35">
      <c r="B514" s="77"/>
    </row>
    <row r="515" spans="2:2" x14ac:dyDescent="0.35">
      <c r="B515" s="77"/>
    </row>
    <row r="516" spans="2:2" x14ac:dyDescent="0.35">
      <c r="B516" s="77"/>
    </row>
    <row r="517" spans="2:2" x14ac:dyDescent="0.35">
      <c r="B517" s="77"/>
    </row>
    <row r="518" spans="2:2" x14ac:dyDescent="0.35">
      <c r="B518" s="77"/>
    </row>
    <row r="519" spans="2:2" x14ac:dyDescent="0.35">
      <c r="B519" s="77"/>
    </row>
    <row r="520" spans="2:2" x14ac:dyDescent="0.35">
      <c r="B520" s="77"/>
    </row>
    <row r="521" spans="2:2" x14ac:dyDescent="0.35">
      <c r="B521" s="77"/>
    </row>
    <row r="522" spans="2:2" x14ac:dyDescent="0.35">
      <c r="B522" s="77"/>
    </row>
    <row r="523" spans="2:2" x14ac:dyDescent="0.35">
      <c r="B523" s="77"/>
    </row>
    <row r="524" spans="2:2" x14ac:dyDescent="0.35">
      <c r="B524" s="77"/>
    </row>
    <row r="525" spans="2:2" x14ac:dyDescent="0.35">
      <c r="B525" s="77"/>
    </row>
    <row r="526" spans="2:2" x14ac:dyDescent="0.35">
      <c r="B526" s="77"/>
    </row>
    <row r="527" spans="2:2" x14ac:dyDescent="0.35">
      <c r="B527" s="77"/>
    </row>
    <row r="528" spans="2:2" x14ac:dyDescent="0.35">
      <c r="B528" s="77"/>
    </row>
    <row r="529" spans="2:2" x14ac:dyDescent="0.35">
      <c r="B529" s="77"/>
    </row>
    <row r="530" spans="2:2" x14ac:dyDescent="0.35">
      <c r="B530" s="77"/>
    </row>
    <row r="531" spans="2:2" x14ac:dyDescent="0.35">
      <c r="B531" s="77"/>
    </row>
    <row r="532" spans="2:2" x14ac:dyDescent="0.35">
      <c r="B532" s="77"/>
    </row>
    <row r="533" spans="2:2" x14ac:dyDescent="0.35">
      <c r="B533" s="77"/>
    </row>
    <row r="534" spans="2:2" x14ac:dyDescent="0.35">
      <c r="B534" s="77"/>
    </row>
    <row r="535" spans="2:2" x14ac:dyDescent="0.35">
      <c r="B535" s="77"/>
    </row>
    <row r="536" spans="2:2" x14ac:dyDescent="0.35">
      <c r="B536" s="77"/>
    </row>
    <row r="537" spans="2:2" x14ac:dyDescent="0.35">
      <c r="B537" s="77"/>
    </row>
    <row r="538" spans="2:2" x14ac:dyDescent="0.35">
      <c r="B538" s="77"/>
    </row>
    <row r="539" spans="2:2" x14ac:dyDescent="0.35">
      <c r="B539" s="77"/>
    </row>
    <row r="540" spans="2:2" x14ac:dyDescent="0.35">
      <c r="B540" s="77"/>
    </row>
    <row r="541" spans="2:2" x14ac:dyDescent="0.35">
      <c r="B541" s="77"/>
    </row>
    <row r="542" spans="2:2" x14ac:dyDescent="0.35">
      <c r="B542" s="77"/>
    </row>
    <row r="543" spans="2:2" x14ac:dyDescent="0.35">
      <c r="B543" s="77"/>
    </row>
    <row r="544" spans="2:2" x14ac:dyDescent="0.35">
      <c r="B544" s="77"/>
    </row>
    <row r="545" spans="2:2" x14ac:dyDescent="0.35">
      <c r="B545" s="77"/>
    </row>
    <row r="546" spans="2:2" x14ac:dyDescent="0.35">
      <c r="B546" s="77"/>
    </row>
    <row r="547" spans="2:2" x14ac:dyDescent="0.35">
      <c r="B547" s="77"/>
    </row>
    <row r="548" spans="2:2" x14ac:dyDescent="0.35">
      <c r="B548" s="77"/>
    </row>
    <row r="549" spans="2:2" x14ac:dyDescent="0.35">
      <c r="B549" s="77"/>
    </row>
    <row r="550" spans="2:2" x14ac:dyDescent="0.35">
      <c r="B550" s="77"/>
    </row>
    <row r="551" spans="2:2" x14ac:dyDescent="0.35">
      <c r="B551" s="77"/>
    </row>
    <row r="552" spans="2:2" x14ac:dyDescent="0.35">
      <c r="B552" s="77"/>
    </row>
    <row r="553" spans="2:2" x14ac:dyDescent="0.35">
      <c r="B553" s="77"/>
    </row>
    <row r="554" spans="2:2" x14ac:dyDescent="0.35">
      <c r="B554" s="77"/>
    </row>
    <row r="555" spans="2:2" x14ac:dyDescent="0.35">
      <c r="B555" s="77"/>
    </row>
    <row r="556" spans="2:2" x14ac:dyDescent="0.35">
      <c r="B556" s="77"/>
    </row>
    <row r="557" spans="2:2" x14ac:dyDescent="0.35">
      <c r="B557" s="77"/>
    </row>
    <row r="558" spans="2:2" x14ac:dyDescent="0.35">
      <c r="B558" s="77"/>
    </row>
    <row r="559" spans="2:2" x14ac:dyDescent="0.35">
      <c r="B559" s="77"/>
    </row>
    <row r="560" spans="2:2" x14ac:dyDescent="0.35">
      <c r="B560" s="77"/>
    </row>
    <row r="561" spans="2:2" x14ac:dyDescent="0.35">
      <c r="B561" s="77"/>
    </row>
    <row r="562" spans="2:2" x14ac:dyDescent="0.35">
      <c r="B562" s="77"/>
    </row>
    <row r="563" spans="2:2" x14ac:dyDescent="0.35">
      <c r="B563" s="77"/>
    </row>
    <row r="564" spans="2:2" x14ac:dyDescent="0.35">
      <c r="B564" s="77"/>
    </row>
    <row r="565" spans="2:2" x14ac:dyDescent="0.35">
      <c r="B565" s="77"/>
    </row>
    <row r="566" spans="2:2" x14ac:dyDescent="0.35">
      <c r="B566" s="77"/>
    </row>
    <row r="567" spans="2:2" x14ac:dyDescent="0.35">
      <c r="B567" s="77"/>
    </row>
    <row r="568" spans="2:2" x14ac:dyDescent="0.35">
      <c r="B568" s="77"/>
    </row>
    <row r="569" spans="2:2" x14ac:dyDescent="0.35">
      <c r="B569" s="77"/>
    </row>
    <row r="570" spans="2:2" x14ac:dyDescent="0.35">
      <c r="B570" s="77"/>
    </row>
    <row r="571" spans="2:2" x14ac:dyDescent="0.35">
      <c r="B571" s="77"/>
    </row>
    <row r="572" spans="2:2" x14ac:dyDescent="0.35">
      <c r="B572" s="77"/>
    </row>
    <row r="573" spans="2:2" x14ac:dyDescent="0.35">
      <c r="B573" s="77"/>
    </row>
    <row r="574" spans="2:2" x14ac:dyDescent="0.35">
      <c r="B574" s="77"/>
    </row>
    <row r="575" spans="2:2" x14ac:dyDescent="0.35">
      <c r="B575" s="77"/>
    </row>
    <row r="576" spans="2:2" x14ac:dyDescent="0.35">
      <c r="B576" s="77"/>
    </row>
    <row r="577" spans="2:2" x14ac:dyDescent="0.35">
      <c r="B577" s="77"/>
    </row>
    <row r="578" spans="2:2" x14ac:dyDescent="0.35">
      <c r="B578" s="77"/>
    </row>
    <row r="579" spans="2:2" x14ac:dyDescent="0.35">
      <c r="B579" s="77"/>
    </row>
    <row r="580" spans="2:2" x14ac:dyDescent="0.35">
      <c r="B580" s="77"/>
    </row>
    <row r="581" spans="2:2" x14ac:dyDescent="0.35">
      <c r="B581" s="77"/>
    </row>
    <row r="582" spans="2:2" x14ac:dyDescent="0.35">
      <c r="B582" s="77"/>
    </row>
    <row r="583" spans="2:2" x14ac:dyDescent="0.35">
      <c r="B583" s="77"/>
    </row>
    <row r="584" spans="2:2" x14ac:dyDescent="0.35">
      <c r="B584" s="77"/>
    </row>
    <row r="585" spans="2:2" x14ac:dyDescent="0.35">
      <c r="B585" s="77"/>
    </row>
    <row r="586" spans="2:2" x14ac:dyDescent="0.35">
      <c r="B586" s="77"/>
    </row>
    <row r="587" spans="2:2" x14ac:dyDescent="0.35">
      <c r="B587" s="77"/>
    </row>
    <row r="588" spans="2:2" x14ac:dyDescent="0.35">
      <c r="B588" s="77"/>
    </row>
    <row r="589" spans="2:2" x14ac:dyDescent="0.35">
      <c r="B589" s="77"/>
    </row>
    <row r="590" spans="2:2" x14ac:dyDescent="0.35">
      <c r="B590" s="77"/>
    </row>
    <row r="591" spans="2:2" x14ac:dyDescent="0.35">
      <c r="B591" s="77"/>
    </row>
    <row r="592" spans="2:2" x14ac:dyDescent="0.35">
      <c r="B592" s="77"/>
    </row>
    <row r="593" spans="2:2" x14ac:dyDescent="0.35">
      <c r="B593" s="77"/>
    </row>
    <row r="594" spans="2:2" x14ac:dyDescent="0.35">
      <c r="B594" s="77"/>
    </row>
    <row r="595" spans="2:2" x14ac:dyDescent="0.35">
      <c r="B595" s="77"/>
    </row>
    <row r="596" spans="2:2" x14ac:dyDescent="0.35">
      <c r="B596" s="77"/>
    </row>
    <row r="597" spans="2:2" x14ac:dyDescent="0.35">
      <c r="B597" s="77"/>
    </row>
    <row r="598" spans="2:2" x14ac:dyDescent="0.35">
      <c r="B598" s="77"/>
    </row>
    <row r="599" spans="2:2" x14ac:dyDescent="0.35">
      <c r="B599" s="77"/>
    </row>
    <row r="600" spans="2:2" x14ac:dyDescent="0.35">
      <c r="B600" s="77"/>
    </row>
    <row r="601" spans="2:2" x14ac:dyDescent="0.35">
      <c r="B601" s="77"/>
    </row>
    <row r="602" spans="2:2" x14ac:dyDescent="0.35">
      <c r="B602" s="77"/>
    </row>
    <row r="603" spans="2:2" x14ac:dyDescent="0.35">
      <c r="B603" s="77"/>
    </row>
    <row r="604" spans="2:2" x14ac:dyDescent="0.35">
      <c r="B604" s="77"/>
    </row>
    <row r="605" spans="2:2" x14ac:dyDescent="0.35">
      <c r="B605" s="77"/>
    </row>
    <row r="606" spans="2:2" x14ac:dyDescent="0.35">
      <c r="B606" s="77"/>
    </row>
    <row r="607" spans="2:2" x14ac:dyDescent="0.35">
      <c r="B607" s="77"/>
    </row>
    <row r="608" spans="2:2" x14ac:dyDescent="0.35">
      <c r="B608" s="77"/>
    </row>
    <row r="609" spans="2:2" x14ac:dyDescent="0.35">
      <c r="B609" s="77"/>
    </row>
    <row r="610" spans="2:2" x14ac:dyDescent="0.35">
      <c r="B610" s="77"/>
    </row>
    <row r="611" spans="2:2" x14ac:dyDescent="0.35">
      <c r="B611" s="77"/>
    </row>
    <row r="612" spans="2:2" x14ac:dyDescent="0.35">
      <c r="B612" s="77"/>
    </row>
    <row r="613" spans="2:2" x14ac:dyDescent="0.35">
      <c r="B613" s="77"/>
    </row>
    <row r="614" spans="2:2" x14ac:dyDescent="0.35">
      <c r="B614" s="77"/>
    </row>
    <row r="615" spans="2:2" x14ac:dyDescent="0.35">
      <c r="B615" s="77"/>
    </row>
    <row r="616" spans="2:2" x14ac:dyDescent="0.35">
      <c r="B616" s="77"/>
    </row>
    <row r="617" spans="2:2" x14ac:dyDescent="0.35">
      <c r="B617" s="77"/>
    </row>
    <row r="618" spans="2:2" x14ac:dyDescent="0.35">
      <c r="B618" s="77"/>
    </row>
    <row r="619" spans="2:2" x14ac:dyDescent="0.35">
      <c r="B619" s="77"/>
    </row>
    <row r="620" spans="2:2" x14ac:dyDescent="0.35">
      <c r="B620" s="77"/>
    </row>
    <row r="621" spans="2:2" x14ac:dyDescent="0.35">
      <c r="B621" s="77"/>
    </row>
    <row r="622" spans="2:2" x14ac:dyDescent="0.35">
      <c r="B622" s="77"/>
    </row>
    <row r="623" spans="2:2" x14ac:dyDescent="0.35">
      <c r="B623" s="77"/>
    </row>
    <row r="624" spans="2:2" x14ac:dyDescent="0.35">
      <c r="B624" s="77"/>
    </row>
    <row r="625" spans="2:2" x14ac:dyDescent="0.35">
      <c r="B625" s="77"/>
    </row>
    <row r="626" spans="2:2" x14ac:dyDescent="0.35">
      <c r="B626" s="77"/>
    </row>
    <row r="627" spans="2:2" x14ac:dyDescent="0.35">
      <c r="B627" s="77"/>
    </row>
    <row r="628" spans="2:2" x14ac:dyDescent="0.35">
      <c r="B628" s="77"/>
    </row>
    <row r="629" spans="2:2" x14ac:dyDescent="0.35">
      <c r="B629" s="77"/>
    </row>
    <row r="630" spans="2:2" x14ac:dyDescent="0.35">
      <c r="B630" s="77"/>
    </row>
    <row r="631" spans="2:2" x14ac:dyDescent="0.35">
      <c r="B631" s="77"/>
    </row>
    <row r="632" spans="2:2" x14ac:dyDescent="0.35">
      <c r="B632" s="77"/>
    </row>
    <row r="633" spans="2:2" x14ac:dyDescent="0.35">
      <c r="B633" s="77"/>
    </row>
    <row r="634" spans="2:2" x14ac:dyDescent="0.35">
      <c r="B634" s="77"/>
    </row>
    <row r="635" spans="2:2" x14ac:dyDescent="0.35">
      <c r="B635" s="77"/>
    </row>
    <row r="636" spans="2:2" x14ac:dyDescent="0.35">
      <c r="B636" s="77"/>
    </row>
    <row r="637" spans="2:2" x14ac:dyDescent="0.35">
      <c r="B637" s="77"/>
    </row>
    <row r="638" spans="2:2" x14ac:dyDescent="0.35">
      <c r="B638" s="77"/>
    </row>
    <row r="639" spans="2:2" x14ac:dyDescent="0.35">
      <c r="B639" s="77"/>
    </row>
    <row r="640" spans="2:2" x14ac:dyDescent="0.35">
      <c r="B640" s="77"/>
    </row>
    <row r="641" spans="2:2" x14ac:dyDescent="0.35">
      <c r="B641" s="77"/>
    </row>
    <row r="642" spans="2:2" x14ac:dyDescent="0.35">
      <c r="B642" s="77"/>
    </row>
    <row r="643" spans="2:2" x14ac:dyDescent="0.35">
      <c r="B643" s="77"/>
    </row>
    <row r="644" spans="2:2" x14ac:dyDescent="0.35">
      <c r="B644" s="77"/>
    </row>
    <row r="645" spans="2:2" x14ac:dyDescent="0.35">
      <c r="B645" s="77"/>
    </row>
    <row r="646" spans="2:2" x14ac:dyDescent="0.35">
      <c r="B646" s="77"/>
    </row>
    <row r="647" spans="2:2" x14ac:dyDescent="0.35">
      <c r="B647" s="77"/>
    </row>
    <row r="648" spans="2:2" x14ac:dyDescent="0.35">
      <c r="B648" s="77"/>
    </row>
    <row r="649" spans="2:2" x14ac:dyDescent="0.35">
      <c r="B649" s="77"/>
    </row>
    <row r="650" spans="2:2" x14ac:dyDescent="0.35">
      <c r="B650" s="77"/>
    </row>
    <row r="651" spans="2:2" x14ac:dyDescent="0.35">
      <c r="B651" s="77"/>
    </row>
    <row r="652" spans="2:2" x14ac:dyDescent="0.35">
      <c r="B652" s="77"/>
    </row>
    <row r="653" spans="2:2" x14ac:dyDescent="0.35">
      <c r="B653" s="77"/>
    </row>
    <row r="654" spans="2:2" x14ac:dyDescent="0.35">
      <c r="B654" s="77"/>
    </row>
    <row r="655" spans="2:2" x14ac:dyDescent="0.35">
      <c r="B655" s="77"/>
    </row>
    <row r="656" spans="2:2" x14ac:dyDescent="0.35">
      <c r="B656" s="77"/>
    </row>
    <row r="657" spans="2:2" x14ac:dyDescent="0.35">
      <c r="B657" s="77"/>
    </row>
    <row r="658" spans="2:2" x14ac:dyDescent="0.35">
      <c r="B658" s="77"/>
    </row>
    <row r="659" spans="2:2" x14ac:dyDescent="0.35">
      <c r="B659" s="77"/>
    </row>
    <row r="660" spans="2:2" x14ac:dyDescent="0.35">
      <c r="B660" s="77"/>
    </row>
    <row r="661" spans="2:2" x14ac:dyDescent="0.35">
      <c r="B661" s="77"/>
    </row>
    <row r="662" spans="2:2" x14ac:dyDescent="0.35">
      <c r="B662" s="77"/>
    </row>
    <row r="663" spans="2:2" x14ac:dyDescent="0.35">
      <c r="B663" s="77"/>
    </row>
    <row r="664" spans="2:2" x14ac:dyDescent="0.35">
      <c r="B664" s="77"/>
    </row>
    <row r="665" spans="2:2" x14ac:dyDescent="0.35">
      <c r="B665" s="77"/>
    </row>
    <row r="666" spans="2:2" x14ac:dyDescent="0.35">
      <c r="B666" s="77"/>
    </row>
    <row r="667" spans="2:2" x14ac:dyDescent="0.35">
      <c r="B667" s="77"/>
    </row>
    <row r="668" spans="2:2" x14ac:dyDescent="0.35">
      <c r="B668" s="77"/>
    </row>
    <row r="669" spans="2:2" x14ac:dyDescent="0.35">
      <c r="B669" s="77"/>
    </row>
    <row r="670" spans="2:2" x14ac:dyDescent="0.35">
      <c r="B670" s="77"/>
    </row>
    <row r="671" spans="2:2" x14ac:dyDescent="0.35">
      <c r="B671" s="77"/>
    </row>
    <row r="672" spans="2:2" x14ac:dyDescent="0.35">
      <c r="B672" s="77"/>
    </row>
    <row r="673" spans="2:2" x14ac:dyDescent="0.35">
      <c r="B673" s="77"/>
    </row>
    <row r="674" spans="2:2" x14ac:dyDescent="0.35">
      <c r="B674" s="77"/>
    </row>
    <row r="675" spans="2:2" x14ac:dyDescent="0.35">
      <c r="B675" s="77"/>
    </row>
    <row r="676" spans="2:2" x14ac:dyDescent="0.35">
      <c r="B676" s="77"/>
    </row>
    <row r="677" spans="2:2" x14ac:dyDescent="0.35">
      <c r="B677" s="77"/>
    </row>
    <row r="678" spans="2:2" x14ac:dyDescent="0.35">
      <c r="B678" s="77"/>
    </row>
    <row r="679" spans="2:2" x14ac:dyDescent="0.35">
      <c r="B679" s="77"/>
    </row>
    <row r="680" spans="2:2" x14ac:dyDescent="0.35">
      <c r="B680" s="77"/>
    </row>
    <row r="681" spans="2:2" x14ac:dyDescent="0.35">
      <c r="B681" s="77"/>
    </row>
    <row r="682" spans="2:2" x14ac:dyDescent="0.35">
      <c r="B682" s="77"/>
    </row>
    <row r="683" spans="2:2" x14ac:dyDescent="0.35">
      <c r="B683" s="77"/>
    </row>
    <row r="684" spans="2:2" x14ac:dyDescent="0.35">
      <c r="B684" s="77"/>
    </row>
    <row r="685" spans="2:2" x14ac:dyDescent="0.35">
      <c r="B685" s="77"/>
    </row>
    <row r="686" spans="2:2" x14ac:dyDescent="0.35">
      <c r="B686" s="77"/>
    </row>
    <row r="687" spans="2:2" x14ac:dyDescent="0.35">
      <c r="B687" s="77"/>
    </row>
    <row r="688" spans="2:2" x14ac:dyDescent="0.35">
      <c r="B688" s="77"/>
    </row>
    <row r="689" spans="2:2" x14ac:dyDescent="0.35">
      <c r="B689" s="77"/>
    </row>
    <row r="690" spans="2:2" x14ac:dyDescent="0.35">
      <c r="B690" s="77"/>
    </row>
    <row r="691" spans="2:2" x14ac:dyDescent="0.35">
      <c r="B691" s="77"/>
    </row>
    <row r="692" spans="2:2" x14ac:dyDescent="0.35">
      <c r="B692" s="77"/>
    </row>
    <row r="693" spans="2:2" x14ac:dyDescent="0.35">
      <c r="B693" s="77"/>
    </row>
    <row r="694" spans="2:2" x14ac:dyDescent="0.35">
      <c r="B694" s="77"/>
    </row>
    <row r="695" spans="2:2" x14ac:dyDescent="0.35">
      <c r="B695" s="77"/>
    </row>
    <row r="696" spans="2:2" x14ac:dyDescent="0.35">
      <c r="B696" s="77"/>
    </row>
    <row r="697" spans="2:2" x14ac:dyDescent="0.35">
      <c r="B697" s="77"/>
    </row>
    <row r="698" spans="2:2" x14ac:dyDescent="0.35">
      <c r="B698" s="77"/>
    </row>
    <row r="699" spans="2:2" x14ac:dyDescent="0.35">
      <c r="B699" s="77"/>
    </row>
    <row r="700" spans="2:2" x14ac:dyDescent="0.35">
      <c r="B700" s="77"/>
    </row>
    <row r="701" spans="2:2" x14ac:dyDescent="0.35">
      <c r="B701" s="77"/>
    </row>
    <row r="702" spans="2:2" x14ac:dyDescent="0.35">
      <c r="B702" s="77"/>
    </row>
    <row r="703" spans="2:2" x14ac:dyDescent="0.35">
      <c r="B703" s="77"/>
    </row>
    <row r="704" spans="2:2" x14ac:dyDescent="0.35">
      <c r="B704" s="77"/>
    </row>
    <row r="705" spans="2:2" x14ac:dyDescent="0.35">
      <c r="B705" s="77"/>
    </row>
    <row r="706" spans="2:2" x14ac:dyDescent="0.35">
      <c r="B706" s="77"/>
    </row>
    <row r="707" spans="2:2" x14ac:dyDescent="0.35">
      <c r="B707" s="77"/>
    </row>
    <row r="708" spans="2:2" x14ac:dyDescent="0.35">
      <c r="B708" s="77"/>
    </row>
    <row r="709" spans="2:2" x14ac:dyDescent="0.35">
      <c r="B709" s="77"/>
    </row>
    <row r="710" spans="2:2" x14ac:dyDescent="0.35">
      <c r="B710" s="77"/>
    </row>
    <row r="711" spans="2:2" x14ac:dyDescent="0.35">
      <c r="B711" s="77"/>
    </row>
    <row r="712" spans="2:2" x14ac:dyDescent="0.35">
      <c r="B712" s="77"/>
    </row>
    <row r="713" spans="2:2" x14ac:dyDescent="0.35">
      <c r="B713" s="77"/>
    </row>
    <row r="714" spans="2:2" x14ac:dyDescent="0.35">
      <c r="B714" s="77"/>
    </row>
    <row r="715" spans="2:2" x14ac:dyDescent="0.35">
      <c r="B715" s="77"/>
    </row>
    <row r="716" spans="2:2" x14ac:dyDescent="0.35">
      <c r="B716" s="77"/>
    </row>
    <row r="717" spans="2:2" x14ac:dyDescent="0.35">
      <c r="B717" s="77"/>
    </row>
    <row r="718" spans="2:2" x14ac:dyDescent="0.35">
      <c r="B718" s="77"/>
    </row>
    <row r="719" spans="2:2" x14ac:dyDescent="0.35">
      <c r="B719" s="77"/>
    </row>
    <row r="720" spans="2:2" x14ac:dyDescent="0.35">
      <c r="B720" s="77"/>
    </row>
    <row r="721" spans="2:2" x14ac:dyDescent="0.35">
      <c r="B721" s="77"/>
    </row>
    <row r="722" spans="2:2" x14ac:dyDescent="0.35">
      <c r="B722" s="77"/>
    </row>
    <row r="723" spans="2:2" x14ac:dyDescent="0.35">
      <c r="B723" s="77"/>
    </row>
    <row r="724" spans="2:2" x14ac:dyDescent="0.35">
      <c r="B724" s="77"/>
    </row>
    <row r="725" spans="2:2" x14ac:dyDescent="0.35">
      <c r="B725" s="77"/>
    </row>
    <row r="726" spans="2:2" x14ac:dyDescent="0.35">
      <c r="B726" s="77"/>
    </row>
    <row r="727" spans="2:2" x14ac:dyDescent="0.35">
      <c r="B727" s="77"/>
    </row>
    <row r="728" spans="2:2" x14ac:dyDescent="0.35">
      <c r="B728" s="77"/>
    </row>
    <row r="729" spans="2:2" x14ac:dyDescent="0.35">
      <c r="B729" s="77"/>
    </row>
    <row r="730" spans="2:2" x14ac:dyDescent="0.35">
      <c r="B730" s="77"/>
    </row>
    <row r="731" spans="2:2" x14ac:dyDescent="0.35">
      <c r="B731" s="77"/>
    </row>
    <row r="732" spans="2:2" x14ac:dyDescent="0.35">
      <c r="B732" s="77"/>
    </row>
    <row r="733" spans="2:2" x14ac:dyDescent="0.35">
      <c r="B733" s="77"/>
    </row>
    <row r="734" spans="2:2" x14ac:dyDescent="0.35">
      <c r="B734" s="77"/>
    </row>
    <row r="735" spans="2:2" x14ac:dyDescent="0.35">
      <c r="B735" s="77"/>
    </row>
    <row r="736" spans="2:2" x14ac:dyDescent="0.35">
      <c r="B736" s="77"/>
    </row>
    <row r="737" spans="2:2" x14ac:dyDescent="0.35">
      <c r="B737" s="77"/>
    </row>
    <row r="738" spans="2:2" x14ac:dyDescent="0.35">
      <c r="B738" s="77"/>
    </row>
    <row r="739" spans="2:2" x14ac:dyDescent="0.35">
      <c r="B739" s="77"/>
    </row>
    <row r="740" spans="2:2" x14ac:dyDescent="0.35">
      <c r="B740" s="77"/>
    </row>
    <row r="741" spans="2:2" x14ac:dyDescent="0.35">
      <c r="B741" s="77"/>
    </row>
    <row r="742" spans="2:2" x14ac:dyDescent="0.35">
      <c r="B742" s="77"/>
    </row>
    <row r="743" spans="2:2" x14ac:dyDescent="0.35">
      <c r="B743" s="77"/>
    </row>
    <row r="744" spans="2:2" x14ac:dyDescent="0.35">
      <c r="B744" s="77"/>
    </row>
    <row r="745" spans="2:2" x14ac:dyDescent="0.35">
      <c r="B745" s="77"/>
    </row>
    <row r="746" spans="2:2" x14ac:dyDescent="0.35">
      <c r="B746" s="77"/>
    </row>
    <row r="747" spans="2:2" x14ac:dyDescent="0.35">
      <c r="B747" s="77"/>
    </row>
    <row r="748" spans="2:2" x14ac:dyDescent="0.35">
      <c r="B748" s="77"/>
    </row>
    <row r="749" spans="2:2" x14ac:dyDescent="0.35">
      <c r="B749" s="77"/>
    </row>
    <row r="750" spans="2:2" x14ac:dyDescent="0.35">
      <c r="B750" s="77"/>
    </row>
    <row r="751" spans="2:2" x14ac:dyDescent="0.35">
      <c r="B751" s="77"/>
    </row>
    <row r="752" spans="2:2" x14ac:dyDescent="0.35">
      <c r="B752" s="77"/>
    </row>
    <row r="753" spans="2:2" x14ac:dyDescent="0.35">
      <c r="B753" s="77"/>
    </row>
    <row r="754" spans="2:2" x14ac:dyDescent="0.35">
      <c r="B754" s="77"/>
    </row>
    <row r="755" spans="2:2" x14ac:dyDescent="0.35">
      <c r="B755" s="77"/>
    </row>
    <row r="756" spans="2:2" x14ac:dyDescent="0.35">
      <c r="B756" s="77"/>
    </row>
    <row r="757" spans="2:2" x14ac:dyDescent="0.35">
      <c r="B757" s="77"/>
    </row>
    <row r="758" spans="2:2" x14ac:dyDescent="0.35">
      <c r="B758" s="77"/>
    </row>
    <row r="759" spans="2:2" x14ac:dyDescent="0.35">
      <c r="B759" s="77"/>
    </row>
    <row r="760" spans="2:2" x14ac:dyDescent="0.35">
      <c r="B760" s="77"/>
    </row>
    <row r="761" spans="2:2" x14ac:dyDescent="0.35">
      <c r="B761" s="77"/>
    </row>
    <row r="762" spans="2:2" x14ac:dyDescent="0.35">
      <c r="B762" s="77"/>
    </row>
    <row r="763" spans="2:2" x14ac:dyDescent="0.35">
      <c r="B763" s="77"/>
    </row>
    <row r="764" spans="2:2" x14ac:dyDescent="0.35">
      <c r="B764" s="77"/>
    </row>
    <row r="765" spans="2:2" x14ac:dyDescent="0.35">
      <c r="B765" s="77"/>
    </row>
    <row r="766" spans="2:2" x14ac:dyDescent="0.35">
      <c r="B766" s="77"/>
    </row>
    <row r="767" spans="2:2" x14ac:dyDescent="0.35">
      <c r="B767" s="77"/>
    </row>
    <row r="768" spans="2:2" x14ac:dyDescent="0.35">
      <c r="B768" s="77"/>
    </row>
    <row r="769" spans="2:2" x14ac:dyDescent="0.35">
      <c r="B769" s="77"/>
    </row>
    <row r="770" spans="2:2" x14ac:dyDescent="0.35">
      <c r="B770" s="77"/>
    </row>
    <row r="771" spans="2:2" x14ac:dyDescent="0.35">
      <c r="B771" s="77"/>
    </row>
    <row r="772" spans="2:2" x14ac:dyDescent="0.35">
      <c r="B772" s="77"/>
    </row>
    <row r="773" spans="2:2" x14ac:dyDescent="0.35">
      <c r="B773" s="77"/>
    </row>
    <row r="774" spans="2:2" x14ac:dyDescent="0.35">
      <c r="B774" s="77"/>
    </row>
    <row r="775" spans="2:2" x14ac:dyDescent="0.35">
      <c r="B775" s="77"/>
    </row>
    <row r="776" spans="2:2" x14ac:dyDescent="0.35">
      <c r="B776" s="77"/>
    </row>
    <row r="777" spans="2:2" x14ac:dyDescent="0.35">
      <c r="B777" s="77"/>
    </row>
    <row r="778" spans="2:2" x14ac:dyDescent="0.35">
      <c r="B778" s="77"/>
    </row>
    <row r="779" spans="2:2" x14ac:dyDescent="0.35">
      <c r="B779" s="77"/>
    </row>
    <row r="780" spans="2:2" x14ac:dyDescent="0.35">
      <c r="B780" s="77"/>
    </row>
    <row r="781" spans="2:2" x14ac:dyDescent="0.35">
      <c r="B781" s="77"/>
    </row>
    <row r="782" spans="2:2" x14ac:dyDescent="0.35">
      <c r="B782" s="77"/>
    </row>
    <row r="783" spans="2:2" x14ac:dyDescent="0.35">
      <c r="B783" s="77"/>
    </row>
    <row r="784" spans="2:2" x14ac:dyDescent="0.35">
      <c r="B784" s="77"/>
    </row>
    <row r="785" spans="2:2" x14ac:dyDescent="0.35">
      <c r="B785" s="77"/>
    </row>
    <row r="786" spans="2:2" x14ac:dyDescent="0.35">
      <c r="B786" s="77"/>
    </row>
    <row r="787" spans="2:2" x14ac:dyDescent="0.35">
      <c r="B787" s="77"/>
    </row>
    <row r="788" spans="2:2" x14ac:dyDescent="0.35">
      <c r="B788" s="77"/>
    </row>
    <row r="789" spans="2:2" x14ac:dyDescent="0.35">
      <c r="B789" s="77"/>
    </row>
    <row r="790" spans="2:2" x14ac:dyDescent="0.35">
      <c r="B790" s="77"/>
    </row>
    <row r="791" spans="2:2" x14ac:dyDescent="0.35">
      <c r="B791" s="77"/>
    </row>
    <row r="792" spans="2:2" x14ac:dyDescent="0.35">
      <c r="B792" s="77"/>
    </row>
    <row r="793" spans="2:2" x14ac:dyDescent="0.35">
      <c r="B793" s="77"/>
    </row>
    <row r="794" spans="2:2" x14ac:dyDescent="0.35">
      <c r="B794" s="77"/>
    </row>
    <row r="795" spans="2:2" x14ac:dyDescent="0.35">
      <c r="B795" s="77"/>
    </row>
    <row r="796" spans="2:2" x14ac:dyDescent="0.35">
      <c r="B796" s="77"/>
    </row>
    <row r="797" spans="2:2" x14ac:dyDescent="0.35">
      <c r="B797" s="77"/>
    </row>
    <row r="798" spans="2:2" x14ac:dyDescent="0.35">
      <c r="B798" s="77"/>
    </row>
    <row r="799" spans="2:2" x14ac:dyDescent="0.35">
      <c r="B799" s="77"/>
    </row>
    <row r="800" spans="2:2" x14ac:dyDescent="0.35">
      <c r="B800" s="77"/>
    </row>
    <row r="801" spans="2:2" x14ac:dyDescent="0.35">
      <c r="B801" s="77"/>
    </row>
    <row r="802" spans="2:2" x14ac:dyDescent="0.35">
      <c r="B802" s="77"/>
    </row>
    <row r="803" spans="2:2" x14ac:dyDescent="0.35">
      <c r="B803" s="77"/>
    </row>
    <row r="804" spans="2:2" x14ac:dyDescent="0.35">
      <c r="B804" s="77"/>
    </row>
    <row r="805" spans="2:2" x14ac:dyDescent="0.35">
      <c r="B805" s="77"/>
    </row>
    <row r="806" spans="2:2" x14ac:dyDescent="0.35">
      <c r="B806" s="77"/>
    </row>
    <row r="807" spans="2:2" x14ac:dyDescent="0.35">
      <c r="B807" s="77"/>
    </row>
    <row r="808" spans="2:2" x14ac:dyDescent="0.35">
      <c r="B808" s="77"/>
    </row>
    <row r="809" spans="2:2" x14ac:dyDescent="0.35">
      <c r="B809" s="77"/>
    </row>
    <row r="810" spans="2:2" x14ac:dyDescent="0.35">
      <c r="B810" s="77"/>
    </row>
    <row r="811" spans="2:2" x14ac:dyDescent="0.35">
      <c r="B811" s="77"/>
    </row>
    <row r="812" spans="2:2" x14ac:dyDescent="0.35">
      <c r="B812" s="77"/>
    </row>
    <row r="813" spans="2:2" x14ac:dyDescent="0.35">
      <c r="B813" s="77"/>
    </row>
    <row r="814" spans="2:2" x14ac:dyDescent="0.35">
      <c r="B814" s="77"/>
    </row>
    <row r="815" spans="2:2" x14ac:dyDescent="0.35">
      <c r="B815" s="77"/>
    </row>
    <row r="816" spans="2:2" x14ac:dyDescent="0.35">
      <c r="B816" s="77"/>
    </row>
    <row r="817" spans="2:2" x14ac:dyDescent="0.35">
      <c r="B817" s="77"/>
    </row>
    <row r="818" spans="2:2" x14ac:dyDescent="0.35">
      <c r="B818" s="77"/>
    </row>
    <row r="819" spans="2:2" x14ac:dyDescent="0.35">
      <c r="B819" s="77"/>
    </row>
    <row r="820" spans="2:2" x14ac:dyDescent="0.35">
      <c r="B820" s="77"/>
    </row>
    <row r="821" spans="2:2" x14ac:dyDescent="0.35">
      <c r="B821" s="77"/>
    </row>
    <row r="822" spans="2:2" x14ac:dyDescent="0.35">
      <c r="B822" s="77"/>
    </row>
    <row r="823" spans="2:2" x14ac:dyDescent="0.35">
      <c r="B823" s="77"/>
    </row>
    <row r="824" spans="2:2" x14ac:dyDescent="0.35">
      <c r="B824" s="77"/>
    </row>
    <row r="825" spans="2:2" x14ac:dyDescent="0.35">
      <c r="B825" s="77"/>
    </row>
    <row r="826" spans="2:2" x14ac:dyDescent="0.35">
      <c r="B826" s="77"/>
    </row>
    <row r="827" spans="2:2" x14ac:dyDescent="0.35">
      <c r="B827" s="77"/>
    </row>
    <row r="828" spans="2:2" x14ac:dyDescent="0.35">
      <c r="B828" s="77"/>
    </row>
    <row r="829" spans="2:2" x14ac:dyDescent="0.35">
      <c r="B829" s="77"/>
    </row>
    <row r="830" spans="2:2" x14ac:dyDescent="0.35">
      <c r="B830" s="77"/>
    </row>
    <row r="831" spans="2:2" x14ac:dyDescent="0.35">
      <c r="B831" s="77"/>
    </row>
    <row r="832" spans="2:2" x14ac:dyDescent="0.35">
      <c r="B832" s="77"/>
    </row>
    <row r="833" spans="2:2" x14ac:dyDescent="0.35">
      <c r="B833" s="77"/>
    </row>
    <row r="834" spans="2:2" x14ac:dyDescent="0.35">
      <c r="B834" s="77"/>
    </row>
    <row r="835" spans="2:2" x14ac:dyDescent="0.35">
      <c r="B835" s="77"/>
    </row>
    <row r="836" spans="2:2" x14ac:dyDescent="0.35">
      <c r="B836" s="77"/>
    </row>
    <row r="837" spans="2:2" x14ac:dyDescent="0.35">
      <c r="B837" s="77"/>
    </row>
    <row r="838" spans="2:2" x14ac:dyDescent="0.35">
      <c r="B838" s="77"/>
    </row>
    <row r="839" spans="2:2" x14ac:dyDescent="0.35">
      <c r="B839" s="77"/>
    </row>
    <row r="840" spans="2:2" x14ac:dyDescent="0.35">
      <c r="B840" s="77"/>
    </row>
    <row r="841" spans="2:2" x14ac:dyDescent="0.35">
      <c r="B841" s="77"/>
    </row>
    <row r="842" spans="2:2" x14ac:dyDescent="0.35">
      <c r="B842" s="77"/>
    </row>
    <row r="843" spans="2:2" x14ac:dyDescent="0.35">
      <c r="B843" s="77"/>
    </row>
    <row r="844" spans="2:2" x14ac:dyDescent="0.35">
      <c r="B844" s="77"/>
    </row>
    <row r="845" spans="2:2" x14ac:dyDescent="0.35">
      <c r="B845" s="77"/>
    </row>
    <row r="846" spans="2:2" x14ac:dyDescent="0.35">
      <c r="B846" s="77"/>
    </row>
    <row r="847" spans="2:2" x14ac:dyDescent="0.35">
      <c r="B847" s="77"/>
    </row>
    <row r="848" spans="2:2" x14ac:dyDescent="0.35">
      <c r="B848" s="77"/>
    </row>
    <row r="849" spans="2:2" x14ac:dyDescent="0.35">
      <c r="B849" s="77"/>
    </row>
    <row r="850" spans="2:2" x14ac:dyDescent="0.35">
      <c r="B850" s="77"/>
    </row>
    <row r="851" spans="2:2" x14ac:dyDescent="0.35">
      <c r="B851" s="77"/>
    </row>
    <row r="852" spans="2:2" x14ac:dyDescent="0.35">
      <c r="B852" s="77"/>
    </row>
    <row r="853" spans="2:2" x14ac:dyDescent="0.35">
      <c r="B853" s="77"/>
    </row>
    <row r="854" spans="2:2" x14ac:dyDescent="0.35">
      <c r="B854" s="77"/>
    </row>
    <row r="855" spans="2:2" x14ac:dyDescent="0.35">
      <c r="B855" s="77"/>
    </row>
    <row r="856" spans="2:2" x14ac:dyDescent="0.35">
      <c r="B856" s="77"/>
    </row>
    <row r="857" spans="2:2" x14ac:dyDescent="0.35">
      <c r="B857" s="77"/>
    </row>
    <row r="858" spans="2:2" x14ac:dyDescent="0.35">
      <c r="B858" s="77"/>
    </row>
    <row r="859" spans="2:2" x14ac:dyDescent="0.35">
      <c r="B859" s="77"/>
    </row>
    <row r="860" spans="2:2" x14ac:dyDescent="0.35">
      <c r="B860" s="77"/>
    </row>
    <row r="861" spans="2:2" x14ac:dyDescent="0.35">
      <c r="B861" s="77"/>
    </row>
    <row r="862" spans="2:2" x14ac:dyDescent="0.35">
      <c r="B862" s="77"/>
    </row>
    <row r="863" spans="2:2" x14ac:dyDescent="0.35">
      <c r="B863" s="77"/>
    </row>
    <row r="864" spans="2:2" x14ac:dyDescent="0.35">
      <c r="B864" s="77"/>
    </row>
    <row r="865" spans="2:2" x14ac:dyDescent="0.35">
      <c r="B865" s="77"/>
    </row>
    <row r="866" spans="2:2" x14ac:dyDescent="0.35">
      <c r="B866" s="77"/>
    </row>
    <row r="867" spans="2:2" x14ac:dyDescent="0.35">
      <c r="B867" s="77"/>
    </row>
    <row r="868" spans="2:2" x14ac:dyDescent="0.35">
      <c r="B868" s="77"/>
    </row>
    <row r="869" spans="2:2" x14ac:dyDescent="0.35">
      <c r="B869" s="77"/>
    </row>
    <row r="870" spans="2:2" x14ac:dyDescent="0.35">
      <c r="B870" s="77"/>
    </row>
    <row r="871" spans="2:2" x14ac:dyDescent="0.35">
      <c r="B871" s="77"/>
    </row>
    <row r="872" spans="2:2" x14ac:dyDescent="0.35">
      <c r="B872" s="77"/>
    </row>
    <row r="873" spans="2:2" x14ac:dyDescent="0.35">
      <c r="B873" s="77"/>
    </row>
    <row r="874" spans="2:2" x14ac:dyDescent="0.35">
      <c r="B874" s="77"/>
    </row>
    <row r="875" spans="2:2" x14ac:dyDescent="0.35">
      <c r="B875" s="77"/>
    </row>
    <row r="876" spans="2:2" x14ac:dyDescent="0.35">
      <c r="B876" s="77"/>
    </row>
    <row r="877" spans="2:2" x14ac:dyDescent="0.35">
      <c r="B877" s="77"/>
    </row>
    <row r="878" spans="2:2" x14ac:dyDescent="0.35">
      <c r="B878" s="77"/>
    </row>
    <row r="879" spans="2:2" x14ac:dyDescent="0.35">
      <c r="B879" s="77"/>
    </row>
    <row r="880" spans="2:2" x14ac:dyDescent="0.35">
      <c r="B880" s="77"/>
    </row>
    <row r="881" spans="2:2" x14ac:dyDescent="0.35">
      <c r="B881" s="77"/>
    </row>
    <row r="882" spans="2:2" x14ac:dyDescent="0.35">
      <c r="B882" s="77"/>
    </row>
    <row r="883" spans="2:2" x14ac:dyDescent="0.35">
      <c r="B883" s="77"/>
    </row>
    <row r="884" spans="2:2" x14ac:dyDescent="0.35">
      <c r="B884" s="77"/>
    </row>
    <row r="885" spans="2:2" x14ac:dyDescent="0.35">
      <c r="B885" s="77"/>
    </row>
    <row r="886" spans="2:2" x14ac:dyDescent="0.35">
      <c r="B886" s="77"/>
    </row>
    <row r="887" spans="2:2" x14ac:dyDescent="0.35">
      <c r="B887" s="77"/>
    </row>
    <row r="888" spans="2:2" x14ac:dyDescent="0.35">
      <c r="B888" s="77"/>
    </row>
    <row r="889" spans="2:2" x14ac:dyDescent="0.35">
      <c r="B889" s="77"/>
    </row>
    <row r="890" spans="2:2" x14ac:dyDescent="0.35">
      <c r="B890" s="77"/>
    </row>
    <row r="891" spans="2:2" x14ac:dyDescent="0.35">
      <c r="B891" s="77"/>
    </row>
    <row r="892" spans="2:2" x14ac:dyDescent="0.35">
      <c r="B892" s="77"/>
    </row>
    <row r="893" spans="2:2" x14ac:dyDescent="0.35">
      <c r="B893" s="77"/>
    </row>
    <row r="894" spans="2:2" x14ac:dyDescent="0.35">
      <c r="B894" s="77"/>
    </row>
    <row r="895" spans="2:2" x14ac:dyDescent="0.35">
      <c r="B895" s="77"/>
    </row>
    <row r="896" spans="2:2" x14ac:dyDescent="0.35">
      <c r="B896" s="77"/>
    </row>
    <row r="897" spans="2:2" x14ac:dyDescent="0.35">
      <c r="B897" s="77"/>
    </row>
    <row r="898" spans="2:2" x14ac:dyDescent="0.35">
      <c r="B898" s="77"/>
    </row>
    <row r="899" spans="2:2" x14ac:dyDescent="0.35">
      <c r="B899" s="77"/>
    </row>
    <row r="900" spans="2:2" x14ac:dyDescent="0.35">
      <c r="B900" s="77"/>
    </row>
    <row r="901" spans="2:2" x14ac:dyDescent="0.35">
      <c r="B901" s="77"/>
    </row>
    <row r="902" spans="2:2" x14ac:dyDescent="0.35">
      <c r="B902" s="77"/>
    </row>
    <row r="903" spans="2:2" x14ac:dyDescent="0.35">
      <c r="B903" s="77"/>
    </row>
    <row r="904" spans="2:2" x14ac:dyDescent="0.35">
      <c r="B904" s="77"/>
    </row>
    <row r="905" spans="2:2" x14ac:dyDescent="0.35">
      <c r="B905" s="77"/>
    </row>
    <row r="906" spans="2:2" x14ac:dyDescent="0.35">
      <c r="B906" s="77"/>
    </row>
    <row r="907" spans="2:2" x14ac:dyDescent="0.35">
      <c r="B907" s="77"/>
    </row>
    <row r="908" spans="2:2" x14ac:dyDescent="0.35">
      <c r="B908" s="77"/>
    </row>
    <row r="909" spans="2:2" x14ac:dyDescent="0.35">
      <c r="B909" s="77"/>
    </row>
    <row r="910" spans="2:2" x14ac:dyDescent="0.35">
      <c r="B910" s="77"/>
    </row>
    <row r="911" spans="2:2" x14ac:dyDescent="0.35">
      <c r="B911" s="77"/>
    </row>
    <row r="912" spans="2:2" x14ac:dyDescent="0.35">
      <c r="B912" s="77"/>
    </row>
    <row r="913" spans="2:2" x14ac:dyDescent="0.35">
      <c r="B913" s="77"/>
    </row>
    <row r="914" spans="2:2" x14ac:dyDescent="0.35">
      <c r="B914" s="77"/>
    </row>
    <row r="915" spans="2:2" x14ac:dyDescent="0.35">
      <c r="B915" s="77"/>
    </row>
    <row r="916" spans="2:2" x14ac:dyDescent="0.35">
      <c r="B916" s="77"/>
    </row>
    <row r="917" spans="2:2" x14ac:dyDescent="0.35">
      <c r="B917" s="77"/>
    </row>
    <row r="918" spans="2:2" x14ac:dyDescent="0.35">
      <c r="B918" s="77"/>
    </row>
    <row r="919" spans="2:2" x14ac:dyDescent="0.35">
      <c r="B919" s="77"/>
    </row>
    <row r="920" spans="2:2" x14ac:dyDescent="0.35">
      <c r="B920" s="77"/>
    </row>
    <row r="921" spans="2:2" x14ac:dyDescent="0.35">
      <c r="B921" s="77"/>
    </row>
    <row r="922" spans="2:2" x14ac:dyDescent="0.35">
      <c r="B922" s="77"/>
    </row>
    <row r="923" spans="2:2" x14ac:dyDescent="0.35">
      <c r="B923" s="77"/>
    </row>
    <row r="924" spans="2:2" x14ac:dyDescent="0.35">
      <c r="B924" s="77"/>
    </row>
    <row r="925" spans="2:2" x14ac:dyDescent="0.35">
      <c r="B925" s="77"/>
    </row>
    <row r="926" spans="2:2" x14ac:dyDescent="0.35">
      <c r="B926" s="77"/>
    </row>
    <row r="927" spans="2:2" x14ac:dyDescent="0.35">
      <c r="B927" s="77"/>
    </row>
    <row r="928" spans="2:2" x14ac:dyDescent="0.35">
      <c r="B928" s="77"/>
    </row>
    <row r="929" spans="2:2" x14ac:dyDescent="0.35">
      <c r="B929" s="77"/>
    </row>
    <row r="930" spans="2:2" x14ac:dyDescent="0.35">
      <c r="B930" s="77"/>
    </row>
    <row r="931" spans="2:2" x14ac:dyDescent="0.35">
      <c r="B931" s="77"/>
    </row>
    <row r="932" spans="2:2" x14ac:dyDescent="0.35">
      <c r="B932" s="77"/>
    </row>
    <row r="933" spans="2:2" x14ac:dyDescent="0.35">
      <c r="B933" s="77"/>
    </row>
    <row r="934" spans="2:2" x14ac:dyDescent="0.35">
      <c r="B934" s="77"/>
    </row>
    <row r="935" spans="2:2" x14ac:dyDescent="0.35">
      <c r="B935" s="77"/>
    </row>
    <row r="936" spans="2:2" x14ac:dyDescent="0.35">
      <c r="B936" s="77"/>
    </row>
    <row r="937" spans="2:2" x14ac:dyDescent="0.35">
      <c r="B937" s="77"/>
    </row>
    <row r="938" spans="2:2" x14ac:dyDescent="0.35">
      <c r="B938" s="77"/>
    </row>
    <row r="939" spans="2:2" x14ac:dyDescent="0.35">
      <c r="B939" s="77"/>
    </row>
    <row r="940" spans="2:2" x14ac:dyDescent="0.35">
      <c r="B940" s="77"/>
    </row>
    <row r="941" spans="2:2" x14ac:dyDescent="0.35">
      <c r="B941" s="77"/>
    </row>
    <row r="942" spans="2:2" x14ac:dyDescent="0.35">
      <c r="B942" s="77"/>
    </row>
    <row r="943" spans="2:2" x14ac:dyDescent="0.35">
      <c r="B943" s="77"/>
    </row>
    <row r="944" spans="2:2" x14ac:dyDescent="0.35">
      <c r="B944" s="77"/>
    </row>
    <row r="945" spans="2:2" x14ac:dyDescent="0.35">
      <c r="B945" s="77"/>
    </row>
    <row r="946" spans="2:2" x14ac:dyDescent="0.35">
      <c r="B946" s="77"/>
    </row>
    <row r="947" spans="2:2" x14ac:dyDescent="0.35">
      <c r="B947" s="77"/>
    </row>
    <row r="948" spans="2:2" x14ac:dyDescent="0.35">
      <c r="B948" s="77"/>
    </row>
    <row r="949" spans="2:2" x14ac:dyDescent="0.35">
      <c r="B949" s="77"/>
    </row>
    <row r="950" spans="2:2" x14ac:dyDescent="0.35">
      <c r="B950" s="77"/>
    </row>
    <row r="951" spans="2:2" x14ac:dyDescent="0.35">
      <c r="B951" s="77"/>
    </row>
    <row r="952" spans="2:2" x14ac:dyDescent="0.35">
      <c r="B952" s="77"/>
    </row>
    <row r="953" spans="2:2" x14ac:dyDescent="0.35">
      <c r="B953" s="77"/>
    </row>
    <row r="954" spans="2:2" x14ac:dyDescent="0.35">
      <c r="B954" s="77"/>
    </row>
    <row r="955" spans="2:2" x14ac:dyDescent="0.35">
      <c r="B955" s="77"/>
    </row>
    <row r="956" spans="2:2" x14ac:dyDescent="0.35">
      <c r="B956" s="77"/>
    </row>
    <row r="957" spans="2:2" x14ac:dyDescent="0.35">
      <c r="B957" s="77"/>
    </row>
    <row r="958" spans="2:2" x14ac:dyDescent="0.35">
      <c r="B958" s="77"/>
    </row>
    <row r="959" spans="2:2" x14ac:dyDescent="0.35">
      <c r="B959" s="77"/>
    </row>
    <row r="960" spans="2:2" x14ac:dyDescent="0.35">
      <c r="B960" s="77"/>
    </row>
    <row r="961" spans="2:2" x14ac:dyDescent="0.35">
      <c r="B961" s="77"/>
    </row>
    <row r="962" spans="2:2" x14ac:dyDescent="0.35">
      <c r="B962" s="77"/>
    </row>
    <row r="963" spans="2:2" x14ac:dyDescent="0.35">
      <c r="B963" s="77"/>
    </row>
    <row r="964" spans="2:2" x14ac:dyDescent="0.35">
      <c r="B964" s="77"/>
    </row>
    <row r="965" spans="2:2" x14ac:dyDescent="0.35">
      <c r="B965" s="77"/>
    </row>
    <row r="966" spans="2:2" x14ac:dyDescent="0.35">
      <c r="B966" s="77"/>
    </row>
    <row r="967" spans="2:2" x14ac:dyDescent="0.35">
      <c r="B967" s="77"/>
    </row>
    <row r="968" spans="2:2" x14ac:dyDescent="0.35">
      <c r="B968" s="77"/>
    </row>
    <row r="969" spans="2:2" x14ac:dyDescent="0.35">
      <c r="B969" s="77"/>
    </row>
    <row r="970" spans="2:2" x14ac:dyDescent="0.35">
      <c r="B970" s="77"/>
    </row>
    <row r="971" spans="2:2" x14ac:dyDescent="0.35">
      <c r="B971" s="77"/>
    </row>
    <row r="972" spans="2:2" x14ac:dyDescent="0.35">
      <c r="B972" s="77"/>
    </row>
    <row r="973" spans="2:2" x14ac:dyDescent="0.35">
      <c r="B973" s="77"/>
    </row>
    <row r="974" spans="2:2" x14ac:dyDescent="0.35">
      <c r="B974" s="77"/>
    </row>
    <row r="975" spans="2:2" x14ac:dyDescent="0.35">
      <c r="B975" s="77"/>
    </row>
    <row r="976" spans="2:2" x14ac:dyDescent="0.35">
      <c r="B976" s="77"/>
    </row>
    <row r="977" spans="2:2" x14ac:dyDescent="0.35">
      <c r="B977" s="77"/>
    </row>
    <row r="978" spans="2:2" x14ac:dyDescent="0.35">
      <c r="B978" s="77"/>
    </row>
    <row r="979" spans="2:2" x14ac:dyDescent="0.35">
      <c r="B979" s="77"/>
    </row>
    <row r="980" spans="2:2" x14ac:dyDescent="0.35">
      <c r="B980" s="77"/>
    </row>
    <row r="981" spans="2:2" x14ac:dyDescent="0.35">
      <c r="B981" s="77"/>
    </row>
    <row r="982" spans="2:2" x14ac:dyDescent="0.35">
      <c r="B982" s="77"/>
    </row>
    <row r="983" spans="2:2" x14ac:dyDescent="0.35">
      <c r="B983" s="77"/>
    </row>
    <row r="984" spans="2:2" x14ac:dyDescent="0.35">
      <c r="B984" s="77"/>
    </row>
    <row r="985" spans="2:2" x14ac:dyDescent="0.35">
      <c r="B985" s="77"/>
    </row>
    <row r="986" spans="2:2" x14ac:dyDescent="0.35">
      <c r="B986" s="77"/>
    </row>
    <row r="987" spans="2:2" x14ac:dyDescent="0.35">
      <c r="B987" s="77"/>
    </row>
    <row r="988" spans="2:2" x14ac:dyDescent="0.35">
      <c r="B988" s="77"/>
    </row>
    <row r="989" spans="2:2" x14ac:dyDescent="0.35">
      <c r="B989" s="77"/>
    </row>
    <row r="990" spans="2:2" x14ac:dyDescent="0.35">
      <c r="B990" s="77"/>
    </row>
    <row r="991" spans="2:2" x14ac:dyDescent="0.35">
      <c r="B991" s="77"/>
    </row>
    <row r="992" spans="2:2" x14ac:dyDescent="0.35">
      <c r="B992" s="77"/>
    </row>
    <row r="993" spans="2:2" x14ac:dyDescent="0.35">
      <c r="B993" s="77"/>
    </row>
    <row r="994" spans="2:2" x14ac:dyDescent="0.35">
      <c r="B994" s="77"/>
    </row>
    <row r="995" spans="2:2" x14ac:dyDescent="0.35">
      <c r="B995" s="77"/>
    </row>
    <row r="996" spans="2:2" x14ac:dyDescent="0.35">
      <c r="B996" s="77"/>
    </row>
    <row r="997" spans="2:2" x14ac:dyDescent="0.35">
      <c r="B997" s="77"/>
    </row>
    <row r="998" spans="2:2" x14ac:dyDescent="0.35">
      <c r="B998" s="77"/>
    </row>
    <row r="999" spans="2:2" x14ac:dyDescent="0.35">
      <c r="B999" s="77"/>
    </row>
    <row r="1000" spans="2:2" x14ac:dyDescent="0.35">
      <c r="B1000" s="77"/>
    </row>
    <row r="1001" spans="2:2" x14ac:dyDescent="0.35">
      <c r="B1001" s="77"/>
    </row>
    <row r="1002" spans="2:2" x14ac:dyDescent="0.35">
      <c r="B1002" s="77"/>
    </row>
    <row r="1003" spans="2:2" x14ac:dyDescent="0.35">
      <c r="B1003" s="77"/>
    </row>
    <row r="1004" spans="2:2" x14ac:dyDescent="0.35">
      <c r="B1004" s="77"/>
    </row>
    <row r="1005" spans="2:2" x14ac:dyDescent="0.35">
      <c r="B1005" s="77"/>
    </row>
    <row r="1006" spans="2:2" x14ac:dyDescent="0.35">
      <c r="B1006" s="77"/>
    </row>
    <row r="1007" spans="2:2" x14ac:dyDescent="0.35">
      <c r="B1007" s="77"/>
    </row>
    <row r="1008" spans="2:2" x14ac:dyDescent="0.35">
      <c r="B1008" s="77"/>
    </row>
    <row r="1009" spans="2:2" x14ac:dyDescent="0.35">
      <c r="B1009" s="77"/>
    </row>
    <row r="1010" spans="2:2" x14ac:dyDescent="0.35">
      <c r="B1010" s="77"/>
    </row>
    <row r="1011" spans="2:2" x14ac:dyDescent="0.35">
      <c r="B1011" s="77"/>
    </row>
    <row r="1012" spans="2:2" x14ac:dyDescent="0.35">
      <c r="B1012" s="77"/>
    </row>
    <row r="1013" spans="2:2" x14ac:dyDescent="0.35">
      <c r="B1013" s="77"/>
    </row>
    <row r="1014" spans="2:2" x14ac:dyDescent="0.35">
      <c r="B1014" s="77"/>
    </row>
    <row r="1015" spans="2:2" x14ac:dyDescent="0.35">
      <c r="B1015" s="77"/>
    </row>
    <row r="1016" spans="2:2" x14ac:dyDescent="0.35">
      <c r="B1016" s="77"/>
    </row>
    <row r="1017" spans="2:2" x14ac:dyDescent="0.35">
      <c r="B1017" s="77"/>
    </row>
    <row r="1018" spans="2:2" x14ac:dyDescent="0.35">
      <c r="B1018" s="77"/>
    </row>
    <row r="1019" spans="2:2" x14ac:dyDescent="0.35">
      <c r="B1019" s="77"/>
    </row>
    <row r="1020" spans="2:2" x14ac:dyDescent="0.35">
      <c r="B1020" s="77"/>
    </row>
    <row r="1021" spans="2:2" x14ac:dyDescent="0.35">
      <c r="B1021" s="77"/>
    </row>
    <row r="1022" spans="2:2" x14ac:dyDescent="0.35">
      <c r="B1022" s="77"/>
    </row>
    <row r="1023" spans="2:2" x14ac:dyDescent="0.35">
      <c r="B1023" s="77"/>
    </row>
    <row r="1024" spans="2:2" x14ac:dyDescent="0.35">
      <c r="B1024" s="77"/>
    </row>
    <row r="1025" spans="2:2" x14ac:dyDescent="0.35">
      <c r="B1025" s="77"/>
    </row>
    <row r="1026" spans="2:2" x14ac:dyDescent="0.35">
      <c r="B1026" s="77"/>
    </row>
    <row r="1027" spans="2:2" x14ac:dyDescent="0.35">
      <c r="B1027" s="77"/>
    </row>
    <row r="1028" spans="2:2" x14ac:dyDescent="0.35">
      <c r="B1028" s="77"/>
    </row>
    <row r="1029" spans="2:2" x14ac:dyDescent="0.35">
      <c r="B1029" s="77"/>
    </row>
    <row r="1030" spans="2:2" x14ac:dyDescent="0.35">
      <c r="B1030" s="77"/>
    </row>
    <row r="1031" spans="2:2" x14ac:dyDescent="0.35">
      <c r="B1031" s="77"/>
    </row>
    <row r="1032" spans="2:2" x14ac:dyDescent="0.35">
      <c r="B1032" s="77"/>
    </row>
    <row r="1033" spans="2:2" x14ac:dyDescent="0.35">
      <c r="B1033" s="77"/>
    </row>
    <row r="1034" spans="2:2" x14ac:dyDescent="0.35">
      <c r="B1034" s="77"/>
    </row>
    <row r="1035" spans="2:2" x14ac:dyDescent="0.35">
      <c r="B1035" s="77"/>
    </row>
    <row r="1036" spans="2:2" x14ac:dyDescent="0.35">
      <c r="B1036" s="77"/>
    </row>
    <row r="1037" spans="2:2" x14ac:dyDescent="0.35">
      <c r="B1037" s="77"/>
    </row>
    <row r="1038" spans="2:2" x14ac:dyDescent="0.35">
      <c r="B1038" s="77"/>
    </row>
    <row r="1039" spans="2:2" x14ac:dyDescent="0.35">
      <c r="B1039" s="77"/>
    </row>
    <row r="1040" spans="2:2" x14ac:dyDescent="0.35">
      <c r="B1040" s="77"/>
    </row>
    <row r="1041" spans="2:2" x14ac:dyDescent="0.35">
      <c r="B1041" s="77"/>
    </row>
    <row r="1042" spans="2:2" x14ac:dyDescent="0.35">
      <c r="B1042" s="77"/>
    </row>
    <row r="1043" spans="2:2" x14ac:dyDescent="0.35">
      <c r="B1043" s="77"/>
    </row>
    <row r="1044" spans="2:2" x14ac:dyDescent="0.35">
      <c r="B1044" s="77"/>
    </row>
    <row r="1045" spans="2:2" x14ac:dyDescent="0.35">
      <c r="B1045" s="77"/>
    </row>
    <row r="1046" spans="2:2" x14ac:dyDescent="0.35">
      <c r="B1046" s="77"/>
    </row>
    <row r="1047" spans="2:2" x14ac:dyDescent="0.35">
      <c r="B1047" s="77"/>
    </row>
    <row r="1048" spans="2:2" x14ac:dyDescent="0.35">
      <c r="B1048" s="77"/>
    </row>
    <row r="1049" spans="2:2" x14ac:dyDescent="0.35">
      <c r="B1049" s="77"/>
    </row>
    <row r="1050" spans="2:2" x14ac:dyDescent="0.35">
      <c r="B1050" s="77"/>
    </row>
    <row r="1051" spans="2:2" x14ac:dyDescent="0.35">
      <c r="B1051" s="77"/>
    </row>
    <row r="1052" spans="2:2" x14ac:dyDescent="0.35">
      <c r="B1052" s="77"/>
    </row>
    <row r="1053" spans="2:2" x14ac:dyDescent="0.35">
      <c r="B1053" s="77"/>
    </row>
    <row r="1054" spans="2:2" x14ac:dyDescent="0.35">
      <c r="B1054" s="77"/>
    </row>
    <row r="1055" spans="2:2" x14ac:dyDescent="0.35">
      <c r="B1055" s="77"/>
    </row>
    <row r="1056" spans="2:2" x14ac:dyDescent="0.35">
      <c r="B1056" s="77"/>
    </row>
    <row r="1057" spans="2:2" x14ac:dyDescent="0.35">
      <c r="B1057" s="77"/>
    </row>
    <row r="1058" spans="2:2" x14ac:dyDescent="0.35">
      <c r="B1058" s="77"/>
    </row>
    <row r="1059" spans="2:2" x14ac:dyDescent="0.35">
      <c r="B1059" s="77"/>
    </row>
    <row r="1060" spans="2:2" x14ac:dyDescent="0.35">
      <c r="B1060" s="77"/>
    </row>
    <row r="1061" spans="2:2" x14ac:dyDescent="0.35">
      <c r="B1061" s="77"/>
    </row>
    <row r="1062" spans="2:2" x14ac:dyDescent="0.35">
      <c r="B1062" s="77"/>
    </row>
    <row r="1063" spans="2:2" x14ac:dyDescent="0.35">
      <c r="B1063" s="77"/>
    </row>
    <row r="1064" spans="2:2" x14ac:dyDescent="0.35">
      <c r="B1064" s="77"/>
    </row>
    <row r="1065" spans="2:2" x14ac:dyDescent="0.35">
      <c r="B1065" s="77"/>
    </row>
    <row r="1066" spans="2:2" x14ac:dyDescent="0.35">
      <c r="B1066" s="77"/>
    </row>
    <row r="1067" spans="2:2" x14ac:dyDescent="0.35">
      <c r="B1067" s="77"/>
    </row>
    <row r="1068" spans="2:2" x14ac:dyDescent="0.35">
      <c r="B1068" s="77"/>
    </row>
    <row r="1069" spans="2:2" x14ac:dyDescent="0.35">
      <c r="B1069" s="77"/>
    </row>
    <row r="1070" spans="2:2" x14ac:dyDescent="0.35">
      <c r="B1070" s="77"/>
    </row>
    <row r="1071" spans="2:2" x14ac:dyDescent="0.35">
      <c r="B1071" s="77"/>
    </row>
    <row r="1072" spans="2:2" x14ac:dyDescent="0.35">
      <c r="B1072" s="77"/>
    </row>
    <row r="1073" spans="2:2" x14ac:dyDescent="0.35">
      <c r="B1073" s="77"/>
    </row>
    <row r="1074" spans="2:2" x14ac:dyDescent="0.35">
      <c r="B1074" s="77"/>
    </row>
    <row r="1075" spans="2:2" x14ac:dyDescent="0.35">
      <c r="B1075" s="77"/>
    </row>
    <row r="1076" spans="2:2" x14ac:dyDescent="0.35">
      <c r="B1076" s="77"/>
    </row>
    <row r="1077" spans="2:2" x14ac:dyDescent="0.35">
      <c r="B1077" s="77"/>
    </row>
    <row r="1078" spans="2:2" x14ac:dyDescent="0.35">
      <c r="B1078" s="77"/>
    </row>
    <row r="1079" spans="2:2" x14ac:dyDescent="0.35">
      <c r="B1079" s="77"/>
    </row>
    <row r="1080" spans="2:2" x14ac:dyDescent="0.35">
      <c r="B1080" s="77"/>
    </row>
    <row r="1081" spans="2:2" x14ac:dyDescent="0.35">
      <c r="B1081" s="77"/>
    </row>
    <row r="1082" spans="2:2" x14ac:dyDescent="0.35">
      <c r="B1082" s="77"/>
    </row>
    <row r="1083" spans="2:2" x14ac:dyDescent="0.35">
      <c r="B1083" s="77"/>
    </row>
    <row r="1084" spans="2:2" x14ac:dyDescent="0.35">
      <c r="B1084" s="77"/>
    </row>
    <row r="1085" spans="2:2" x14ac:dyDescent="0.35">
      <c r="B1085" s="77"/>
    </row>
    <row r="1086" spans="2:2" x14ac:dyDescent="0.35">
      <c r="B1086" s="77"/>
    </row>
    <row r="1087" spans="2:2" x14ac:dyDescent="0.35">
      <c r="B1087" s="77"/>
    </row>
    <row r="1088" spans="2:2" x14ac:dyDescent="0.35">
      <c r="B1088" s="77"/>
    </row>
    <row r="1089" spans="2:2" x14ac:dyDescent="0.35">
      <c r="B1089" s="77"/>
    </row>
    <row r="1090" spans="2:2" x14ac:dyDescent="0.35">
      <c r="B1090" s="77"/>
    </row>
    <row r="1091" spans="2:2" x14ac:dyDescent="0.35">
      <c r="B1091" s="77"/>
    </row>
    <row r="1092" spans="2:2" x14ac:dyDescent="0.35">
      <c r="B1092" s="77"/>
    </row>
    <row r="1093" spans="2:2" x14ac:dyDescent="0.35">
      <c r="B1093" s="77"/>
    </row>
    <row r="1094" spans="2:2" x14ac:dyDescent="0.35">
      <c r="B1094" s="77"/>
    </row>
    <row r="1095" spans="2:2" x14ac:dyDescent="0.35">
      <c r="B1095" s="77"/>
    </row>
    <row r="1096" spans="2:2" x14ac:dyDescent="0.35">
      <c r="B1096" s="77"/>
    </row>
    <row r="1097" spans="2:2" x14ac:dyDescent="0.35">
      <c r="B1097" s="77"/>
    </row>
    <row r="1098" spans="2:2" x14ac:dyDescent="0.35">
      <c r="B1098" s="77"/>
    </row>
    <row r="1099" spans="2:2" x14ac:dyDescent="0.35">
      <c r="B1099" s="77"/>
    </row>
    <row r="1100" spans="2:2" x14ac:dyDescent="0.35">
      <c r="B1100" s="77"/>
    </row>
    <row r="1101" spans="2:2" x14ac:dyDescent="0.35">
      <c r="B1101" s="77"/>
    </row>
    <row r="1102" spans="2:2" x14ac:dyDescent="0.35">
      <c r="B1102" s="77"/>
    </row>
    <row r="1103" spans="2:2" x14ac:dyDescent="0.35">
      <c r="B1103" s="77"/>
    </row>
    <row r="1104" spans="2:2" x14ac:dyDescent="0.35">
      <c r="B1104" s="77"/>
    </row>
    <row r="1105" spans="2:2" x14ac:dyDescent="0.35">
      <c r="B1105" s="77"/>
    </row>
    <row r="1106" spans="2:2" x14ac:dyDescent="0.35">
      <c r="B1106" s="77"/>
    </row>
    <row r="1107" spans="2:2" x14ac:dyDescent="0.35">
      <c r="B1107" s="77"/>
    </row>
    <row r="1108" spans="2:2" x14ac:dyDescent="0.35">
      <c r="B1108" s="77"/>
    </row>
    <row r="1109" spans="2:2" x14ac:dyDescent="0.35">
      <c r="B1109" s="77"/>
    </row>
    <row r="1110" spans="2:2" x14ac:dyDescent="0.35">
      <c r="B1110" s="77"/>
    </row>
    <row r="1111" spans="2:2" x14ac:dyDescent="0.35">
      <c r="B1111" s="77"/>
    </row>
    <row r="1112" spans="2:2" x14ac:dyDescent="0.35">
      <c r="B1112" s="77"/>
    </row>
    <row r="1113" spans="2:2" x14ac:dyDescent="0.35">
      <c r="B1113" s="77"/>
    </row>
    <row r="1114" spans="2:2" x14ac:dyDescent="0.35">
      <c r="B1114" s="77"/>
    </row>
    <row r="1115" spans="2:2" x14ac:dyDescent="0.35">
      <c r="B1115" s="77"/>
    </row>
    <row r="1116" spans="2:2" x14ac:dyDescent="0.35">
      <c r="B1116" s="77"/>
    </row>
    <row r="1117" spans="2:2" x14ac:dyDescent="0.35">
      <c r="B1117" s="77"/>
    </row>
    <row r="1118" spans="2:2" x14ac:dyDescent="0.35">
      <c r="B1118" s="77"/>
    </row>
    <row r="1119" spans="2:2" x14ac:dyDescent="0.35">
      <c r="B1119" s="77"/>
    </row>
    <row r="1120" spans="2:2" x14ac:dyDescent="0.35">
      <c r="B1120" s="77"/>
    </row>
    <row r="1121" spans="2:2" x14ac:dyDescent="0.35">
      <c r="B1121" s="77"/>
    </row>
    <row r="1122" spans="2:2" x14ac:dyDescent="0.35">
      <c r="B1122" s="77"/>
    </row>
    <row r="1123" spans="2:2" x14ac:dyDescent="0.35">
      <c r="B1123" s="77"/>
    </row>
    <row r="1124" spans="2:2" x14ac:dyDescent="0.35">
      <c r="B1124" s="77"/>
    </row>
    <row r="1125" spans="2:2" x14ac:dyDescent="0.35">
      <c r="B1125" s="77"/>
    </row>
    <row r="1126" spans="2:2" x14ac:dyDescent="0.35">
      <c r="B1126" s="77"/>
    </row>
    <row r="1127" spans="2:2" x14ac:dyDescent="0.35">
      <c r="B1127" s="77"/>
    </row>
    <row r="1128" spans="2:2" x14ac:dyDescent="0.35">
      <c r="B1128" s="77"/>
    </row>
    <row r="1129" spans="2:2" x14ac:dyDescent="0.35">
      <c r="B1129" s="77"/>
    </row>
    <row r="1130" spans="2:2" x14ac:dyDescent="0.35">
      <c r="B1130" s="77"/>
    </row>
    <row r="1131" spans="2:2" x14ac:dyDescent="0.35">
      <c r="B1131" s="77"/>
    </row>
    <row r="1132" spans="2:2" x14ac:dyDescent="0.35">
      <c r="B1132" s="77"/>
    </row>
    <row r="1133" spans="2:2" x14ac:dyDescent="0.35">
      <c r="B1133" s="77"/>
    </row>
    <row r="1134" spans="2:2" x14ac:dyDescent="0.35">
      <c r="B1134" s="77"/>
    </row>
    <row r="1135" spans="2:2" x14ac:dyDescent="0.35">
      <c r="B1135" s="77"/>
    </row>
    <row r="1136" spans="2:2" x14ac:dyDescent="0.35">
      <c r="B1136" s="77"/>
    </row>
    <row r="1137" spans="2:2" x14ac:dyDescent="0.35">
      <c r="B1137" s="77"/>
    </row>
    <row r="1138" spans="2:2" x14ac:dyDescent="0.35">
      <c r="B1138" s="77"/>
    </row>
    <row r="1139" spans="2:2" x14ac:dyDescent="0.35">
      <c r="B1139" s="77"/>
    </row>
    <row r="1140" spans="2:2" x14ac:dyDescent="0.35">
      <c r="B1140" s="77"/>
    </row>
    <row r="1141" spans="2:2" x14ac:dyDescent="0.35">
      <c r="B1141" s="77"/>
    </row>
    <row r="1142" spans="2:2" x14ac:dyDescent="0.35">
      <c r="B1142" s="77"/>
    </row>
    <row r="1143" spans="2:2" x14ac:dyDescent="0.35">
      <c r="B1143" s="77"/>
    </row>
    <row r="1144" spans="2:2" x14ac:dyDescent="0.35">
      <c r="B1144" s="77"/>
    </row>
    <row r="1145" spans="2:2" x14ac:dyDescent="0.35">
      <c r="B1145" s="77"/>
    </row>
    <row r="1146" spans="2:2" x14ac:dyDescent="0.35">
      <c r="B1146" s="77"/>
    </row>
    <row r="1147" spans="2:2" x14ac:dyDescent="0.35">
      <c r="B1147" s="77"/>
    </row>
    <row r="1148" spans="2:2" x14ac:dyDescent="0.35">
      <c r="B1148" s="77"/>
    </row>
    <row r="1149" spans="2:2" x14ac:dyDescent="0.35">
      <c r="B1149" s="77"/>
    </row>
    <row r="1150" spans="2:2" x14ac:dyDescent="0.35">
      <c r="B1150" s="77"/>
    </row>
    <row r="1151" spans="2:2" x14ac:dyDescent="0.35">
      <c r="B1151" s="77"/>
    </row>
    <row r="1152" spans="2:2" x14ac:dyDescent="0.35">
      <c r="B1152" s="77"/>
    </row>
    <row r="1153" spans="2:2" x14ac:dyDescent="0.35">
      <c r="B1153" s="77"/>
    </row>
    <row r="1154" spans="2:2" x14ac:dyDescent="0.35">
      <c r="B1154" s="77"/>
    </row>
    <row r="1155" spans="2:2" x14ac:dyDescent="0.35">
      <c r="B1155" s="77"/>
    </row>
    <row r="1156" spans="2:2" x14ac:dyDescent="0.35">
      <c r="B1156" s="77"/>
    </row>
    <row r="1157" spans="2:2" x14ac:dyDescent="0.35">
      <c r="B1157" s="77"/>
    </row>
    <row r="1158" spans="2:2" x14ac:dyDescent="0.35">
      <c r="B1158" s="77"/>
    </row>
    <row r="1159" spans="2:2" x14ac:dyDescent="0.35">
      <c r="B1159" s="77"/>
    </row>
    <row r="1160" spans="2:2" x14ac:dyDescent="0.35">
      <c r="B1160" s="77"/>
    </row>
    <row r="1161" spans="2:2" x14ac:dyDescent="0.35">
      <c r="B1161" s="77"/>
    </row>
    <row r="1162" spans="2:2" x14ac:dyDescent="0.35">
      <c r="B1162" s="77"/>
    </row>
    <row r="1163" spans="2:2" x14ac:dyDescent="0.35">
      <c r="B1163" s="77"/>
    </row>
    <row r="1164" spans="2:2" x14ac:dyDescent="0.35">
      <c r="B1164" s="77"/>
    </row>
    <row r="1165" spans="2:2" x14ac:dyDescent="0.35">
      <c r="B1165" s="77"/>
    </row>
    <row r="1166" spans="2:2" x14ac:dyDescent="0.35">
      <c r="B1166" s="77"/>
    </row>
    <row r="1167" spans="2:2" x14ac:dyDescent="0.35">
      <c r="B1167" s="77"/>
    </row>
    <row r="1168" spans="2:2" x14ac:dyDescent="0.35">
      <c r="B1168" s="77"/>
    </row>
    <row r="1169" spans="2:2" x14ac:dyDescent="0.35">
      <c r="B1169" s="77"/>
    </row>
    <row r="1170" spans="2:2" x14ac:dyDescent="0.35">
      <c r="B1170" s="77"/>
    </row>
    <row r="1171" spans="2:2" x14ac:dyDescent="0.35">
      <c r="B1171" s="77"/>
    </row>
    <row r="1172" spans="2:2" x14ac:dyDescent="0.35">
      <c r="B1172" s="77"/>
    </row>
    <row r="1173" spans="2:2" x14ac:dyDescent="0.35">
      <c r="B1173" s="77"/>
    </row>
    <row r="1174" spans="2:2" x14ac:dyDescent="0.35">
      <c r="B1174" s="77"/>
    </row>
    <row r="1175" spans="2:2" x14ac:dyDescent="0.35">
      <c r="B1175" s="77"/>
    </row>
    <row r="1176" spans="2:2" x14ac:dyDescent="0.35">
      <c r="B1176" s="77"/>
    </row>
    <row r="1177" spans="2:2" x14ac:dyDescent="0.35">
      <c r="B1177" s="77"/>
    </row>
    <row r="1178" spans="2:2" x14ac:dyDescent="0.35">
      <c r="B1178" s="77"/>
    </row>
    <row r="1179" spans="2:2" x14ac:dyDescent="0.35">
      <c r="B1179" s="77"/>
    </row>
    <row r="1180" spans="2:2" x14ac:dyDescent="0.35">
      <c r="B1180" s="77"/>
    </row>
    <row r="1181" spans="2:2" x14ac:dyDescent="0.35">
      <c r="B1181" s="77"/>
    </row>
    <row r="1182" spans="2:2" x14ac:dyDescent="0.35">
      <c r="B1182" s="77"/>
    </row>
    <row r="1183" spans="2:2" x14ac:dyDescent="0.35">
      <c r="B1183" s="77"/>
    </row>
    <row r="1184" spans="2:2" x14ac:dyDescent="0.35">
      <c r="B1184" s="77"/>
    </row>
    <row r="1185" spans="2:2" x14ac:dyDescent="0.35">
      <c r="B1185" s="77"/>
    </row>
    <row r="1186" spans="2:2" x14ac:dyDescent="0.35">
      <c r="B1186" s="77"/>
    </row>
    <row r="1187" spans="2:2" x14ac:dyDescent="0.35">
      <c r="B1187" s="77"/>
    </row>
    <row r="1188" spans="2:2" x14ac:dyDescent="0.35">
      <c r="B1188" s="77"/>
    </row>
    <row r="1189" spans="2:2" x14ac:dyDescent="0.35">
      <c r="B1189" s="77"/>
    </row>
    <row r="1190" spans="2:2" x14ac:dyDescent="0.35">
      <c r="B1190" s="77"/>
    </row>
    <row r="1191" spans="2:2" x14ac:dyDescent="0.35">
      <c r="B1191" s="77"/>
    </row>
    <row r="1192" spans="2:2" x14ac:dyDescent="0.35">
      <c r="B1192" s="77"/>
    </row>
    <row r="1193" spans="2:2" x14ac:dyDescent="0.35">
      <c r="B1193" s="77"/>
    </row>
    <row r="1194" spans="2:2" x14ac:dyDescent="0.35">
      <c r="B1194" s="77"/>
    </row>
    <row r="1195" spans="2:2" x14ac:dyDescent="0.35">
      <c r="B1195" s="77"/>
    </row>
    <row r="1196" spans="2:2" x14ac:dyDescent="0.35">
      <c r="B1196" s="77"/>
    </row>
    <row r="1197" spans="2:2" x14ac:dyDescent="0.35">
      <c r="B1197" s="77"/>
    </row>
    <row r="1198" spans="2:2" x14ac:dyDescent="0.35">
      <c r="B1198" s="77"/>
    </row>
    <row r="1199" spans="2:2" x14ac:dyDescent="0.35">
      <c r="B1199" s="77"/>
    </row>
    <row r="1200" spans="2:2" x14ac:dyDescent="0.35">
      <c r="B1200" s="77"/>
    </row>
    <row r="1201" spans="2:2" x14ac:dyDescent="0.35">
      <c r="B1201" s="77"/>
    </row>
    <row r="1202" spans="2:2" x14ac:dyDescent="0.35">
      <c r="B1202" s="77"/>
    </row>
    <row r="1203" spans="2:2" x14ac:dyDescent="0.35">
      <c r="B1203" s="77"/>
    </row>
    <row r="1204" spans="2:2" x14ac:dyDescent="0.35">
      <c r="B1204" s="77"/>
    </row>
    <row r="1205" spans="2:2" x14ac:dyDescent="0.35">
      <c r="B1205" s="77"/>
    </row>
    <row r="1206" spans="2:2" x14ac:dyDescent="0.35">
      <c r="B1206" s="77"/>
    </row>
    <row r="1207" spans="2:2" x14ac:dyDescent="0.35">
      <c r="B1207" s="77"/>
    </row>
    <row r="1208" spans="2:2" x14ac:dyDescent="0.35">
      <c r="B1208" s="77"/>
    </row>
    <row r="1209" spans="2:2" x14ac:dyDescent="0.35">
      <c r="B1209" s="77"/>
    </row>
    <row r="1210" spans="2:2" x14ac:dyDescent="0.35">
      <c r="B1210" s="77"/>
    </row>
    <row r="1211" spans="2:2" x14ac:dyDescent="0.35">
      <c r="B1211" s="77"/>
    </row>
    <row r="1212" spans="2:2" x14ac:dyDescent="0.35">
      <c r="B1212" s="77"/>
    </row>
    <row r="1213" spans="2:2" x14ac:dyDescent="0.35">
      <c r="B1213" s="77"/>
    </row>
    <row r="1214" spans="2:2" x14ac:dyDescent="0.35">
      <c r="B1214" s="77"/>
    </row>
    <row r="1215" spans="2:2" x14ac:dyDescent="0.35">
      <c r="B1215" s="77"/>
    </row>
    <row r="1216" spans="2:2" x14ac:dyDescent="0.35">
      <c r="B1216" s="77"/>
    </row>
    <row r="1217" spans="2:2" x14ac:dyDescent="0.35">
      <c r="B1217" s="77"/>
    </row>
    <row r="1218" spans="2:2" x14ac:dyDescent="0.35">
      <c r="B1218" s="77"/>
    </row>
    <row r="1219" spans="2:2" x14ac:dyDescent="0.35">
      <c r="B1219" s="77"/>
    </row>
    <row r="1220" spans="2:2" x14ac:dyDescent="0.35">
      <c r="B1220" s="77"/>
    </row>
    <row r="1221" spans="2:2" x14ac:dyDescent="0.35">
      <c r="B1221" s="77"/>
    </row>
    <row r="1222" spans="2:2" x14ac:dyDescent="0.35">
      <c r="B1222" s="77"/>
    </row>
    <row r="1223" spans="2:2" x14ac:dyDescent="0.35">
      <c r="B1223" s="77"/>
    </row>
    <row r="1224" spans="2:2" x14ac:dyDescent="0.35">
      <c r="B1224" s="77"/>
    </row>
    <row r="1225" spans="2:2" x14ac:dyDescent="0.35">
      <c r="B1225" s="77"/>
    </row>
    <row r="1226" spans="2:2" x14ac:dyDescent="0.35">
      <c r="B1226" s="77"/>
    </row>
    <row r="1227" spans="2:2" x14ac:dyDescent="0.35">
      <c r="B1227" s="77"/>
    </row>
    <row r="1228" spans="2:2" x14ac:dyDescent="0.35">
      <c r="B1228" s="77"/>
    </row>
    <row r="1229" spans="2:2" x14ac:dyDescent="0.35">
      <c r="B1229" s="77"/>
    </row>
    <row r="1230" spans="2:2" x14ac:dyDescent="0.35">
      <c r="B1230" s="77"/>
    </row>
    <row r="1231" spans="2:2" x14ac:dyDescent="0.35">
      <c r="B1231" s="77"/>
    </row>
    <row r="1232" spans="2:2" x14ac:dyDescent="0.35">
      <c r="B1232" s="77"/>
    </row>
    <row r="1233" spans="2:2" x14ac:dyDescent="0.35">
      <c r="B1233" s="77"/>
    </row>
    <row r="1234" spans="2:2" x14ac:dyDescent="0.35">
      <c r="B1234" s="77"/>
    </row>
    <row r="1235" spans="2:2" x14ac:dyDescent="0.35">
      <c r="B1235" s="77"/>
    </row>
    <row r="1236" spans="2:2" x14ac:dyDescent="0.35">
      <c r="B1236" s="77"/>
    </row>
    <row r="1237" spans="2:2" x14ac:dyDescent="0.35">
      <c r="B1237" s="77"/>
    </row>
    <row r="1238" spans="2:2" x14ac:dyDescent="0.35">
      <c r="B1238" s="77"/>
    </row>
    <row r="1239" spans="2:2" x14ac:dyDescent="0.35">
      <c r="B1239" s="77"/>
    </row>
    <row r="1240" spans="2:2" x14ac:dyDescent="0.35">
      <c r="B1240" s="77"/>
    </row>
    <row r="1241" spans="2:2" x14ac:dyDescent="0.35">
      <c r="B1241" s="77"/>
    </row>
    <row r="1242" spans="2:2" x14ac:dyDescent="0.35">
      <c r="B1242" s="77"/>
    </row>
    <row r="1243" spans="2:2" x14ac:dyDescent="0.35">
      <c r="B1243" s="77"/>
    </row>
    <row r="1244" spans="2:2" x14ac:dyDescent="0.35">
      <c r="B1244" s="77"/>
    </row>
    <row r="1245" spans="2:2" x14ac:dyDescent="0.35">
      <c r="B1245" s="77"/>
    </row>
    <row r="1246" spans="2:2" x14ac:dyDescent="0.35">
      <c r="B1246" s="77"/>
    </row>
    <row r="1247" spans="2:2" x14ac:dyDescent="0.35">
      <c r="B1247" s="77"/>
    </row>
    <row r="1248" spans="2:2" x14ac:dyDescent="0.35">
      <c r="B1248" s="77"/>
    </row>
    <row r="1249" spans="2:2" x14ac:dyDescent="0.35">
      <c r="B1249" s="77"/>
    </row>
    <row r="1250" spans="2:2" x14ac:dyDescent="0.35">
      <c r="B1250" s="77"/>
    </row>
    <row r="1251" spans="2:2" x14ac:dyDescent="0.35">
      <c r="B1251" s="77"/>
    </row>
    <row r="1252" spans="2:2" x14ac:dyDescent="0.35">
      <c r="B1252" s="77"/>
    </row>
    <row r="1253" spans="2:2" x14ac:dyDescent="0.35">
      <c r="B1253" s="77"/>
    </row>
    <row r="1254" spans="2:2" x14ac:dyDescent="0.35">
      <c r="B1254" s="77"/>
    </row>
    <row r="1255" spans="2:2" x14ac:dyDescent="0.35">
      <c r="B1255" s="77"/>
    </row>
    <row r="1256" spans="2:2" x14ac:dyDescent="0.35">
      <c r="B1256" s="77"/>
    </row>
    <row r="1257" spans="2:2" x14ac:dyDescent="0.35">
      <c r="B1257" s="77"/>
    </row>
    <row r="1258" spans="2:2" x14ac:dyDescent="0.35">
      <c r="B1258" s="77"/>
    </row>
    <row r="1259" spans="2:2" x14ac:dyDescent="0.35">
      <c r="B1259" s="77"/>
    </row>
    <row r="1260" spans="2:2" x14ac:dyDescent="0.35">
      <c r="B1260" s="77"/>
    </row>
    <row r="1261" spans="2:2" x14ac:dyDescent="0.35">
      <c r="B1261" s="77"/>
    </row>
    <row r="1262" spans="2:2" x14ac:dyDescent="0.35">
      <c r="B1262" s="77"/>
    </row>
    <row r="1263" spans="2:2" x14ac:dyDescent="0.35">
      <c r="B1263" s="77"/>
    </row>
    <row r="1264" spans="2:2" x14ac:dyDescent="0.35">
      <c r="B1264" s="77"/>
    </row>
    <row r="1265" spans="2:2" x14ac:dyDescent="0.35">
      <c r="B1265" s="77"/>
    </row>
    <row r="1266" spans="2:2" x14ac:dyDescent="0.35">
      <c r="B1266" s="77"/>
    </row>
    <row r="1267" spans="2:2" x14ac:dyDescent="0.35">
      <c r="B1267" s="77"/>
    </row>
    <row r="1268" spans="2:2" x14ac:dyDescent="0.35">
      <c r="B1268" s="77"/>
    </row>
    <row r="1269" spans="2:2" x14ac:dyDescent="0.35">
      <c r="B1269" s="77"/>
    </row>
    <row r="1270" spans="2:2" x14ac:dyDescent="0.35">
      <c r="B1270" s="77"/>
    </row>
    <row r="1271" spans="2:2" x14ac:dyDescent="0.35">
      <c r="B1271" s="77"/>
    </row>
    <row r="1272" spans="2:2" x14ac:dyDescent="0.35">
      <c r="B1272" s="77"/>
    </row>
    <row r="1273" spans="2:2" x14ac:dyDescent="0.35">
      <c r="B1273" s="77"/>
    </row>
    <row r="1274" spans="2:2" x14ac:dyDescent="0.35">
      <c r="B1274" s="77"/>
    </row>
    <row r="1275" spans="2:2" x14ac:dyDescent="0.35">
      <c r="B1275" s="77"/>
    </row>
    <row r="1276" spans="2:2" x14ac:dyDescent="0.35">
      <c r="B1276" s="77"/>
    </row>
    <row r="1277" spans="2:2" x14ac:dyDescent="0.35">
      <c r="B1277" s="77"/>
    </row>
    <row r="1278" spans="2:2" x14ac:dyDescent="0.35">
      <c r="B1278" s="77"/>
    </row>
    <row r="1279" spans="2:2" x14ac:dyDescent="0.35">
      <c r="B1279" s="77"/>
    </row>
    <row r="1280" spans="2:2" x14ac:dyDescent="0.35">
      <c r="B1280" s="77"/>
    </row>
    <row r="1281" spans="2:2" x14ac:dyDescent="0.35">
      <c r="B1281" s="77"/>
    </row>
    <row r="1282" spans="2:2" x14ac:dyDescent="0.35">
      <c r="B1282" s="77"/>
    </row>
    <row r="1283" spans="2:2" x14ac:dyDescent="0.35">
      <c r="B1283" s="77"/>
    </row>
    <row r="1284" spans="2:2" x14ac:dyDescent="0.35">
      <c r="B1284" s="77"/>
    </row>
    <row r="1285" spans="2:2" x14ac:dyDescent="0.35">
      <c r="B1285" s="77"/>
    </row>
    <row r="1286" spans="2:2" x14ac:dyDescent="0.35">
      <c r="B1286" s="77"/>
    </row>
    <row r="1287" spans="2:2" x14ac:dyDescent="0.35">
      <c r="B1287" s="77"/>
    </row>
    <row r="1288" spans="2:2" x14ac:dyDescent="0.35">
      <c r="B1288" s="77"/>
    </row>
    <row r="1289" spans="2:2" x14ac:dyDescent="0.35">
      <c r="B1289" s="77"/>
    </row>
    <row r="1290" spans="2:2" x14ac:dyDescent="0.35">
      <c r="B1290" s="77"/>
    </row>
    <row r="1291" spans="2:2" x14ac:dyDescent="0.35">
      <c r="B1291" s="77"/>
    </row>
    <row r="1292" spans="2:2" x14ac:dyDescent="0.35">
      <c r="B1292" s="77"/>
    </row>
    <row r="1293" spans="2:2" x14ac:dyDescent="0.35">
      <c r="B1293" s="77"/>
    </row>
    <row r="1294" spans="2:2" x14ac:dyDescent="0.35">
      <c r="B1294" s="77"/>
    </row>
    <row r="1295" spans="2:2" x14ac:dyDescent="0.35">
      <c r="B1295" s="77"/>
    </row>
    <row r="1296" spans="2:2" x14ac:dyDescent="0.35">
      <c r="B1296" s="77"/>
    </row>
    <row r="1297" spans="2:2" x14ac:dyDescent="0.35">
      <c r="B1297" s="77"/>
    </row>
    <row r="1298" spans="2:2" x14ac:dyDescent="0.35">
      <c r="B1298" s="77"/>
    </row>
    <row r="1299" spans="2:2" x14ac:dyDescent="0.35">
      <c r="B1299" s="77"/>
    </row>
    <row r="1300" spans="2:2" x14ac:dyDescent="0.35">
      <c r="B1300" s="77"/>
    </row>
    <row r="1301" spans="2:2" x14ac:dyDescent="0.35">
      <c r="B1301" s="77"/>
    </row>
    <row r="1302" spans="2:2" x14ac:dyDescent="0.35">
      <c r="B1302" s="77"/>
    </row>
    <row r="1303" spans="2:2" x14ac:dyDescent="0.35">
      <c r="B1303" s="77"/>
    </row>
    <row r="1304" spans="2:2" x14ac:dyDescent="0.35">
      <c r="B1304" s="77"/>
    </row>
    <row r="1305" spans="2:2" x14ac:dyDescent="0.35">
      <c r="B1305" s="77"/>
    </row>
    <row r="1306" spans="2:2" x14ac:dyDescent="0.35">
      <c r="B1306" s="77"/>
    </row>
    <row r="1307" spans="2:2" x14ac:dyDescent="0.35">
      <c r="B1307" s="77"/>
    </row>
    <row r="1308" spans="2:2" x14ac:dyDescent="0.35">
      <c r="B1308" s="77"/>
    </row>
    <row r="1309" spans="2:2" x14ac:dyDescent="0.35">
      <c r="B1309" s="77"/>
    </row>
    <row r="1310" spans="2:2" x14ac:dyDescent="0.35">
      <c r="B1310" s="77"/>
    </row>
    <row r="1311" spans="2:2" x14ac:dyDescent="0.35">
      <c r="B1311" s="77"/>
    </row>
    <row r="1312" spans="2:2" x14ac:dyDescent="0.35">
      <c r="B1312" s="77"/>
    </row>
    <row r="1313" spans="2:2" x14ac:dyDescent="0.35">
      <c r="B1313" s="77"/>
    </row>
    <row r="1314" spans="2:2" x14ac:dyDescent="0.35">
      <c r="B1314" s="77"/>
    </row>
    <row r="1315" spans="2:2" x14ac:dyDescent="0.35">
      <c r="B1315" s="77"/>
    </row>
    <row r="1316" spans="2:2" x14ac:dyDescent="0.35">
      <c r="B1316" s="77"/>
    </row>
    <row r="1317" spans="2:2" x14ac:dyDescent="0.35">
      <c r="B1317" s="77"/>
    </row>
    <row r="1318" spans="2:2" x14ac:dyDescent="0.35">
      <c r="B1318" s="77"/>
    </row>
    <row r="1319" spans="2:2" x14ac:dyDescent="0.35">
      <c r="B1319" s="77"/>
    </row>
    <row r="1320" spans="2:2" x14ac:dyDescent="0.35">
      <c r="B1320" s="77"/>
    </row>
    <row r="1321" spans="2:2" x14ac:dyDescent="0.35">
      <c r="B1321" s="77"/>
    </row>
    <row r="1322" spans="2:2" x14ac:dyDescent="0.35">
      <c r="B1322" s="77"/>
    </row>
    <row r="1323" spans="2:2" x14ac:dyDescent="0.35">
      <c r="B1323" s="77"/>
    </row>
    <row r="1324" spans="2:2" x14ac:dyDescent="0.35">
      <c r="B1324" s="77"/>
    </row>
    <row r="1325" spans="2:2" x14ac:dyDescent="0.35">
      <c r="B1325" s="77"/>
    </row>
    <row r="1326" spans="2:2" x14ac:dyDescent="0.35">
      <c r="B1326" s="77"/>
    </row>
    <row r="1327" spans="2:2" x14ac:dyDescent="0.35">
      <c r="B1327" s="77"/>
    </row>
    <row r="1328" spans="2:2" x14ac:dyDescent="0.35">
      <c r="B1328" s="77"/>
    </row>
    <row r="1329" spans="2:2" x14ac:dyDescent="0.35">
      <c r="B1329" s="77"/>
    </row>
    <row r="1330" spans="2:2" x14ac:dyDescent="0.35">
      <c r="B1330" s="77"/>
    </row>
    <row r="1331" spans="2:2" x14ac:dyDescent="0.35">
      <c r="B1331" s="77"/>
    </row>
    <row r="1332" spans="2:2" x14ac:dyDescent="0.35">
      <c r="B1332" s="77"/>
    </row>
    <row r="1333" spans="2:2" x14ac:dyDescent="0.35">
      <c r="B1333" s="77"/>
    </row>
    <row r="1334" spans="2:2" x14ac:dyDescent="0.35">
      <c r="B1334" s="77"/>
    </row>
    <row r="1335" spans="2:2" x14ac:dyDescent="0.35">
      <c r="B1335" s="77"/>
    </row>
    <row r="1336" spans="2:2" x14ac:dyDescent="0.35">
      <c r="B1336" s="77"/>
    </row>
    <row r="1337" spans="2:2" x14ac:dyDescent="0.35">
      <c r="B1337" s="77"/>
    </row>
    <row r="1338" spans="2:2" x14ac:dyDescent="0.35">
      <c r="B1338" s="77"/>
    </row>
    <row r="1339" spans="2:2" x14ac:dyDescent="0.35">
      <c r="B1339" s="77"/>
    </row>
    <row r="1340" spans="2:2" x14ac:dyDescent="0.35">
      <c r="B1340" s="77"/>
    </row>
    <row r="1341" spans="2:2" x14ac:dyDescent="0.35">
      <c r="B1341" s="77"/>
    </row>
    <row r="1342" spans="2:2" x14ac:dyDescent="0.35">
      <c r="B1342" s="77"/>
    </row>
    <row r="1343" spans="2:2" x14ac:dyDescent="0.35">
      <c r="B1343" s="77"/>
    </row>
    <row r="1344" spans="2:2" x14ac:dyDescent="0.35">
      <c r="B1344" s="77"/>
    </row>
    <row r="1345" spans="2:2" x14ac:dyDescent="0.35">
      <c r="B1345" s="77"/>
    </row>
    <row r="1346" spans="2:2" x14ac:dyDescent="0.35">
      <c r="B1346" s="77"/>
    </row>
    <row r="1347" spans="2:2" x14ac:dyDescent="0.35">
      <c r="B1347" s="77"/>
    </row>
    <row r="1348" spans="2:2" x14ac:dyDescent="0.35">
      <c r="B1348" s="77"/>
    </row>
    <row r="1349" spans="2:2" x14ac:dyDescent="0.35">
      <c r="B1349" s="77"/>
    </row>
    <row r="1350" spans="2:2" x14ac:dyDescent="0.35">
      <c r="B1350" s="77"/>
    </row>
    <row r="1351" spans="2:2" x14ac:dyDescent="0.35">
      <c r="B1351" s="77"/>
    </row>
    <row r="1352" spans="2:2" x14ac:dyDescent="0.35">
      <c r="B1352" s="77"/>
    </row>
    <row r="1353" spans="2:2" x14ac:dyDescent="0.35">
      <c r="B1353" s="77"/>
    </row>
    <row r="1354" spans="2:2" x14ac:dyDescent="0.35">
      <c r="B1354" s="77"/>
    </row>
    <row r="1355" spans="2:2" x14ac:dyDescent="0.35">
      <c r="B1355" s="77"/>
    </row>
    <row r="1356" spans="2:2" x14ac:dyDescent="0.35">
      <c r="B1356" s="77"/>
    </row>
    <row r="1357" spans="2:2" x14ac:dyDescent="0.35">
      <c r="B1357" s="77"/>
    </row>
    <row r="1358" spans="2:2" x14ac:dyDescent="0.35">
      <c r="B1358" s="77"/>
    </row>
    <row r="1359" spans="2:2" x14ac:dyDescent="0.35">
      <c r="B1359" s="77"/>
    </row>
    <row r="1360" spans="2:2" x14ac:dyDescent="0.35">
      <c r="B1360" s="77"/>
    </row>
    <row r="1361" spans="2:2" x14ac:dyDescent="0.35">
      <c r="B1361" s="77"/>
    </row>
    <row r="1362" spans="2:2" x14ac:dyDescent="0.35">
      <c r="B1362" s="77"/>
    </row>
    <row r="1363" spans="2:2" x14ac:dyDescent="0.35">
      <c r="B1363" s="77"/>
    </row>
    <row r="1364" spans="2:2" x14ac:dyDescent="0.35">
      <c r="B1364" s="77"/>
    </row>
    <row r="1365" spans="2:2" x14ac:dyDescent="0.35">
      <c r="B1365" s="77"/>
    </row>
    <row r="1366" spans="2:2" x14ac:dyDescent="0.35">
      <c r="B1366" s="77"/>
    </row>
    <row r="1367" spans="2:2" x14ac:dyDescent="0.35">
      <c r="B1367" s="77"/>
    </row>
    <row r="1368" spans="2:2" x14ac:dyDescent="0.35">
      <c r="B1368" s="77"/>
    </row>
    <row r="1369" spans="2:2" x14ac:dyDescent="0.35">
      <c r="B1369" s="77"/>
    </row>
    <row r="1370" spans="2:2" x14ac:dyDescent="0.35">
      <c r="B1370" s="77"/>
    </row>
    <row r="1371" spans="2:2" x14ac:dyDescent="0.35">
      <c r="B1371" s="77"/>
    </row>
    <row r="1372" spans="2:2" x14ac:dyDescent="0.35">
      <c r="B1372" s="77"/>
    </row>
    <row r="1373" spans="2:2" x14ac:dyDescent="0.35">
      <c r="B1373" s="77"/>
    </row>
    <row r="1374" spans="2:2" x14ac:dyDescent="0.35">
      <c r="B1374" s="77"/>
    </row>
    <row r="1375" spans="2:2" x14ac:dyDescent="0.35">
      <c r="B1375" s="77"/>
    </row>
    <row r="1376" spans="2:2" x14ac:dyDescent="0.35">
      <c r="B1376" s="77"/>
    </row>
    <row r="1377" spans="2:2" x14ac:dyDescent="0.35">
      <c r="B1377" s="77"/>
    </row>
    <row r="1378" spans="2:2" x14ac:dyDescent="0.35">
      <c r="B1378" s="77"/>
    </row>
    <row r="1379" spans="2:2" x14ac:dyDescent="0.35">
      <c r="B1379" s="77"/>
    </row>
    <row r="1380" spans="2:2" x14ac:dyDescent="0.35">
      <c r="B1380" s="77"/>
    </row>
    <row r="1381" spans="2:2" x14ac:dyDescent="0.35">
      <c r="B1381" s="77"/>
    </row>
    <row r="1382" spans="2:2" x14ac:dyDescent="0.35">
      <c r="B1382" s="77"/>
    </row>
    <row r="1383" spans="2:2" x14ac:dyDescent="0.35">
      <c r="B1383" s="77"/>
    </row>
    <row r="1384" spans="2:2" x14ac:dyDescent="0.35">
      <c r="B1384" s="77"/>
    </row>
    <row r="1385" spans="2:2" x14ac:dyDescent="0.35">
      <c r="B1385" s="77"/>
    </row>
    <row r="1386" spans="2:2" x14ac:dyDescent="0.35">
      <c r="B1386" s="77"/>
    </row>
    <row r="1387" spans="2:2" x14ac:dyDescent="0.35">
      <c r="B1387" s="77"/>
    </row>
    <row r="1388" spans="2:2" x14ac:dyDescent="0.35">
      <c r="B1388" s="77"/>
    </row>
    <row r="1389" spans="2:2" x14ac:dyDescent="0.35">
      <c r="B1389" s="77"/>
    </row>
    <row r="1390" spans="2:2" x14ac:dyDescent="0.35">
      <c r="B1390" s="77"/>
    </row>
    <row r="1391" spans="2:2" x14ac:dyDescent="0.35">
      <c r="B1391" s="77"/>
    </row>
    <row r="1392" spans="2:2" x14ac:dyDescent="0.35">
      <c r="B1392" s="77"/>
    </row>
    <row r="1393" spans="2:2" x14ac:dyDescent="0.35">
      <c r="B1393" s="77"/>
    </row>
    <row r="1394" spans="2:2" x14ac:dyDescent="0.35">
      <c r="B1394" s="77"/>
    </row>
    <row r="1395" spans="2:2" x14ac:dyDescent="0.35">
      <c r="B1395" s="77"/>
    </row>
    <row r="1396" spans="2:2" x14ac:dyDescent="0.35">
      <c r="B1396" s="77"/>
    </row>
    <row r="1397" spans="2:2" x14ac:dyDescent="0.35">
      <c r="B1397" s="77"/>
    </row>
    <row r="1398" spans="2:2" x14ac:dyDescent="0.35">
      <c r="B1398" s="77"/>
    </row>
    <row r="1399" spans="2:2" x14ac:dyDescent="0.35">
      <c r="B1399" s="77"/>
    </row>
    <row r="1400" spans="2:2" x14ac:dyDescent="0.35">
      <c r="B1400" s="77"/>
    </row>
    <row r="1401" spans="2:2" x14ac:dyDescent="0.35">
      <c r="B1401" s="77"/>
    </row>
    <row r="1402" spans="2:2" x14ac:dyDescent="0.35">
      <c r="B1402" s="77"/>
    </row>
    <row r="1403" spans="2:2" x14ac:dyDescent="0.35">
      <c r="B1403" s="77"/>
    </row>
    <row r="1404" spans="2:2" x14ac:dyDescent="0.35">
      <c r="B1404" s="77"/>
    </row>
    <row r="1405" spans="2:2" x14ac:dyDescent="0.35">
      <c r="B1405" s="77"/>
    </row>
    <row r="1406" spans="2:2" x14ac:dyDescent="0.35">
      <c r="B1406" s="77"/>
    </row>
    <row r="1407" spans="2:2" x14ac:dyDescent="0.35">
      <c r="B1407" s="77"/>
    </row>
    <row r="1408" spans="2:2" x14ac:dyDescent="0.35">
      <c r="B1408" s="77"/>
    </row>
    <row r="1409" spans="2:2" x14ac:dyDescent="0.35">
      <c r="B1409" s="77"/>
    </row>
    <row r="1410" spans="2:2" x14ac:dyDescent="0.35">
      <c r="B1410" s="77"/>
    </row>
    <row r="1411" spans="2:2" x14ac:dyDescent="0.35">
      <c r="B1411" s="77"/>
    </row>
    <row r="1412" spans="2:2" x14ac:dyDescent="0.35">
      <c r="B1412" s="77"/>
    </row>
    <row r="1413" spans="2:2" x14ac:dyDescent="0.35">
      <c r="B1413" s="77"/>
    </row>
    <row r="1414" spans="2:2" x14ac:dyDescent="0.35">
      <c r="B1414" s="77"/>
    </row>
    <row r="1415" spans="2:2" x14ac:dyDescent="0.35">
      <c r="B1415" s="77"/>
    </row>
    <row r="1416" spans="2:2" x14ac:dyDescent="0.35">
      <c r="B1416" s="77"/>
    </row>
    <row r="1417" spans="2:2" x14ac:dyDescent="0.35">
      <c r="B1417" s="77"/>
    </row>
    <row r="1418" spans="2:2" x14ac:dyDescent="0.35">
      <c r="B1418" s="77"/>
    </row>
    <row r="1419" spans="2:2" x14ac:dyDescent="0.35">
      <c r="B1419" s="77"/>
    </row>
    <row r="1420" spans="2:2" x14ac:dyDescent="0.35">
      <c r="B1420" s="77"/>
    </row>
    <row r="1421" spans="2:2" x14ac:dyDescent="0.35">
      <c r="B1421" s="77"/>
    </row>
    <row r="1422" spans="2:2" x14ac:dyDescent="0.35">
      <c r="B1422" s="77"/>
    </row>
    <row r="1423" spans="2:2" x14ac:dyDescent="0.35">
      <c r="B1423" s="77"/>
    </row>
    <row r="1424" spans="2:2" x14ac:dyDescent="0.35">
      <c r="B1424" s="77"/>
    </row>
    <row r="1425" spans="2:2" x14ac:dyDescent="0.35">
      <c r="B1425" s="77"/>
    </row>
    <row r="1426" spans="2:2" x14ac:dyDescent="0.35">
      <c r="B1426" s="77"/>
    </row>
    <row r="1427" spans="2:2" x14ac:dyDescent="0.35">
      <c r="B1427" s="77"/>
    </row>
    <row r="1428" spans="2:2" x14ac:dyDescent="0.35">
      <c r="B1428" s="77"/>
    </row>
    <row r="1429" spans="2:2" x14ac:dyDescent="0.35">
      <c r="B1429" s="77"/>
    </row>
    <row r="1430" spans="2:2" x14ac:dyDescent="0.35">
      <c r="B1430" s="77"/>
    </row>
    <row r="1431" spans="2:2" x14ac:dyDescent="0.35">
      <c r="B1431" s="77"/>
    </row>
    <row r="1432" spans="2:2" x14ac:dyDescent="0.35">
      <c r="B1432" s="77"/>
    </row>
    <row r="1433" spans="2:2" x14ac:dyDescent="0.35">
      <c r="B1433" s="77"/>
    </row>
    <row r="1434" spans="2:2" x14ac:dyDescent="0.35">
      <c r="B1434" s="77"/>
    </row>
    <row r="1435" spans="2:2" x14ac:dyDescent="0.35">
      <c r="B1435" s="77"/>
    </row>
    <row r="1436" spans="2:2" x14ac:dyDescent="0.35">
      <c r="B1436" s="77"/>
    </row>
    <row r="1437" spans="2:2" x14ac:dyDescent="0.35">
      <c r="B1437" s="77"/>
    </row>
    <row r="1438" spans="2:2" x14ac:dyDescent="0.35">
      <c r="B1438" s="77"/>
    </row>
    <row r="1439" spans="2:2" x14ac:dyDescent="0.35">
      <c r="B1439" s="77"/>
    </row>
    <row r="1440" spans="2:2" x14ac:dyDescent="0.35">
      <c r="B1440" s="77"/>
    </row>
    <row r="1441" spans="2:2" x14ac:dyDescent="0.35">
      <c r="B1441" s="77"/>
    </row>
    <row r="1442" spans="2:2" x14ac:dyDescent="0.35">
      <c r="B1442" s="77"/>
    </row>
    <row r="1443" spans="2:2" x14ac:dyDescent="0.35">
      <c r="B1443" s="77"/>
    </row>
    <row r="1444" spans="2:2" x14ac:dyDescent="0.35">
      <c r="B1444" s="77"/>
    </row>
    <row r="1445" spans="2:2" x14ac:dyDescent="0.35">
      <c r="B1445" s="77"/>
    </row>
    <row r="1446" spans="2:2" x14ac:dyDescent="0.35">
      <c r="B1446" s="77"/>
    </row>
    <row r="1447" spans="2:2" x14ac:dyDescent="0.35">
      <c r="B1447" s="77"/>
    </row>
    <row r="1448" spans="2:2" x14ac:dyDescent="0.35">
      <c r="B1448" s="77"/>
    </row>
    <row r="1449" spans="2:2" x14ac:dyDescent="0.35">
      <c r="B1449" s="77"/>
    </row>
    <row r="1450" spans="2:2" x14ac:dyDescent="0.35">
      <c r="B1450" s="77"/>
    </row>
    <row r="1451" spans="2:2" x14ac:dyDescent="0.35">
      <c r="B1451" s="77"/>
    </row>
    <row r="1452" spans="2:2" x14ac:dyDescent="0.35">
      <c r="B1452" s="77"/>
    </row>
    <row r="1453" spans="2:2" x14ac:dyDescent="0.35">
      <c r="B1453" s="77"/>
    </row>
    <row r="1454" spans="2:2" x14ac:dyDescent="0.35">
      <c r="B1454" s="77"/>
    </row>
    <row r="1455" spans="2:2" x14ac:dyDescent="0.35">
      <c r="B1455" s="77"/>
    </row>
    <row r="1456" spans="2:2" x14ac:dyDescent="0.35">
      <c r="B1456" s="77"/>
    </row>
    <row r="1457" spans="2:2" x14ac:dyDescent="0.35">
      <c r="B1457" s="77"/>
    </row>
    <row r="1458" spans="2:2" x14ac:dyDescent="0.35">
      <c r="B1458" s="77"/>
    </row>
    <row r="1459" spans="2:2" x14ac:dyDescent="0.35">
      <c r="B1459" s="77"/>
    </row>
    <row r="1460" spans="2:2" x14ac:dyDescent="0.35">
      <c r="B1460" s="77"/>
    </row>
    <row r="1461" spans="2:2" x14ac:dyDescent="0.35">
      <c r="B1461" s="77"/>
    </row>
    <row r="1462" spans="2:2" x14ac:dyDescent="0.35">
      <c r="B1462" s="77"/>
    </row>
    <row r="1463" spans="2:2" x14ac:dyDescent="0.35">
      <c r="B1463" s="77"/>
    </row>
    <row r="1464" spans="2:2" x14ac:dyDescent="0.35">
      <c r="B1464" s="77"/>
    </row>
    <row r="1465" spans="2:2" x14ac:dyDescent="0.35">
      <c r="B1465" s="77"/>
    </row>
    <row r="1466" spans="2:2" x14ac:dyDescent="0.35">
      <c r="B1466" s="77"/>
    </row>
    <row r="1467" spans="2:2" x14ac:dyDescent="0.35">
      <c r="B1467" s="77"/>
    </row>
    <row r="1468" spans="2:2" x14ac:dyDescent="0.35">
      <c r="B1468" s="77"/>
    </row>
    <row r="1469" spans="2:2" x14ac:dyDescent="0.35">
      <c r="B1469" s="77"/>
    </row>
    <row r="1470" spans="2:2" x14ac:dyDescent="0.35">
      <c r="B1470" s="77"/>
    </row>
    <row r="1471" spans="2:2" x14ac:dyDescent="0.35">
      <c r="B1471" s="77"/>
    </row>
    <row r="1472" spans="2:2" x14ac:dyDescent="0.35">
      <c r="B1472" s="77"/>
    </row>
    <row r="1473" spans="2:2" x14ac:dyDescent="0.35">
      <c r="B1473" s="77"/>
    </row>
    <row r="1474" spans="2:2" x14ac:dyDescent="0.35">
      <c r="B1474" s="77"/>
    </row>
    <row r="1475" spans="2:2" x14ac:dyDescent="0.35">
      <c r="B1475" s="77"/>
    </row>
    <row r="1476" spans="2:2" x14ac:dyDescent="0.35">
      <c r="B1476" s="77"/>
    </row>
    <row r="1477" spans="2:2" x14ac:dyDescent="0.35">
      <c r="B1477" s="77"/>
    </row>
    <row r="1478" spans="2:2" x14ac:dyDescent="0.35">
      <c r="B1478" s="77"/>
    </row>
    <row r="1479" spans="2:2" x14ac:dyDescent="0.35">
      <c r="B1479" s="77"/>
    </row>
    <row r="1480" spans="2:2" x14ac:dyDescent="0.35">
      <c r="B1480" s="77"/>
    </row>
    <row r="1481" spans="2:2" x14ac:dyDescent="0.35">
      <c r="B1481" s="77"/>
    </row>
    <row r="1482" spans="2:2" x14ac:dyDescent="0.35">
      <c r="B1482" s="77"/>
    </row>
    <row r="1483" spans="2:2" x14ac:dyDescent="0.35">
      <c r="B1483" s="77"/>
    </row>
    <row r="1484" spans="2:2" x14ac:dyDescent="0.35">
      <c r="B1484" s="77"/>
    </row>
    <row r="1485" spans="2:2" x14ac:dyDescent="0.35">
      <c r="B1485" s="77"/>
    </row>
    <row r="1486" spans="2:2" x14ac:dyDescent="0.35">
      <c r="B1486" s="77"/>
    </row>
    <row r="1487" spans="2:2" x14ac:dyDescent="0.35">
      <c r="B1487" s="77"/>
    </row>
    <row r="1488" spans="2:2" x14ac:dyDescent="0.35">
      <c r="B1488" s="77"/>
    </row>
    <row r="1489" spans="2:2" x14ac:dyDescent="0.35">
      <c r="B1489" s="77"/>
    </row>
    <row r="1490" spans="2:2" x14ac:dyDescent="0.35">
      <c r="B1490" s="77"/>
    </row>
    <row r="1491" spans="2:2" x14ac:dyDescent="0.35">
      <c r="B1491" s="77"/>
    </row>
    <row r="1492" spans="2:2" x14ac:dyDescent="0.35">
      <c r="B1492" s="77"/>
    </row>
    <row r="1493" spans="2:2" x14ac:dyDescent="0.35">
      <c r="B1493" s="77"/>
    </row>
    <row r="1494" spans="2:2" x14ac:dyDescent="0.35">
      <c r="B1494" s="77"/>
    </row>
    <row r="1495" spans="2:2" x14ac:dyDescent="0.35">
      <c r="B1495" s="77"/>
    </row>
    <row r="1496" spans="2:2" x14ac:dyDescent="0.35">
      <c r="B1496" s="77"/>
    </row>
    <row r="1497" spans="2:2" x14ac:dyDescent="0.35">
      <c r="B1497" s="77"/>
    </row>
    <row r="1498" spans="2:2" x14ac:dyDescent="0.35">
      <c r="B1498" s="77"/>
    </row>
    <row r="1499" spans="2:2" x14ac:dyDescent="0.35">
      <c r="B1499" s="77"/>
    </row>
    <row r="1500" spans="2:2" x14ac:dyDescent="0.35">
      <c r="B1500" s="77"/>
    </row>
    <row r="1501" spans="2:2" x14ac:dyDescent="0.35">
      <c r="B1501" s="77"/>
    </row>
    <row r="1502" spans="2:2" x14ac:dyDescent="0.35">
      <c r="B1502" s="77"/>
    </row>
    <row r="1503" spans="2:2" x14ac:dyDescent="0.35">
      <c r="B1503" s="77"/>
    </row>
    <row r="1504" spans="2:2" x14ac:dyDescent="0.35">
      <c r="B1504" s="77"/>
    </row>
    <row r="1505" spans="2:2" x14ac:dyDescent="0.35">
      <c r="B1505" s="77"/>
    </row>
    <row r="1506" spans="2:2" x14ac:dyDescent="0.35">
      <c r="B1506" s="77"/>
    </row>
    <row r="1507" spans="2:2" x14ac:dyDescent="0.35">
      <c r="B1507" s="77"/>
    </row>
    <row r="1508" spans="2:2" x14ac:dyDescent="0.35">
      <c r="B1508" s="77"/>
    </row>
    <row r="1509" spans="2:2" x14ac:dyDescent="0.35">
      <c r="B1509" s="77"/>
    </row>
    <row r="1510" spans="2:2" x14ac:dyDescent="0.35">
      <c r="B1510" s="77"/>
    </row>
    <row r="1511" spans="2:2" x14ac:dyDescent="0.35">
      <c r="B1511" s="77"/>
    </row>
    <row r="1512" spans="2:2" x14ac:dyDescent="0.35">
      <c r="B1512" s="77"/>
    </row>
    <row r="1513" spans="2:2" x14ac:dyDescent="0.35">
      <c r="B1513" s="77"/>
    </row>
    <row r="1514" spans="2:2" x14ac:dyDescent="0.35">
      <c r="B1514" s="77"/>
    </row>
    <row r="1515" spans="2:2" x14ac:dyDescent="0.35">
      <c r="B1515" s="77"/>
    </row>
    <row r="1516" spans="2:2" x14ac:dyDescent="0.35">
      <c r="B1516" s="77"/>
    </row>
    <row r="1517" spans="2:2" x14ac:dyDescent="0.35">
      <c r="B1517" s="77"/>
    </row>
    <row r="1518" spans="2:2" x14ac:dyDescent="0.35">
      <c r="B1518" s="77"/>
    </row>
    <row r="1519" spans="2:2" x14ac:dyDescent="0.35">
      <c r="B1519" s="77"/>
    </row>
    <row r="1520" spans="2:2" x14ac:dyDescent="0.35">
      <c r="B1520" s="77"/>
    </row>
    <row r="1521" spans="2:2" x14ac:dyDescent="0.35">
      <c r="B1521" s="77"/>
    </row>
    <row r="1522" spans="2:2" x14ac:dyDescent="0.35">
      <c r="B1522" s="77"/>
    </row>
    <row r="1523" spans="2:2" x14ac:dyDescent="0.35">
      <c r="B1523" s="77"/>
    </row>
    <row r="1524" spans="2:2" x14ac:dyDescent="0.35">
      <c r="B1524" s="77"/>
    </row>
    <row r="1525" spans="2:2" x14ac:dyDescent="0.35">
      <c r="B1525" s="77"/>
    </row>
    <row r="1526" spans="2:2" x14ac:dyDescent="0.35">
      <c r="B1526" s="77"/>
    </row>
    <row r="1527" spans="2:2" x14ac:dyDescent="0.35">
      <c r="B1527" s="77"/>
    </row>
    <row r="1528" spans="2:2" x14ac:dyDescent="0.35">
      <c r="B1528" s="77"/>
    </row>
    <row r="1529" spans="2:2" x14ac:dyDescent="0.35">
      <c r="B1529" s="77"/>
    </row>
    <row r="1530" spans="2:2" x14ac:dyDescent="0.35">
      <c r="B1530" s="77"/>
    </row>
    <row r="1531" spans="2:2" x14ac:dyDescent="0.35">
      <c r="B1531" s="77"/>
    </row>
    <row r="1532" spans="2:2" x14ac:dyDescent="0.35">
      <c r="B1532" s="77"/>
    </row>
    <row r="1533" spans="2:2" x14ac:dyDescent="0.35">
      <c r="B1533" s="77"/>
    </row>
    <row r="1534" spans="2:2" x14ac:dyDescent="0.35">
      <c r="B1534" s="77"/>
    </row>
    <row r="1535" spans="2:2" x14ac:dyDescent="0.35">
      <c r="B1535" s="77"/>
    </row>
    <row r="1536" spans="2:2" x14ac:dyDescent="0.35">
      <c r="B1536" s="77"/>
    </row>
    <row r="1537" spans="2:2" x14ac:dyDescent="0.35">
      <c r="B1537" s="77"/>
    </row>
    <row r="1538" spans="2:2" x14ac:dyDescent="0.35">
      <c r="B1538" s="77"/>
    </row>
    <row r="1539" spans="2:2" x14ac:dyDescent="0.35">
      <c r="B1539" s="77"/>
    </row>
    <row r="1540" spans="2:2" x14ac:dyDescent="0.35">
      <c r="B1540" s="77"/>
    </row>
    <row r="1541" spans="2:2" x14ac:dyDescent="0.35">
      <c r="B1541" s="77"/>
    </row>
    <row r="1542" spans="2:2" x14ac:dyDescent="0.35">
      <c r="B1542" s="77"/>
    </row>
    <row r="1543" spans="2:2" x14ac:dyDescent="0.35">
      <c r="B1543" s="77"/>
    </row>
    <row r="1544" spans="2:2" x14ac:dyDescent="0.35">
      <c r="B1544" s="77"/>
    </row>
    <row r="1545" spans="2:2" x14ac:dyDescent="0.35">
      <c r="B1545" s="77"/>
    </row>
    <row r="1546" spans="2:2" x14ac:dyDescent="0.35">
      <c r="B1546" s="77"/>
    </row>
    <row r="1547" spans="2:2" x14ac:dyDescent="0.35">
      <c r="B1547" s="77"/>
    </row>
    <row r="1548" spans="2:2" x14ac:dyDescent="0.35">
      <c r="B1548" s="77"/>
    </row>
    <row r="1549" spans="2:2" x14ac:dyDescent="0.35">
      <c r="B1549" s="77"/>
    </row>
    <row r="1550" spans="2:2" x14ac:dyDescent="0.35">
      <c r="B1550" s="77"/>
    </row>
    <row r="1551" spans="2:2" x14ac:dyDescent="0.35">
      <c r="B1551" s="77"/>
    </row>
    <row r="1552" spans="2:2" x14ac:dyDescent="0.35">
      <c r="B1552" s="77"/>
    </row>
    <row r="1553" spans="2:2" x14ac:dyDescent="0.35">
      <c r="B1553" s="77"/>
    </row>
    <row r="1554" spans="2:2" x14ac:dyDescent="0.35">
      <c r="B1554" s="77"/>
    </row>
    <row r="1555" spans="2:2" x14ac:dyDescent="0.35">
      <c r="B1555" s="77"/>
    </row>
    <row r="1556" spans="2:2" x14ac:dyDescent="0.35">
      <c r="B1556" s="77"/>
    </row>
    <row r="1557" spans="2:2" x14ac:dyDescent="0.35">
      <c r="B1557" s="77"/>
    </row>
    <row r="1558" spans="2:2" x14ac:dyDescent="0.35">
      <c r="B1558" s="77"/>
    </row>
    <row r="1559" spans="2:2" x14ac:dyDescent="0.35">
      <c r="B1559" s="77"/>
    </row>
    <row r="1560" spans="2:2" x14ac:dyDescent="0.35">
      <c r="B1560" s="77"/>
    </row>
    <row r="1561" spans="2:2" x14ac:dyDescent="0.35">
      <c r="B1561" s="77"/>
    </row>
    <row r="1562" spans="2:2" x14ac:dyDescent="0.35">
      <c r="B1562" s="77"/>
    </row>
    <row r="1563" spans="2:2" x14ac:dyDescent="0.35">
      <c r="B1563" s="77"/>
    </row>
    <row r="1564" spans="2:2" x14ac:dyDescent="0.35">
      <c r="B1564" s="77"/>
    </row>
    <row r="1565" spans="2:2" x14ac:dyDescent="0.35">
      <c r="B1565" s="77"/>
    </row>
    <row r="1566" spans="2:2" x14ac:dyDescent="0.35">
      <c r="B1566" s="77"/>
    </row>
    <row r="1567" spans="2:2" x14ac:dyDescent="0.35">
      <c r="B1567" s="77"/>
    </row>
    <row r="1568" spans="2:2" x14ac:dyDescent="0.35">
      <c r="B1568" s="77"/>
    </row>
    <row r="1569" spans="2:2" x14ac:dyDescent="0.35">
      <c r="B1569" s="77"/>
    </row>
    <row r="1570" spans="2:2" x14ac:dyDescent="0.35">
      <c r="B1570" s="77"/>
    </row>
    <row r="1571" spans="2:2" x14ac:dyDescent="0.35">
      <c r="B1571" s="77"/>
    </row>
    <row r="1572" spans="2:2" x14ac:dyDescent="0.35">
      <c r="B1572" s="77"/>
    </row>
    <row r="1573" spans="2:2" x14ac:dyDescent="0.35">
      <c r="B1573" s="77"/>
    </row>
    <row r="1574" spans="2:2" x14ac:dyDescent="0.35">
      <c r="B1574" s="77"/>
    </row>
    <row r="1575" spans="2:2" x14ac:dyDescent="0.35">
      <c r="B1575" s="77"/>
    </row>
    <row r="1576" spans="2:2" x14ac:dyDescent="0.35">
      <c r="B1576" s="77"/>
    </row>
    <row r="1577" spans="2:2" x14ac:dyDescent="0.35">
      <c r="B1577" s="77"/>
    </row>
    <row r="1578" spans="2:2" x14ac:dyDescent="0.35">
      <c r="B1578" s="77"/>
    </row>
    <row r="1579" spans="2:2" x14ac:dyDescent="0.35">
      <c r="B1579" s="77"/>
    </row>
    <row r="1580" spans="2:2" x14ac:dyDescent="0.35">
      <c r="B1580" s="77"/>
    </row>
    <row r="1581" spans="2:2" x14ac:dyDescent="0.35">
      <c r="B1581" s="77"/>
    </row>
    <row r="1582" spans="2:2" x14ac:dyDescent="0.35">
      <c r="B1582" s="77"/>
    </row>
    <row r="1583" spans="2:2" x14ac:dyDescent="0.35">
      <c r="B1583" s="77"/>
    </row>
    <row r="1584" spans="2:2" x14ac:dyDescent="0.35">
      <c r="B1584" s="77"/>
    </row>
    <row r="1585" spans="2:2" x14ac:dyDescent="0.35">
      <c r="B1585" s="77"/>
    </row>
    <row r="1586" spans="2:2" x14ac:dyDescent="0.35">
      <c r="B1586" s="77"/>
    </row>
    <row r="1587" spans="2:2" x14ac:dyDescent="0.35">
      <c r="B1587" s="77"/>
    </row>
    <row r="1588" spans="2:2" x14ac:dyDescent="0.35">
      <c r="B1588" s="77"/>
    </row>
    <row r="1589" spans="2:2" x14ac:dyDescent="0.35">
      <c r="B1589" s="77"/>
    </row>
    <row r="1590" spans="2:2" x14ac:dyDescent="0.35">
      <c r="B1590" s="77"/>
    </row>
    <row r="1591" spans="2:2" x14ac:dyDescent="0.35">
      <c r="B1591" s="77"/>
    </row>
    <row r="1592" spans="2:2" x14ac:dyDescent="0.35">
      <c r="B1592" s="77"/>
    </row>
    <row r="1593" spans="2:2" x14ac:dyDescent="0.35">
      <c r="B1593" s="77"/>
    </row>
    <row r="1594" spans="2:2" x14ac:dyDescent="0.35">
      <c r="B1594" s="77"/>
    </row>
    <row r="1595" spans="2:2" x14ac:dyDescent="0.35">
      <c r="B1595" s="77"/>
    </row>
    <row r="1596" spans="2:2" x14ac:dyDescent="0.35">
      <c r="B1596" s="77"/>
    </row>
    <row r="1597" spans="2:2" x14ac:dyDescent="0.35">
      <c r="B1597" s="77"/>
    </row>
    <row r="1598" spans="2:2" x14ac:dyDescent="0.35">
      <c r="B1598" s="77"/>
    </row>
    <row r="1599" spans="2:2" x14ac:dyDescent="0.35">
      <c r="B1599" s="77"/>
    </row>
    <row r="1600" spans="2:2" x14ac:dyDescent="0.35">
      <c r="B1600" s="77"/>
    </row>
    <row r="1601" spans="2:2" x14ac:dyDescent="0.35">
      <c r="B1601" s="77"/>
    </row>
    <row r="1602" spans="2:2" x14ac:dyDescent="0.35">
      <c r="B1602" s="77"/>
    </row>
    <row r="1603" spans="2:2" x14ac:dyDescent="0.35">
      <c r="B1603" s="77"/>
    </row>
    <row r="1604" spans="2:2" x14ac:dyDescent="0.35">
      <c r="B1604" s="77"/>
    </row>
    <row r="1605" spans="2:2" x14ac:dyDescent="0.35">
      <c r="B1605" s="77"/>
    </row>
    <row r="1606" spans="2:2" x14ac:dyDescent="0.35">
      <c r="B1606" s="77"/>
    </row>
    <row r="1607" spans="2:2" x14ac:dyDescent="0.35">
      <c r="B1607" s="77"/>
    </row>
    <row r="1608" spans="2:2" x14ac:dyDescent="0.35">
      <c r="B1608" s="77"/>
    </row>
    <row r="1609" spans="2:2" x14ac:dyDescent="0.35">
      <c r="B1609" s="77"/>
    </row>
    <row r="1610" spans="2:2" x14ac:dyDescent="0.35">
      <c r="B1610" s="77"/>
    </row>
    <row r="1611" spans="2:2" x14ac:dyDescent="0.35">
      <c r="B1611" s="77"/>
    </row>
    <row r="1612" spans="2:2" x14ac:dyDescent="0.35">
      <c r="B1612" s="77"/>
    </row>
    <row r="1613" spans="2:2" x14ac:dyDescent="0.35">
      <c r="B1613" s="77"/>
    </row>
    <row r="1614" spans="2:2" x14ac:dyDescent="0.35">
      <c r="B1614" s="77"/>
    </row>
    <row r="1615" spans="2:2" x14ac:dyDescent="0.35">
      <c r="B1615" s="77"/>
    </row>
    <row r="1616" spans="2:2" x14ac:dyDescent="0.35">
      <c r="B1616" s="77"/>
    </row>
    <row r="1617" spans="2:2" x14ac:dyDescent="0.35">
      <c r="B1617" s="77"/>
    </row>
    <row r="1618" spans="2:2" x14ac:dyDescent="0.35">
      <c r="B1618" s="77"/>
    </row>
    <row r="1619" spans="2:2" x14ac:dyDescent="0.35">
      <c r="B1619" s="77"/>
    </row>
    <row r="1620" spans="2:2" x14ac:dyDescent="0.35">
      <c r="B1620" s="77"/>
    </row>
    <row r="1621" spans="2:2" x14ac:dyDescent="0.35">
      <c r="B1621" s="77"/>
    </row>
    <row r="1622" spans="2:2" x14ac:dyDescent="0.35">
      <c r="B1622" s="77"/>
    </row>
    <row r="1623" spans="2:2" x14ac:dyDescent="0.35">
      <c r="B1623" s="77"/>
    </row>
    <row r="1624" spans="2:2" x14ac:dyDescent="0.35">
      <c r="B1624" s="77"/>
    </row>
    <row r="1625" spans="2:2" x14ac:dyDescent="0.35">
      <c r="B1625" s="77"/>
    </row>
    <row r="1626" spans="2:2" x14ac:dyDescent="0.35">
      <c r="B1626" s="77"/>
    </row>
    <row r="1627" spans="2:2" x14ac:dyDescent="0.35">
      <c r="B1627" s="77"/>
    </row>
    <row r="1628" spans="2:2" x14ac:dyDescent="0.35">
      <c r="B1628" s="77"/>
    </row>
    <row r="1629" spans="2:2" x14ac:dyDescent="0.35">
      <c r="B1629" s="77"/>
    </row>
    <row r="1630" spans="2:2" x14ac:dyDescent="0.35">
      <c r="B1630" s="77"/>
    </row>
    <row r="1631" spans="2:2" x14ac:dyDescent="0.35">
      <c r="B1631" s="77"/>
    </row>
    <row r="1632" spans="2:2" x14ac:dyDescent="0.35">
      <c r="B1632" s="77"/>
    </row>
    <row r="1633" spans="2:2" x14ac:dyDescent="0.35">
      <c r="B1633" s="77"/>
    </row>
    <row r="1634" spans="2:2" x14ac:dyDescent="0.35">
      <c r="B1634" s="77"/>
    </row>
    <row r="1635" spans="2:2" x14ac:dyDescent="0.35">
      <c r="B1635" s="77"/>
    </row>
    <row r="1636" spans="2:2" x14ac:dyDescent="0.35">
      <c r="B1636" s="77"/>
    </row>
    <row r="1637" spans="2:2" x14ac:dyDescent="0.35">
      <c r="B1637" s="77"/>
    </row>
    <row r="1638" spans="2:2" x14ac:dyDescent="0.35">
      <c r="B1638" s="77"/>
    </row>
    <row r="1639" spans="2:2" x14ac:dyDescent="0.35">
      <c r="B1639" s="77"/>
    </row>
    <row r="1640" spans="2:2" x14ac:dyDescent="0.35">
      <c r="B1640" s="77"/>
    </row>
    <row r="1641" spans="2:2" x14ac:dyDescent="0.35">
      <c r="B1641" s="77"/>
    </row>
    <row r="1642" spans="2:2" x14ac:dyDescent="0.35">
      <c r="B1642" s="77"/>
    </row>
    <row r="1643" spans="2:2" x14ac:dyDescent="0.35">
      <c r="B1643" s="77"/>
    </row>
    <row r="1644" spans="2:2" x14ac:dyDescent="0.35">
      <c r="B1644" s="77"/>
    </row>
    <row r="1645" spans="2:2" x14ac:dyDescent="0.35">
      <c r="B1645" s="77"/>
    </row>
    <row r="1646" spans="2:2" x14ac:dyDescent="0.35">
      <c r="B1646" s="77"/>
    </row>
    <row r="1647" spans="2:2" x14ac:dyDescent="0.35">
      <c r="B1647" s="77"/>
    </row>
    <row r="1648" spans="2:2" x14ac:dyDescent="0.35">
      <c r="B1648" s="77"/>
    </row>
    <row r="1649" spans="2:2" x14ac:dyDescent="0.35">
      <c r="B1649" s="77"/>
    </row>
    <row r="1650" spans="2:2" x14ac:dyDescent="0.35">
      <c r="B1650" s="77"/>
    </row>
    <row r="1651" spans="2:2" x14ac:dyDescent="0.35">
      <c r="B1651" s="77"/>
    </row>
    <row r="1652" spans="2:2" x14ac:dyDescent="0.35">
      <c r="B1652" s="77"/>
    </row>
    <row r="1653" spans="2:2" x14ac:dyDescent="0.35">
      <c r="B1653" s="77"/>
    </row>
    <row r="1654" spans="2:2" x14ac:dyDescent="0.35">
      <c r="B1654" s="77"/>
    </row>
    <row r="1655" spans="2:2" x14ac:dyDescent="0.35">
      <c r="B1655" s="77"/>
    </row>
    <row r="1656" spans="2:2" x14ac:dyDescent="0.35">
      <c r="B1656" s="77"/>
    </row>
    <row r="1657" spans="2:2" x14ac:dyDescent="0.35">
      <c r="B1657" s="77"/>
    </row>
    <row r="1658" spans="2:2" x14ac:dyDescent="0.35">
      <c r="B1658" s="77"/>
    </row>
    <row r="1659" spans="2:2" x14ac:dyDescent="0.35">
      <c r="B1659" s="77"/>
    </row>
    <row r="1660" spans="2:2" x14ac:dyDescent="0.35">
      <c r="B1660" s="77"/>
    </row>
    <row r="1661" spans="2:2" x14ac:dyDescent="0.35">
      <c r="B1661" s="77"/>
    </row>
    <row r="1662" spans="2:2" x14ac:dyDescent="0.35">
      <c r="B1662" s="77"/>
    </row>
    <row r="1663" spans="2:2" x14ac:dyDescent="0.35">
      <c r="B1663" s="77"/>
    </row>
    <row r="1664" spans="2:2" x14ac:dyDescent="0.35">
      <c r="B1664" s="77"/>
    </row>
    <row r="1665" spans="2:2" x14ac:dyDescent="0.35">
      <c r="B1665" s="77"/>
    </row>
    <row r="1666" spans="2:2" x14ac:dyDescent="0.35">
      <c r="B1666" s="77"/>
    </row>
    <row r="1667" spans="2:2" x14ac:dyDescent="0.35">
      <c r="B1667" s="77"/>
    </row>
    <row r="1668" spans="2:2" x14ac:dyDescent="0.35">
      <c r="B1668" s="77"/>
    </row>
    <row r="1669" spans="2:2" x14ac:dyDescent="0.35">
      <c r="B1669" s="77"/>
    </row>
    <row r="1670" spans="2:2" x14ac:dyDescent="0.35">
      <c r="B1670" s="77"/>
    </row>
    <row r="1671" spans="2:2" x14ac:dyDescent="0.35">
      <c r="B1671" s="77"/>
    </row>
    <row r="1672" spans="2:2" x14ac:dyDescent="0.35">
      <c r="B1672" s="77"/>
    </row>
    <row r="1673" spans="2:2" x14ac:dyDescent="0.35">
      <c r="B1673" s="77"/>
    </row>
    <row r="1674" spans="2:2" x14ac:dyDescent="0.35">
      <c r="B1674" s="77"/>
    </row>
    <row r="1675" spans="2:2" x14ac:dyDescent="0.35">
      <c r="B1675" s="77"/>
    </row>
    <row r="1676" spans="2:2" x14ac:dyDescent="0.35">
      <c r="B1676" s="77"/>
    </row>
    <row r="1677" spans="2:2" x14ac:dyDescent="0.35">
      <c r="B1677" s="77"/>
    </row>
    <row r="1678" spans="2:2" x14ac:dyDescent="0.35">
      <c r="B1678" s="77"/>
    </row>
    <row r="1679" spans="2:2" x14ac:dyDescent="0.35">
      <c r="B1679" s="77"/>
    </row>
    <row r="1680" spans="2:2" x14ac:dyDescent="0.35">
      <c r="B1680" s="77"/>
    </row>
    <row r="1681" spans="2:2" x14ac:dyDescent="0.35">
      <c r="B1681" s="77"/>
    </row>
    <row r="1682" spans="2:2" x14ac:dyDescent="0.35">
      <c r="B1682" s="77"/>
    </row>
    <row r="1683" spans="2:2" x14ac:dyDescent="0.35">
      <c r="B1683" s="77"/>
    </row>
    <row r="1684" spans="2:2" x14ac:dyDescent="0.35">
      <c r="B1684" s="77"/>
    </row>
    <row r="1685" spans="2:2" x14ac:dyDescent="0.35">
      <c r="B1685" s="77"/>
    </row>
    <row r="1686" spans="2:2" x14ac:dyDescent="0.35">
      <c r="B1686" s="77"/>
    </row>
    <row r="1687" spans="2:2" x14ac:dyDescent="0.35">
      <c r="B1687" s="77"/>
    </row>
    <row r="1688" spans="2:2" x14ac:dyDescent="0.35">
      <c r="B1688" s="77"/>
    </row>
    <row r="1689" spans="2:2" x14ac:dyDescent="0.35">
      <c r="B1689" s="77"/>
    </row>
    <row r="1690" spans="2:2" x14ac:dyDescent="0.35">
      <c r="B1690" s="77"/>
    </row>
    <row r="1691" spans="2:2" x14ac:dyDescent="0.35">
      <c r="B1691" s="77"/>
    </row>
    <row r="1692" spans="2:2" x14ac:dyDescent="0.35">
      <c r="B1692" s="77"/>
    </row>
    <row r="1693" spans="2:2" x14ac:dyDescent="0.35">
      <c r="B1693" s="77"/>
    </row>
    <row r="1694" spans="2:2" x14ac:dyDescent="0.35">
      <c r="B1694" s="77"/>
    </row>
    <row r="1695" spans="2:2" x14ac:dyDescent="0.35">
      <c r="B1695" s="77"/>
    </row>
    <row r="1696" spans="2:2" x14ac:dyDescent="0.35">
      <c r="B1696" s="77"/>
    </row>
    <row r="1697" spans="2:2" x14ac:dyDescent="0.35">
      <c r="B1697" s="77"/>
    </row>
    <row r="1698" spans="2:2" x14ac:dyDescent="0.35">
      <c r="B1698" s="77"/>
    </row>
    <row r="1699" spans="2:2" x14ac:dyDescent="0.35">
      <c r="B1699" s="77"/>
    </row>
    <row r="1700" spans="2:2" x14ac:dyDescent="0.35">
      <c r="B1700" s="77"/>
    </row>
    <row r="1701" spans="2:2" x14ac:dyDescent="0.35">
      <c r="B1701" s="77"/>
    </row>
    <row r="1702" spans="2:2" x14ac:dyDescent="0.35">
      <c r="B1702" s="77"/>
    </row>
    <row r="1703" spans="2:2" x14ac:dyDescent="0.35">
      <c r="B1703" s="77"/>
    </row>
    <row r="1704" spans="2:2" x14ac:dyDescent="0.35">
      <c r="B1704" s="77"/>
    </row>
    <row r="1705" spans="2:2" x14ac:dyDescent="0.35">
      <c r="B1705" s="77"/>
    </row>
    <row r="1706" spans="2:2" x14ac:dyDescent="0.35">
      <c r="B1706" s="77"/>
    </row>
    <row r="1707" spans="2:2" x14ac:dyDescent="0.35">
      <c r="B1707" s="77"/>
    </row>
    <row r="1708" spans="2:2" x14ac:dyDescent="0.35">
      <c r="B1708" s="77"/>
    </row>
    <row r="1709" spans="2:2" x14ac:dyDescent="0.35">
      <c r="B1709" s="77"/>
    </row>
    <row r="1710" spans="2:2" x14ac:dyDescent="0.35">
      <c r="B1710" s="77"/>
    </row>
    <row r="1711" spans="2:2" x14ac:dyDescent="0.35">
      <c r="B1711" s="77"/>
    </row>
    <row r="1712" spans="2:2" x14ac:dyDescent="0.35">
      <c r="B1712" s="77"/>
    </row>
    <row r="1713" spans="2:2" x14ac:dyDescent="0.35">
      <c r="B1713" s="77"/>
    </row>
    <row r="1714" spans="2:2" x14ac:dyDescent="0.35">
      <c r="B1714" s="77"/>
    </row>
    <row r="1715" spans="2:2" x14ac:dyDescent="0.35">
      <c r="B1715" s="77"/>
    </row>
    <row r="1716" spans="2:2" x14ac:dyDescent="0.35">
      <c r="B1716" s="77"/>
    </row>
    <row r="1717" spans="2:2" x14ac:dyDescent="0.35">
      <c r="B1717" s="77"/>
    </row>
    <row r="1718" spans="2:2" x14ac:dyDescent="0.35">
      <c r="B1718" s="77"/>
    </row>
    <row r="1719" spans="2:2" x14ac:dyDescent="0.35">
      <c r="B1719" s="77"/>
    </row>
    <row r="1720" spans="2:2" x14ac:dyDescent="0.35">
      <c r="B1720" s="77"/>
    </row>
    <row r="1721" spans="2:2" x14ac:dyDescent="0.35">
      <c r="B1721" s="77"/>
    </row>
    <row r="1722" spans="2:2" x14ac:dyDescent="0.35">
      <c r="B1722" s="77"/>
    </row>
    <row r="1723" spans="2:2" x14ac:dyDescent="0.35">
      <c r="B1723" s="77"/>
    </row>
    <row r="1724" spans="2:2" x14ac:dyDescent="0.35">
      <c r="B1724" s="77"/>
    </row>
    <row r="1725" spans="2:2" x14ac:dyDescent="0.35">
      <c r="B1725" s="77"/>
    </row>
    <row r="1726" spans="2:2" x14ac:dyDescent="0.35">
      <c r="B1726" s="77"/>
    </row>
    <row r="1727" spans="2:2" x14ac:dyDescent="0.35">
      <c r="B1727" s="77"/>
    </row>
    <row r="1728" spans="2:2" x14ac:dyDescent="0.35">
      <c r="B1728" s="77"/>
    </row>
    <row r="1729" spans="2:2" x14ac:dyDescent="0.35">
      <c r="B1729" s="77"/>
    </row>
    <row r="1730" spans="2:2" x14ac:dyDescent="0.35">
      <c r="B1730" s="77"/>
    </row>
    <row r="1731" spans="2:2" x14ac:dyDescent="0.35">
      <c r="B1731" s="77"/>
    </row>
    <row r="1732" spans="2:2" x14ac:dyDescent="0.35">
      <c r="B1732" s="77"/>
    </row>
    <row r="1733" spans="2:2" x14ac:dyDescent="0.35">
      <c r="B1733" s="77"/>
    </row>
    <row r="1734" spans="2:2" x14ac:dyDescent="0.35">
      <c r="B1734" s="77"/>
    </row>
    <row r="1735" spans="2:2" x14ac:dyDescent="0.35">
      <c r="B1735" s="77"/>
    </row>
    <row r="1736" spans="2:2" x14ac:dyDescent="0.35">
      <c r="B1736" s="77"/>
    </row>
    <row r="1737" spans="2:2" x14ac:dyDescent="0.35">
      <c r="B1737" s="77"/>
    </row>
    <row r="1738" spans="2:2" x14ac:dyDescent="0.35">
      <c r="B1738" s="77"/>
    </row>
    <row r="1739" spans="2:2" x14ac:dyDescent="0.35">
      <c r="B1739" s="77"/>
    </row>
    <row r="1740" spans="2:2" x14ac:dyDescent="0.35">
      <c r="B1740" s="77"/>
    </row>
    <row r="1741" spans="2:2" x14ac:dyDescent="0.35">
      <c r="B1741" s="77"/>
    </row>
    <row r="1742" spans="2:2" x14ac:dyDescent="0.35">
      <c r="B1742" s="77"/>
    </row>
    <row r="1743" spans="2:2" x14ac:dyDescent="0.35">
      <c r="B1743" s="77"/>
    </row>
    <row r="1744" spans="2:2" x14ac:dyDescent="0.35">
      <c r="B1744" s="77"/>
    </row>
    <row r="1745" spans="2:2" x14ac:dyDescent="0.35">
      <c r="B1745" s="77"/>
    </row>
    <row r="1746" spans="2:2" x14ac:dyDescent="0.35">
      <c r="B1746" s="77"/>
    </row>
    <row r="1747" spans="2:2" x14ac:dyDescent="0.35">
      <c r="B1747" s="77"/>
    </row>
    <row r="1748" spans="2:2" x14ac:dyDescent="0.35">
      <c r="B1748" s="77"/>
    </row>
    <row r="1749" spans="2:2" x14ac:dyDescent="0.35">
      <c r="B1749" s="77"/>
    </row>
    <row r="1750" spans="2:2" x14ac:dyDescent="0.35">
      <c r="B1750" s="77"/>
    </row>
    <row r="1751" spans="2:2" x14ac:dyDescent="0.35">
      <c r="B1751" s="77"/>
    </row>
    <row r="1752" spans="2:2" x14ac:dyDescent="0.35">
      <c r="B1752" s="77"/>
    </row>
    <row r="1753" spans="2:2" x14ac:dyDescent="0.35">
      <c r="B1753" s="77"/>
    </row>
    <row r="1754" spans="2:2" x14ac:dyDescent="0.35">
      <c r="B1754" s="77"/>
    </row>
    <row r="1755" spans="2:2" x14ac:dyDescent="0.35">
      <c r="B1755" s="77"/>
    </row>
    <row r="1756" spans="2:2" x14ac:dyDescent="0.35">
      <c r="B1756" s="77"/>
    </row>
    <row r="1757" spans="2:2" x14ac:dyDescent="0.35">
      <c r="B1757" s="77"/>
    </row>
    <row r="1758" spans="2:2" x14ac:dyDescent="0.35">
      <c r="B1758" s="77"/>
    </row>
    <row r="1759" spans="2:2" x14ac:dyDescent="0.35">
      <c r="B1759" s="77"/>
    </row>
    <row r="1760" spans="2:2" x14ac:dyDescent="0.35">
      <c r="B1760" s="77"/>
    </row>
    <row r="1761" spans="2:2" x14ac:dyDescent="0.35">
      <c r="B1761" s="77"/>
    </row>
    <row r="1762" spans="2:2" x14ac:dyDescent="0.35">
      <c r="B1762" s="77"/>
    </row>
    <row r="1763" spans="2:2" x14ac:dyDescent="0.35">
      <c r="B1763" s="77"/>
    </row>
    <row r="1764" spans="2:2" x14ac:dyDescent="0.35">
      <c r="B1764" s="77"/>
    </row>
    <row r="1765" spans="2:2" x14ac:dyDescent="0.35">
      <c r="B1765" s="77"/>
    </row>
    <row r="1766" spans="2:2" x14ac:dyDescent="0.35">
      <c r="B1766" s="77"/>
    </row>
    <row r="1767" spans="2:2" x14ac:dyDescent="0.35">
      <c r="B1767" s="77"/>
    </row>
    <row r="1768" spans="2:2" x14ac:dyDescent="0.35">
      <c r="B1768" s="77"/>
    </row>
    <row r="1769" spans="2:2" x14ac:dyDescent="0.35">
      <c r="B1769" s="77"/>
    </row>
    <row r="1770" spans="2:2" x14ac:dyDescent="0.35">
      <c r="B1770" s="77"/>
    </row>
    <row r="1771" spans="2:2" x14ac:dyDescent="0.35">
      <c r="B1771" s="77"/>
    </row>
    <row r="1772" spans="2:2" x14ac:dyDescent="0.35">
      <c r="B1772" s="77"/>
    </row>
    <row r="1773" spans="2:2" x14ac:dyDescent="0.35">
      <c r="B1773" s="77"/>
    </row>
    <row r="1774" spans="2:2" x14ac:dyDescent="0.35">
      <c r="B1774" s="77"/>
    </row>
    <row r="1775" spans="2:2" x14ac:dyDescent="0.35">
      <c r="B1775" s="77"/>
    </row>
    <row r="1776" spans="2:2" x14ac:dyDescent="0.35">
      <c r="B1776" s="77"/>
    </row>
    <row r="1777" spans="2:2" x14ac:dyDescent="0.35">
      <c r="B1777" s="77"/>
    </row>
    <row r="1778" spans="2:2" x14ac:dyDescent="0.35">
      <c r="B1778" s="77"/>
    </row>
    <row r="1779" spans="2:2" x14ac:dyDescent="0.35">
      <c r="B1779" s="77"/>
    </row>
    <row r="1780" spans="2:2" x14ac:dyDescent="0.35">
      <c r="B1780" s="77"/>
    </row>
    <row r="1781" spans="2:2" x14ac:dyDescent="0.35">
      <c r="B1781" s="77"/>
    </row>
    <row r="1782" spans="2:2" x14ac:dyDescent="0.35">
      <c r="B1782" s="77"/>
    </row>
    <row r="1783" spans="2:2" x14ac:dyDescent="0.35">
      <c r="B1783" s="77"/>
    </row>
    <row r="1784" spans="2:2" x14ac:dyDescent="0.35">
      <c r="B1784" s="77"/>
    </row>
    <row r="1785" spans="2:2" x14ac:dyDescent="0.35">
      <c r="B1785" s="77"/>
    </row>
    <row r="1786" spans="2:2" x14ac:dyDescent="0.35">
      <c r="B1786" s="77"/>
    </row>
    <row r="1787" spans="2:2" x14ac:dyDescent="0.35">
      <c r="B1787" s="77"/>
    </row>
    <row r="1788" spans="2:2" x14ac:dyDescent="0.35">
      <c r="B1788" s="77"/>
    </row>
    <row r="1789" spans="2:2" x14ac:dyDescent="0.35">
      <c r="B1789" s="77"/>
    </row>
    <row r="1790" spans="2:2" x14ac:dyDescent="0.35">
      <c r="B1790" s="77"/>
    </row>
    <row r="1791" spans="2:2" x14ac:dyDescent="0.35">
      <c r="B1791" s="77"/>
    </row>
    <row r="1792" spans="2:2" x14ac:dyDescent="0.35">
      <c r="B1792" s="77"/>
    </row>
    <row r="1793" spans="2:2" x14ac:dyDescent="0.35">
      <c r="B1793" s="77"/>
    </row>
    <row r="1794" spans="2:2" x14ac:dyDescent="0.35">
      <c r="B1794" s="77"/>
    </row>
    <row r="1795" spans="2:2" x14ac:dyDescent="0.35">
      <c r="B1795" s="77"/>
    </row>
    <row r="1796" spans="2:2" x14ac:dyDescent="0.35">
      <c r="B1796" s="77"/>
    </row>
    <row r="1797" spans="2:2" x14ac:dyDescent="0.35">
      <c r="B1797" s="77"/>
    </row>
    <row r="1798" spans="2:2" x14ac:dyDescent="0.35">
      <c r="B1798" s="77"/>
    </row>
    <row r="1799" spans="2:2" x14ac:dyDescent="0.35">
      <c r="B1799" s="77"/>
    </row>
    <row r="1800" spans="2:2" x14ac:dyDescent="0.35">
      <c r="B1800" s="77"/>
    </row>
    <row r="1801" spans="2:2" x14ac:dyDescent="0.35">
      <c r="B1801" s="77"/>
    </row>
    <row r="1802" spans="2:2" x14ac:dyDescent="0.35">
      <c r="B1802" s="77"/>
    </row>
    <row r="1803" spans="2:2" x14ac:dyDescent="0.35">
      <c r="B1803" s="77"/>
    </row>
    <row r="1804" spans="2:2" x14ac:dyDescent="0.35">
      <c r="B1804" s="77"/>
    </row>
    <row r="1805" spans="2:2" x14ac:dyDescent="0.35">
      <c r="B1805" s="77"/>
    </row>
    <row r="1806" spans="2:2" x14ac:dyDescent="0.35">
      <c r="B1806" s="77"/>
    </row>
    <row r="1807" spans="2:2" x14ac:dyDescent="0.35">
      <c r="B1807" s="77"/>
    </row>
    <row r="1808" spans="2:2" x14ac:dyDescent="0.35">
      <c r="B1808" s="77"/>
    </row>
    <row r="1809" spans="2:2" x14ac:dyDescent="0.35">
      <c r="B1809" s="77"/>
    </row>
    <row r="1810" spans="2:2" x14ac:dyDescent="0.35">
      <c r="B1810" s="77"/>
    </row>
    <row r="1811" spans="2:2" x14ac:dyDescent="0.35">
      <c r="B1811" s="77"/>
    </row>
    <row r="1812" spans="2:2" x14ac:dyDescent="0.35">
      <c r="B1812" s="77"/>
    </row>
    <row r="1813" spans="2:2" x14ac:dyDescent="0.35">
      <c r="B1813" s="77"/>
    </row>
    <row r="1814" spans="2:2" x14ac:dyDescent="0.35">
      <c r="B1814" s="77"/>
    </row>
    <row r="1815" spans="2:2" x14ac:dyDescent="0.35">
      <c r="B1815" s="77"/>
    </row>
    <row r="1816" spans="2:2" x14ac:dyDescent="0.35">
      <c r="B1816" s="77"/>
    </row>
    <row r="1817" spans="2:2" x14ac:dyDescent="0.35">
      <c r="B1817" s="77"/>
    </row>
    <row r="1818" spans="2:2" x14ac:dyDescent="0.35">
      <c r="B1818" s="77"/>
    </row>
    <row r="1819" spans="2:2" x14ac:dyDescent="0.35">
      <c r="B1819" s="77"/>
    </row>
    <row r="1820" spans="2:2" x14ac:dyDescent="0.35">
      <c r="B1820" s="77"/>
    </row>
    <row r="1821" spans="2:2" x14ac:dyDescent="0.35">
      <c r="B1821" s="77"/>
    </row>
    <row r="1822" spans="2:2" x14ac:dyDescent="0.35">
      <c r="B1822" s="77"/>
    </row>
    <row r="1823" spans="2:2" x14ac:dyDescent="0.35">
      <c r="B1823" s="77"/>
    </row>
    <row r="1824" spans="2:2" x14ac:dyDescent="0.35">
      <c r="B1824" s="77"/>
    </row>
    <row r="1825" spans="2:2" x14ac:dyDescent="0.35">
      <c r="B1825" s="77"/>
    </row>
    <row r="1826" spans="2:2" x14ac:dyDescent="0.35">
      <c r="B1826" s="77"/>
    </row>
    <row r="1827" spans="2:2" x14ac:dyDescent="0.35">
      <c r="B1827" s="77"/>
    </row>
    <row r="1828" spans="2:2" x14ac:dyDescent="0.35">
      <c r="B1828" s="77"/>
    </row>
    <row r="1829" spans="2:2" x14ac:dyDescent="0.35">
      <c r="B1829" s="77"/>
    </row>
    <row r="1830" spans="2:2" x14ac:dyDescent="0.35">
      <c r="B1830" s="77"/>
    </row>
    <row r="1831" spans="2:2" x14ac:dyDescent="0.35">
      <c r="B1831" s="77"/>
    </row>
    <row r="1832" spans="2:2" x14ac:dyDescent="0.35">
      <c r="B1832" s="77"/>
    </row>
    <row r="1833" spans="2:2" x14ac:dyDescent="0.35">
      <c r="B1833" s="77"/>
    </row>
    <row r="1834" spans="2:2" x14ac:dyDescent="0.35">
      <c r="B1834" s="77"/>
    </row>
    <row r="1835" spans="2:2" x14ac:dyDescent="0.35">
      <c r="B1835" s="77"/>
    </row>
    <row r="1836" spans="2:2" x14ac:dyDescent="0.35">
      <c r="B1836" s="77"/>
    </row>
    <row r="1837" spans="2:2" x14ac:dyDescent="0.35">
      <c r="B1837" s="77"/>
    </row>
    <row r="1838" spans="2:2" x14ac:dyDescent="0.35">
      <c r="B1838" s="77"/>
    </row>
    <row r="1839" spans="2:2" x14ac:dyDescent="0.35">
      <c r="B1839" s="77"/>
    </row>
    <row r="1840" spans="2:2" x14ac:dyDescent="0.35">
      <c r="B1840" s="77"/>
    </row>
    <row r="1841" spans="2:2" x14ac:dyDescent="0.35">
      <c r="B1841" s="77"/>
    </row>
    <row r="1842" spans="2:2" x14ac:dyDescent="0.35">
      <c r="B1842" s="77"/>
    </row>
    <row r="1843" spans="2:2" x14ac:dyDescent="0.35">
      <c r="B1843" s="77"/>
    </row>
    <row r="1844" spans="2:2" x14ac:dyDescent="0.35">
      <c r="B1844" s="77"/>
    </row>
    <row r="1845" spans="2:2" x14ac:dyDescent="0.35">
      <c r="B1845" s="77"/>
    </row>
    <row r="1846" spans="2:2" x14ac:dyDescent="0.35">
      <c r="B1846" s="77"/>
    </row>
    <row r="1847" spans="2:2" x14ac:dyDescent="0.35">
      <c r="B1847" s="77"/>
    </row>
    <row r="1848" spans="2:2" x14ac:dyDescent="0.35">
      <c r="B1848" s="77"/>
    </row>
    <row r="1849" spans="2:2" x14ac:dyDescent="0.35">
      <c r="B1849" s="77"/>
    </row>
    <row r="1850" spans="2:2" x14ac:dyDescent="0.35">
      <c r="B1850" s="77"/>
    </row>
    <row r="1851" spans="2:2" x14ac:dyDescent="0.35">
      <c r="B1851" s="77"/>
    </row>
    <row r="1852" spans="2:2" x14ac:dyDescent="0.35">
      <c r="B1852" s="77"/>
    </row>
    <row r="1853" spans="2:2" x14ac:dyDescent="0.35">
      <c r="B1853" s="77"/>
    </row>
    <row r="1854" spans="2:2" x14ac:dyDescent="0.35">
      <c r="B1854" s="77"/>
    </row>
    <row r="1855" spans="2:2" x14ac:dyDescent="0.35">
      <c r="B1855" s="77"/>
    </row>
    <row r="1856" spans="2:2" x14ac:dyDescent="0.35">
      <c r="B1856" s="77"/>
    </row>
    <row r="1857" spans="2:2" x14ac:dyDescent="0.35">
      <c r="B1857" s="77"/>
    </row>
    <row r="1858" spans="2:2" x14ac:dyDescent="0.35">
      <c r="B1858" s="77"/>
    </row>
    <row r="1859" spans="2:2" x14ac:dyDescent="0.35">
      <c r="B1859" s="77"/>
    </row>
    <row r="1860" spans="2:2" x14ac:dyDescent="0.35">
      <c r="B1860" s="77"/>
    </row>
    <row r="1861" spans="2:2" x14ac:dyDescent="0.35">
      <c r="B1861" s="77"/>
    </row>
    <row r="1862" spans="2:2" x14ac:dyDescent="0.35">
      <c r="B1862" s="77"/>
    </row>
    <row r="1863" spans="2:2" x14ac:dyDescent="0.35">
      <c r="B1863" s="77"/>
    </row>
    <row r="1864" spans="2:2" x14ac:dyDescent="0.35">
      <c r="B1864" s="77"/>
    </row>
    <row r="1865" spans="2:2" x14ac:dyDescent="0.35">
      <c r="B1865" s="77"/>
    </row>
    <row r="1866" spans="2:2" x14ac:dyDescent="0.35">
      <c r="B1866" s="77"/>
    </row>
    <row r="1867" spans="2:2" x14ac:dyDescent="0.35">
      <c r="B1867" s="77"/>
    </row>
    <row r="1868" spans="2:2" x14ac:dyDescent="0.35">
      <c r="B1868" s="77"/>
    </row>
    <row r="1869" spans="2:2" x14ac:dyDescent="0.35">
      <c r="B1869" s="77"/>
    </row>
    <row r="1870" spans="2:2" x14ac:dyDescent="0.35">
      <c r="B1870" s="77"/>
    </row>
    <row r="1871" spans="2:2" x14ac:dyDescent="0.35">
      <c r="B1871" s="77"/>
    </row>
    <row r="1872" spans="2:2" x14ac:dyDescent="0.35">
      <c r="B1872" s="77"/>
    </row>
    <row r="1873" spans="2:2" x14ac:dyDescent="0.35">
      <c r="B1873" s="77"/>
    </row>
    <row r="1874" spans="2:2" x14ac:dyDescent="0.35">
      <c r="B1874" s="77"/>
    </row>
    <row r="1875" spans="2:2" x14ac:dyDescent="0.35">
      <c r="B1875" s="77"/>
    </row>
    <row r="1876" spans="2:2" x14ac:dyDescent="0.35">
      <c r="B1876" s="77"/>
    </row>
    <row r="1877" spans="2:2" x14ac:dyDescent="0.35">
      <c r="B1877" s="77"/>
    </row>
    <row r="1878" spans="2:2" x14ac:dyDescent="0.35">
      <c r="B1878" s="77"/>
    </row>
    <row r="1879" spans="2:2" x14ac:dyDescent="0.35">
      <c r="B1879" s="77"/>
    </row>
    <row r="1880" spans="2:2" x14ac:dyDescent="0.35">
      <c r="B1880" s="77"/>
    </row>
    <row r="1881" spans="2:2" x14ac:dyDescent="0.35">
      <c r="B1881" s="77"/>
    </row>
    <row r="1882" spans="2:2" x14ac:dyDescent="0.35">
      <c r="B1882" s="77"/>
    </row>
    <row r="1883" spans="2:2" x14ac:dyDescent="0.35">
      <c r="B1883" s="77"/>
    </row>
    <row r="1884" spans="2:2" x14ac:dyDescent="0.35">
      <c r="B1884" s="77"/>
    </row>
    <row r="1885" spans="2:2" x14ac:dyDescent="0.35">
      <c r="B1885" s="77"/>
    </row>
    <row r="1886" spans="2:2" x14ac:dyDescent="0.35">
      <c r="B1886" s="77"/>
    </row>
    <row r="1887" spans="2:2" x14ac:dyDescent="0.35">
      <c r="B1887" s="77"/>
    </row>
    <row r="1888" spans="2:2" x14ac:dyDescent="0.35">
      <c r="B1888" s="77"/>
    </row>
    <row r="1889" spans="2:2" x14ac:dyDescent="0.35">
      <c r="B1889" s="77"/>
    </row>
    <row r="1890" spans="2:2" x14ac:dyDescent="0.35">
      <c r="B1890" s="77"/>
    </row>
    <row r="1891" spans="2:2" x14ac:dyDescent="0.35">
      <c r="B1891" s="77"/>
    </row>
    <row r="1892" spans="2:2" x14ac:dyDescent="0.35">
      <c r="B1892" s="77"/>
    </row>
    <row r="1893" spans="2:2" x14ac:dyDescent="0.35">
      <c r="B1893" s="77"/>
    </row>
    <row r="1894" spans="2:2" x14ac:dyDescent="0.35">
      <c r="B1894" s="77"/>
    </row>
    <row r="1895" spans="2:2" x14ac:dyDescent="0.35">
      <c r="B1895" s="77"/>
    </row>
    <row r="1896" spans="2:2" x14ac:dyDescent="0.35">
      <c r="B1896" s="77"/>
    </row>
    <row r="1897" spans="2:2" x14ac:dyDescent="0.35">
      <c r="B1897" s="77"/>
    </row>
    <row r="1898" spans="2:2" x14ac:dyDescent="0.35">
      <c r="B1898" s="77"/>
    </row>
    <row r="1899" spans="2:2" x14ac:dyDescent="0.35">
      <c r="B1899" s="77"/>
    </row>
    <row r="1900" spans="2:2" x14ac:dyDescent="0.35">
      <c r="B1900" s="77"/>
    </row>
    <row r="1901" spans="2:2" x14ac:dyDescent="0.35">
      <c r="B1901" s="77"/>
    </row>
    <row r="1902" spans="2:2" x14ac:dyDescent="0.35">
      <c r="B1902" s="77"/>
    </row>
    <row r="1903" spans="2:2" x14ac:dyDescent="0.35">
      <c r="B1903" s="77"/>
    </row>
    <row r="1904" spans="2:2" x14ac:dyDescent="0.35">
      <c r="B1904" s="77"/>
    </row>
    <row r="1905" spans="2:2" x14ac:dyDescent="0.35">
      <c r="B1905" s="77"/>
    </row>
    <row r="1906" spans="2:2" x14ac:dyDescent="0.35">
      <c r="B1906" s="77"/>
    </row>
    <row r="1907" spans="2:2" x14ac:dyDescent="0.35">
      <c r="B1907" s="77"/>
    </row>
    <row r="1908" spans="2:2" x14ac:dyDescent="0.35">
      <c r="B1908" s="77"/>
    </row>
    <row r="1909" spans="2:2" x14ac:dyDescent="0.35">
      <c r="B1909" s="77"/>
    </row>
    <row r="1910" spans="2:2" x14ac:dyDescent="0.35">
      <c r="B1910" s="77"/>
    </row>
    <row r="1911" spans="2:2" x14ac:dyDescent="0.35">
      <c r="B1911" s="77"/>
    </row>
    <row r="1912" spans="2:2" x14ac:dyDescent="0.35">
      <c r="B1912" s="77"/>
    </row>
    <row r="1913" spans="2:2" x14ac:dyDescent="0.35">
      <c r="B1913" s="77"/>
    </row>
    <row r="1914" spans="2:2" x14ac:dyDescent="0.35">
      <c r="B1914" s="77"/>
    </row>
    <row r="1915" spans="2:2" x14ac:dyDescent="0.35">
      <c r="B1915" s="77"/>
    </row>
    <row r="1916" spans="2:2" x14ac:dyDescent="0.35">
      <c r="B1916" s="77"/>
    </row>
    <row r="1917" spans="2:2" x14ac:dyDescent="0.35">
      <c r="B1917" s="77"/>
    </row>
    <row r="1918" spans="2:2" x14ac:dyDescent="0.35">
      <c r="B1918" s="77"/>
    </row>
    <row r="1919" spans="2:2" x14ac:dyDescent="0.35">
      <c r="B1919" s="77"/>
    </row>
    <row r="1920" spans="2:2" x14ac:dyDescent="0.35">
      <c r="B1920" s="77"/>
    </row>
    <row r="1921" spans="2:2" x14ac:dyDescent="0.35">
      <c r="B1921" s="77"/>
    </row>
    <row r="1922" spans="2:2" x14ac:dyDescent="0.35">
      <c r="B1922" s="77"/>
    </row>
    <row r="1923" spans="2:2" x14ac:dyDescent="0.35">
      <c r="B1923" s="77"/>
    </row>
    <row r="1924" spans="2:2" x14ac:dyDescent="0.35">
      <c r="B1924" s="77"/>
    </row>
    <row r="1925" spans="2:2" x14ac:dyDescent="0.35">
      <c r="B1925" s="77"/>
    </row>
    <row r="1926" spans="2:2" x14ac:dyDescent="0.35">
      <c r="B1926" s="77"/>
    </row>
    <row r="1927" spans="2:2" x14ac:dyDescent="0.35">
      <c r="B1927" s="77"/>
    </row>
    <row r="1928" spans="2:2" x14ac:dyDescent="0.35">
      <c r="B1928" s="77"/>
    </row>
    <row r="1929" spans="2:2" x14ac:dyDescent="0.35">
      <c r="B1929" s="77"/>
    </row>
    <row r="1930" spans="2:2" x14ac:dyDescent="0.35">
      <c r="B1930" s="77"/>
    </row>
    <row r="1931" spans="2:2" x14ac:dyDescent="0.35">
      <c r="B1931" s="77"/>
    </row>
    <row r="1932" spans="2:2" x14ac:dyDescent="0.35">
      <c r="B1932" s="77"/>
    </row>
    <row r="1933" spans="2:2" x14ac:dyDescent="0.35">
      <c r="B1933" s="77"/>
    </row>
    <row r="1934" spans="2:2" x14ac:dyDescent="0.35">
      <c r="B1934" s="77"/>
    </row>
    <row r="1935" spans="2:2" x14ac:dyDescent="0.35">
      <c r="B1935" s="77"/>
    </row>
    <row r="1936" spans="2:2" x14ac:dyDescent="0.35">
      <c r="B1936" s="77"/>
    </row>
    <row r="1937" spans="2:2" x14ac:dyDescent="0.35">
      <c r="B1937" s="77"/>
    </row>
    <row r="1938" spans="2:2" x14ac:dyDescent="0.35">
      <c r="B1938" s="77"/>
    </row>
    <row r="1939" spans="2:2" x14ac:dyDescent="0.35">
      <c r="B1939" s="77"/>
    </row>
    <row r="1940" spans="2:2" x14ac:dyDescent="0.35">
      <c r="B1940" s="77"/>
    </row>
    <row r="1941" spans="2:2" x14ac:dyDescent="0.35">
      <c r="B1941" s="77"/>
    </row>
    <row r="1942" spans="2:2" x14ac:dyDescent="0.35">
      <c r="B1942" s="77"/>
    </row>
    <row r="1943" spans="2:2" x14ac:dyDescent="0.35">
      <c r="B1943" s="77"/>
    </row>
    <row r="1944" spans="2:2" x14ac:dyDescent="0.35">
      <c r="B1944" s="77"/>
    </row>
    <row r="1945" spans="2:2" x14ac:dyDescent="0.35">
      <c r="B1945" s="77"/>
    </row>
    <row r="1946" spans="2:2" x14ac:dyDescent="0.35">
      <c r="B1946" s="77"/>
    </row>
    <row r="1947" spans="2:2" x14ac:dyDescent="0.35">
      <c r="B1947" s="77"/>
    </row>
    <row r="1948" spans="2:2" x14ac:dyDescent="0.35">
      <c r="B1948" s="77"/>
    </row>
    <row r="1949" spans="2:2" x14ac:dyDescent="0.35">
      <c r="B1949" s="77"/>
    </row>
    <row r="1950" spans="2:2" x14ac:dyDescent="0.35">
      <c r="B1950" s="77"/>
    </row>
    <row r="1951" spans="2:2" x14ac:dyDescent="0.35">
      <c r="B1951" s="77"/>
    </row>
    <row r="1952" spans="2:2" x14ac:dyDescent="0.35">
      <c r="B1952" s="77"/>
    </row>
    <row r="1953" spans="2:2" x14ac:dyDescent="0.35">
      <c r="B1953" s="77"/>
    </row>
    <row r="1954" spans="2:2" x14ac:dyDescent="0.35">
      <c r="B1954" s="77"/>
    </row>
    <row r="1955" spans="2:2" x14ac:dyDescent="0.35">
      <c r="B1955" s="77"/>
    </row>
    <row r="1956" spans="2:2" x14ac:dyDescent="0.35">
      <c r="B1956" s="77"/>
    </row>
    <row r="1957" spans="2:2" x14ac:dyDescent="0.35">
      <c r="B1957" s="77"/>
    </row>
    <row r="1958" spans="2:2" x14ac:dyDescent="0.35">
      <c r="B1958" s="77"/>
    </row>
    <row r="1959" spans="2:2" x14ac:dyDescent="0.35">
      <c r="B1959" s="77"/>
    </row>
    <row r="1960" spans="2:2" x14ac:dyDescent="0.35">
      <c r="B1960" s="77"/>
    </row>
    <row r="1961" spans="2:2" x14ac:dyDescent="0.35">
      <c r="B1961" s="77"/>
    </row>
    <row r="1962" spans="2:2" x14ac:dyDescent="0.35">
      <c r="B1962" s="77"/>
    </row>
    <row r="1963" spans="2:2" x14ac:dyDescent="0.35">
      <c r="B1963" s="77"/>
    </row>
    <row r="1964" spans="2:2" x14ac:dyDescent="0.35">
      <c r="B1964" s="77"/>
    </row>
    <row r="1965" spans="2:2" x14ac:dyDescent="0.35">
      <c r="B1965" s="77"/>
    </row>
    <row r="1966" spans="2:2" x14ac:dyDescent="0.35">
      <c r="B1966" s="77"/>
    </row>
    <row r="1967" spans="2:2" x14ac:dyDescent="0.35">
      <c r="B1967" s="77"/>
    </row>
    <row r="1968" spans="2:2" x14ac:dyDescent="0.35">
      <c r="B1968" s="77"/>
    </row>
    <row r="1969" spans="2:2" x14ac:dyDescent="0.35">
      <c r="B1969" s="77"/>
    </row>
    <row r="1970" spans="2:2" x14ac:dyDescent="0.35">
      <c r="B1970" s="77"/>
    </row>
    <row r="1971" spans="2:2" x14ac:dyDescent="0.35">
      <c r="B1971" s="77"/>
    </row>
    <row r="1972" spans="2:2" x14ac:dyDescent="0.35">
      <c r="B1972" s="77"/>
    </row>
    <row r="1973" spans="2:2" x14ac:dyDescent="0.35">
      <c r="B1973" s="77"/>
    </row>
    <row r="1974" spans="2:2" x14ac:dyDescent="0.35">
      <c r="B1974" s="77"/>
    </row>
    <row r="1975" spans="2:2" x14ac:dyDescent="0.35">
      <c r="B1975" s="77"/>
    </row>
    <row r="1976" spans="2:2" x14ac:dyDescent="0.35">
      <c r="B1976" s="77"/>
    </row>
    <row r="1977" spans="2:2" x14ac:dyDescent="0.35">
      <c r="B1977" s="77"/>
    </row>
    <row r="1978" spans="2:2" x14ac:dyDescent="0.35">
      <c r="B1978" s="77"/>
    </row>
    <row r="1979" spans="2:2" x14ac:dyDescent="0.35">
      <c r="B1979" s="77"/>
    </row>
    <row r="1980" spans="2:2" x14ac:dyDescent="0.35">
      <c r="B1980" s="77"/>
    </row>
    <row r="1981" spans="2:2" x14ac:dyDescent="0.35">
      <c r="B1981" s="77"/>
    </row>
    <row r="1982" spans="2:2" x14ac:dyDescent="0.35">
      <c r="B1982" s="77"/>
    </row>
    <row r="1983" spans="2:2" x14ac:dyDescent="0.35">
      <c r="B1983" s="77"/>
    </row>
    <row r="1984" spans="2:2" x14ac:dyDescent="0.35">
      <c r="B1984" s="77"/>
    </row>
    <row r="1985" spans="2:2" x14ac:dyDescent="0.35">
      <c r="B1985" s="77"/>
    </row>
    <row r="1986" spans="2:2" x14ac:dyDescent="0.35">
      <c r="B1986" s="77"/>
    </row>
    <row r="1987" spans="2:2" x14ac:dyDescent="0.35">
      <c r="B1987" s="77"/>
    </row>
    <row r="1988" spans="2:2" x14ac:dyDescent="0.35">
      <c r="B1988" s="77"/>
    </row>
    <row r="1989" spans="2:2" x14ac:dyDescent="0.35">
      <c r="B1989" s="77"/>
    </row>
    <row r="1990" spans="2:2" x14ac:dyDescent="0.35">
      <c r="B1990" s="77"/>
    </row>
    <row r="1991" spans="2:2" x14ac:dyDescent="0.35">
      <c r="B1991" s="77"/>
    </row>
    <row r="1992" spans="2:2" x14ac:dyDescent="0.35">
      <c r="B1992" s="77"/>
    </row>
    <row r="1993" spans="2:2" x14ac:dyDescent="0.35">
      <c r="B1993" s="77"/>
    </row>
    <row r="1994" spans="2:2" x14ac:dyDescent="0.35">
      <c r="B1994" s="77"/>
    </row>
    <row r="1995" spans="2:2" x14ac:dyDescent="0.35">
      <c r="B1995" s="77"/>
    </row>
    <row r="1996" spans="2:2" x14ac:dyDescent="0.35">
      <c r="B1996" s="77"/>
    </row>
    <row r="1997" spans="2:2" x14ac:dyDescent="0.35">
      <c r="B1997" s="77"/>
    </row>
    <row r="1998" spans="2:2" x14ac:dyDescent="0.35">
      <c r="B1998" s="77"/>
    </row>
    <row r="1999" spans="2:2" x14ac:dyDescent="0.35">
      <c r="B1999" s="77"/>
    </row>
    <row r="2000" spans="2:2" x14ac:dyDescent="0.35">
      <c r="B2000" s="77"/>
    </row>
    <row r="2001" spans="2:2" x14ac:dyDescent="0.35">
      <c r="B2001" s="77"/>
    </row>
    <row r="2002" spans="2:2" x14ac:dyDescent="0.35">
      <c r="B2002" s="77"/>
    </row>
    <row r="2003" spans="2:2" x14ac:dyDescent="0.35">
      <c r="B2003" s="77"/>
    </row>
    <row r="2004" spans="2:2" x14ac:dyDescent="0.35">
      <c r="B2004" s="77"/>
    </row>
    <row r="2005" spans="2:2" x14ac:dyDescent="0.35">
      <c r="B2005" s="77"/>
    </row>
    <row r="2006" spans="2:2" x14ac:dyDescent="0.35">
      <c r="B2006" s="77"/>
    </row>
    <row r="2007" spans="2:2" x14ac:dyDescent="0.35">
      <c r="B2007" s="77"/>
    </row>
    <row r="2008" spans="2:2" x14ac:dyDescent="0.35">
      <c r="B2008" s="77"/>
    </row>
    <row r="2009" spans="2:2" x14ac:dyDescent="0.35">
      <c r="B2009" s="77"/>
    </row>
    <row r="2010" spans="2:2" x14ac:dyDescent="0.35">
      <c r="B2010" s="77"/>
    </row>
    <row r="2011" spans="2:2" x14ac:dyDescent="0.35">
      <c r="B2011" s="77"/>
    </row>
    <row r="2012" spans="2:2" x14ac:dyDescent="0.35">
      <c r="B2012" s="77"/>
    </row>
    <row r="2013" spans="2:2" x14ac:dyDescent="0.35">
      <c r="B2013" s="77"/>
    </row>
    <row r="2014" spans="2:2" x14ac:dyDescent="0.35">
      <c r="B2014" s="77"/>
    </row>
    <row r="2015" spans="2:2" x14ac:dyDescent="0.35">
      <c r="B2015" s="77"/>
    </row>
    <row r="2016" spans="2:2" x14ac:dyDescent="0.35">
      <c r="B2016" s="77"/>
    </row>
    <row r="2017" spans="2:2" x14ac:dyDescent="0.35">
      <c r="B2017" s="77"/>
    </row>
    <row r="2018" spans="2:2" x14ac:dyDescent="0.35">
      <c r="B2018" s="77"/>
    </row>
    <row r="2019" spans="2:2" x14ac:dyDescent="0.35">
      <c r="B2019" s="77"/>
    </row>
    <row r="2020" spans="2:2" x14ac:dyDescent="0.35">
      <c r="B2020" s="77"/>
    </row>
    <row r="2021" spans="2:2" x14ac:dyDescent="0.35">
      <c r="B2021" s="77"/>
    </row>
    <row r="2022" spans="2:2" x14ac:dyDescent="0.35">
      <c r="B2022" s="77"/>
    </row>
    <row r="2023" spans="2:2" x14ac:dyDescent="0.35">
      <c r="B2023" s="77"/>
    </row>
    <row r="2024" spans="2:2" x14ac:dyDescent="0.35">
      <c r="B2024" s="77"/>
    </row>
    <row r="2025" spans="2:2" x14ac:dyDescent="0.35">
      <c r="B2025" s="77"/>
    </row>
    <row r="2026" spans="2:2" x14ac:dyDescent="0.35">
      <c r="B2026" s="77"/>
    </row>
    <row r="2027" spans="2:2" x14ac:dyDescent="0.35">
      <c r="B2027" s="77"/>
    </row>
    <row r="2028" spans="2:2" x14ac:dyDescent="0.35">
      <c r="B2028" s="77"/>
    </row>
    <row r="2029" spans="2:2" x14ac:dyDescent="0.35">
      <c r="B2029" s="77"/>
    </row>
    <row r="2030" spans="2:2" x14ac:dyDescent="0.35">
      <c r="B2030" s="77"/>
    </row>
    <row r="2031" spans="2:2" x14ac:dyDescent="0.35">
      <c r="B2031" s="77"/>
    </row>
    <row r="2032" spans="2:2" x14ac:dyDescent="0.35">
      <c r="B2032" s="77"/>
    </row>
    <row r="2033" spans="2:2" x14ac:dyDescent="0.35">
      <c r="B2033" s="77"/>
    </row>
    <row r="2034" spans="2:2" x14ac:dyDescent="0.35">
      <c r="B2034" s="77"/>
    </row>
    <row r="2035" spans="2:2" x14ac:dyDescent="0.35">
      <c r="B2035" s="77"/>
    </row>
    <row r="2036" spans="2:2" x14ac:dyDescent="0.35">
      <c r="B2036" s="77"/>
    </row>
    <row r="2037" spans="2:2" x14ac:dyDescent="0.35">
      <c r="B2037" s="77"/>
    </row>
    <row r="2038" spans="2:2" x14ac:dyDescent="0.35">
      <c r="B2038" s="77"/>
    </row>
    <row r="2039" spans="2:2" x14ac:dyDescent="0.35">
      <c r="B2039" s="77"/>
    </row>
    <row r="2040" spans="2:2" x14ac:dyDescent="0.35">
      <c r="B2040" s="77"/>
    </row>
    <row r="2041" spans="2:2" x14ac:dyDescent="0.35">
      <c r="B2041" s="77"/>
    </row>
    <row r="2042" spans="2:2" x14ac:dyDescent="0.35">
      <c r="B2042" s="77"/>
    </row>
    <row r="2043" spans="2:2" x14ac:dyDescent="0.35">
      <c r="B2043" s="77"/>
    </row>
    <row r="2044" spans="2:2" x14ac:dyDescent="0.35">
      <c r="B2044" s="77"/>
    </row>
    <row r="2045" spans="2:2" x14ac:dyDescent="0.35">
      <c r="B2045" s="77"/>
    </row>
    <row r="2046" spans="2:2" x14ac:dyDescent="0.35">
      <c r="B2046" s="77"/>
    </row>
    <row r="2047" spans="2:2" x14ac:dyDescent="0.35">
      <c r="B2047" s="77"/>
    </row>
    <row r="2048" spans="2:2" x14ac:dyDescent="0.35">
      <c r="B2048" s="77"/>
    </row>
    <row r="2049" spans="2:2" x14ac:dyDescent="0.35">
      <c r="B2049" s="77"/>
    </row>
    <row r="2050" spans="2:2" x14ac:dyDescent="0.35">
      <c r="B2050" s="77"/>
    </row>
    <row r="2051" spans="2:2" x14ac:dyDescent="0.35">
      <c r="B2051" s="77"/>
    </row>
    <row r="2052" spans="2:2" x14ac:dyDescent="0.35">
      <c r="B2052" s="77"/>
    </row>
    <row r="2053" spans="2:2" x14ac:dyDescent="0.35">
      <c r="B2053" s="77"/>
    </row>
    <row r="2054" spans="2:2" x14ac:dyDescent="0.35">
      <c r="B2054" s="77"/>
    </row>
    <row r="2055" spans="2:2" x14ac:dyDescent="0.35">
      <c r="B2055" s="77"/>
    </row>
    <row r="2056" spans="2:2" x14ac:dyDescent="0.35">
      <c r="B2056" s="77"/>
    </row>
    <row r="2057" spans="2:2" x14ac:dyDescent="0.35">
      <c r="B2057" s="77"/>
    </row>
    <row r="2058" spans="2:2" x14ac:dyDescent="0.35">
      <c r="B2058" s="77"/>
    </row>
    <row r="2059" spans="2:2" x14ac:dyDescent="0.35">
      <c r="B2059" s="77"/>
    </row>
    <row r="2060" spans="2:2" x14ac:dyDescent="0.35">
      <c r="B2060" s="77"/>
    </row>
    <row r="2061" spans="2:2" x14ac:dyDescent="0.35">
      <c r="B2061" s="77"/>
    </row>
    <row r="2062" spans="2:2" x14ac:dyDescent="0.35">
      <c r="B2062" s="77"/>
    </row>
    <row r="2063" spans="2:2" x14ac:dyDescent="0.35">
      <c r="B2063" s="77"/>
    </row>
    <row r="2064" spans="2:2" x14ac:dyDescent="0.35">
      <c r="B2064" s="77"/>
    </row>
    <row r="2065" spans="2:2" x14ac:dyDescent="0.35">
      <c r="B2065" s="77"/>
    </row>
    <row r="2066" spans="2:2" x14ac:dyDescent="0.35">
      <c r="B2066" s="77"/>
    </row>
    <row r="2067" spans="2:2" x14ac:dyDescent="0.35">
      <c r="B2067" s="77"/>
    </row>
  </sheetData>
  <mergeCells count="4">
    <mergeCell ref="A1:Q1"/>
    <mergeCell ref="A2:Q2"/>
    <mergeCell ref="J4:K4"/>
    <mergeCell ref="D48:E48"/>
  </mergeCells>
  <pageMargins left="0.78740157499999996" right="0.78740157499999996" top="0.984251969" bottom="0.984251969" header="0.49212598499999999" footer="0.49212598499999999"/>
  <pageSetup scale="86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64EE-9F41-4AAD-A182-62CBD92EF6D1}">
  <dimension ref="A1:P16"/>
  <sheetViews>
    <sheetView showGridLines="0" workbookViewId="0">
      <selection activeCell="E20" sqref="E20"/>
    </sheetView>
  </sheetViews>
  <sheetFormatPr defaultRowHeight="12.75" x14ac:dyDescent="0.2"/>
  <cols>
    <col min="1" max="1" width="27.85546875" style="4" customWidth="1"/>
    <col min="2" max="16384" width="9.140625" style="4"/>
  </cols>
  <sheetData>
    <row r="1" spans="1:16" ht="15" x14ac:dyDescent="0.3">
      <c r="A1" s="128" t="s">
        <v>19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s="8" customFormat="1" ht="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" x14ac:dyDescent="0.3">
      <c r="A3" s="2" t="s">
        <v>13</v>
      </c>
      <c r="B3" s="2"/>
      <c r="C3" s="2"/>
      <c r="D3" s="2"/>
      <c r="E3" s="2"/>
      <c r="F3" s="2"/>
      <c r="G3" s="2"/>
    </row>
    <row r="11" spans="1:16" ht="16.5" customHeight="1" x14ac:dyDescent="0.3">
      <c r="A11" s="2" t="s">
        <v>20</v>
      </c>
      <c r="B11" s="2"/>
      <c r="C11" s="2"/>
      <c r="D11" s="2"/>
      <c r="E11" s="2"/>
      <c r="F11" s="2"/>
      <c r="G11" s="2"/>
    </row>
    <row r="12" spans="1:16" x14ac:dyDescent="0.2">
      <c r="A12" s="9"/>
      <c r="B12" s="10"/>
    </row>
    <row r="13" spans="1:16" x14ac:dyDescent="0.2">
      <c r="A13" s="5"/>
      <c r="B13" s="93"/>
    </row>
    <row r="15" spans="1:16" x14ac:dyDescent="0.2">
      <c r="A15" s="85"/>
    </row>
    <row r="16" spans="1:16" x14ac:dyDescent="0.2">
      <c r="A16" s="6"/>
    </row>
  </sheetData>
  <mergeCells count="1">
    <mergeCell ref="A1:P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ED1-38C6-4073-AB34-150ACF3F0BA4}">
  <dimension ref="A1:P24"/>
  <sheetViews>
    <sheetView showGridLines="0" workbookViewId="0">
      <selection activeCell="A4" sqref="A4:A12"/>
    </sheetView>
  </sheetViews>
  <sheetFormatPr defaultRowHeight="12.75" x14ac:dyDescent="0.2"/>
  <cols>
    <col min="1" max="16384" width="9.140625" style="4"/>
  </cols>
  <sheetData>
    <row r="1" spans="1:16" ht="15" x14ac:dyDescent="0.3">
      <c r="A1" s="138" t="s">
        <v>91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3" spans="1:16" ht="15" x14ac:dyDescent="0.3">
      <c r="A3" s="2" t="s">
        <v>13</v>
      </c>
      <c r="B3" s="2"/>
      <c r="C3" s="2"/>
      <c r="D3" s="2"/>
      <c r="E3" s="2"/>
      <c r="F3" s="2"/>
      <c r="G3" s="2"/>
    </row>
    <row r="4" spans="1:16" ht="15" x14ac:dyDescent="0.2">
      <c r="A4" s="101"/>
    </row>
    <row r="5" spans="1:16" ht="15" x14ac:dyDescent="0.2">
      <c r="A5" s="101"/>
    </row>
    <row r="6" spans="1:16" ht="15" x14ac:dyDescent="0.2">
      <c r="A6" s="102"/>
    </row>
    <row r="7" spans="1:16" ht="15" x14ac:dyDescent="0.3">
      <c r="A7" s="103"/>
    </row>
    <row r="8" spans="1:16" ht="15" x14ac:dyDescent="0.3">
      <c r="A8" s="103"/>
    </row>
    <row r="9" spans="1:16" ht="15" x14ac:dyDescent="0.3">
      <c r="A9" s="103"/>
    </row>
    <row r="10" spans="1:16" ht="15" x14ac:dyDescent="0.3">
      <c r="A10" s="103"/>
    </row>
    <row r="11" spans="1:16" ht="15" x14ac:dyDescent="0.3">
      <c r="A11" s="103"/>
    </row>
    <row r="12" spans="1:16" ht="15" x14ac:dyDescent="0.2">
      <c r="A12" s="101"/>
    </row>
    <row r="13" spans="1:16" ht="15" x14ac:dyDescent="0.2">
      <c r="A13" s="101"/>
    </row>
    <row r="14" spans="1:16" ht="15" x14ac:dyDescent="0.2">
      <c r="A14" s="102"/>
    </row>
    <row r="15" spans="1:16" ht="15" x14ac:dyDescent="0.3">
      <c r="A15" s="103"/>
    </row>
    <row r="16" spans="1:16" ht="15" x14ac:dyDescent="0.3">
      <c r="A16" s="103"/>
    </row>
    <row r="17" spans="1:1" ht="15" x14ac:dyDescent="0.3">
      <c r="A17" s="103"/>
    </row>
    <row r="18" spans="1:1" ht="15" x14ac:dyDescent="0.3">
      <c r="A18" s="103"/>
    </row>
    <row r="19" spans="1:1" ht="15" x14ac:dyDescent="0.3">
      <c r="A19" s="103"/>
    </row>
    <row r="20" spans="1:1" ht="15" x14ac:dyDescent="0.3">
      <c r="A20" s="103"/>
    </row>
    <row r="21" spans="1:1" ht="15" x14ac:dyDescent="0.3">
      <c r="A21" s="103"/>
    </row>
    <row r="22" spans="1:1" ht="15" x14ac:dyDescent="0.3">
      <c r="A22" s="103"/>
    </row>
    <row r="23" spans="1:1" ht="15" x14ac:dyDescent="0.3">
      <c r="A23" s="103"/>
    </row>
    <row r="24" spans="1:1" ht="15" x14ac:dyDescent="0.3">
      <c r="A24" s="103"/>
    </row>
  </sheetData>
  <mergeCells count="1">
    <mergeCell ref="A1:P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B290-1DE8-4CCC-B2CD-2F5C091293DD}">
  <sheetPr>
    <pageSetUpPr fitToPage="1"/>
  </sheetPr>
  <dimension ref="A1:AF2067"/>
  <sheetViews>
    <sheetView showGridLines="0" zoomScale="90" workbookViewId="0">
      <selection activeCell="O9" sqref="O9:P10"/>
    </sheetView>
  </sheetViews>
  <sheetFormatPr defaultRowHeight="18" x14ac:dyDescent="0.35"/>
  <cols>
    <col min="1" max="1" width="5.140625" style="43" customWidth="1"/>
    <col min="2" max="2" width="13.28515625" style="84" customWidth="1"/>
    <col min="3" max="3" width="4.28515625" style="44" customWidth="1"/>
    <col min="4" max="4" width="34.28515625" style="44" customWidth="1"/>
    <col min="5" max="5" width="7" style="43" bestFit="1" customWidth="1"/>
    <col min="6" max="6" width="3.140625" style="43" customWidth="1"/>
    <col min="7" max="10" width="9.140625" style="44" customWidth="1"/>
    <col min="11" max="11" width="14" style="44" bestFit="1" customWidth="1"/>
    <col min="12" max="12" width="11.5703125" style="44" bestFit="1" customWidth="1"/>
    <col min="13" max="13" width="11.42578125" style="44" bestFit="1" customWidth="1"/>
    <col min="14" max="14" width="5.42578125" style="44" customWidth="1"/>
    <col min="15" max="15" width="28.140625" style="43" bestFit="1" customWidth="1"/>
    <col min="16" max="16" width="7" style="43" bestFit="1" customWidth="1"/>
    <col min="17" max="17" width="6.140625" style="43" customWidth="1"/>
    <col min="18" max="16384" width="9.140625" style="43"/>
  </cols>
  <sheetData>
    <row r="1" spans="1:32" ht="22.5" x14ac:dyDescent="0.4">
      <c r="A1" s="139" t="s">
        <v>64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32" ht="9.75" customHeight="1" x14ac:dyDescent="0.35">
      <c r="A2" s="140" t="s">
        <v>65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32" ht="14.25" customHeight="1" x14ac:dyDescent="0.35">
      <c r="B3" s="92" t="s">
        <v>92</v>
      </c>
      <c r="E3" s="45"/>
      <c r="G3" s="46"/>
      <c r="H3" s="46"/>
      <c r="I3" s="46"/>
      <c r="J3" s="46"/>
      <c r="K3" s="46"/>
      <c r="L3" s="46"/>
      <c r="M3" s="46"/>
    </row>
    <row r="4" spans="1:32" ht="18.75" thickBot="1" x14ac:dyDescent="0.4">
      <c r="B4" s="47" t="s">
        <v>66</v>
      </c>
      <c r="D4" s="48" t="s">
        <v>67</v>
      </c>
      <c r="E4" s="49">
        <f>COUNT(Amostra)</f>
        <v>0</v>
      </c>
      <c r="G4" s="50"/>
      <c r="H4" s="50"/>
      <c r="I4" s="50"/>
      <c r="J4" s="141" t="s">
        <v>68</v>
      </c>
      <c r="K4" s="141"/>
      <c r="L4" s="50"/>
      <c r="M4" s="50"/>
    </row>
    <row r="5" spans="1:32" x14ac:dyDescent="0.35">
      <c r="B5" s="16"/>
      <c r="D5" s="51"/>
      <c r="E5" s="52"/>
    </row>
    <row r="6" spans="1:32" x14ac:dyDescent="0.35">
      <c r="B6" s="20"/>
      <c r="D6" s="53" t="s">
        <v>69</v>
      </c>
      <c r="E6" s="54"/>
      <c r="O6" s="48" t="s">
        <v>70</v>
      </c>
      <c r="P6" s="55"/>
    </row>
    <row r="7" spans="1:32" ht="21" customHeight="1" x14ac:dyDescent="0.35">
      <c r="B7" s="20"/>
      <c r="D7" s="56" t="s">
        <v>71</v>
      </c>
      <c r="E7" s="86" t="e">
        <f>AVERAGE(Amostra)</f>
        <v>#DIV/0!</v>
      </c>
      <c r="G7" s="43"/>
      <c r="H7" s="43"/>
      <c r="I7" s="43"/>
      <c r="J7" s="57" t="s">
        <v>72</v>
      </c>
      <c r="O7" s="56" t="s">
        <v>93</v>
      </c>
      <c r="P7" s="87" t="e">
        <f>STDEVA(Amostra)</f>
        <v>#DIV/0!</v>
      </c>
    </row>
    <row r="8" spans="1:32" ht="16.5" customHeight="1" x14ac:dyDescent="0.35">
      <c r="B8" s="20"/>
      <c r="D8" s="58" t="s">
        <v>73</v>
      </c>
      <c r="E8" s="87" t="e">
        <f>MEDIAN(Amostra)</f>
        <v>#NUM!</v>
      </c>
      <c r="G8" s="59">
        <f>P10</f>
        <v>0</v>
      </c>
      <c r="H8" s="60">
        <f>AF9</f>
        <v>2</v>
      </c>
      <c r="I8" s="60"/>
      <c r="J8" s="60">
        <f>AF9</f>
        <v>2</v>
      </c>
      <c r="O8" s="58" t="s">
        <v>94</v>
      </c>
      <c r="P8" s="87" t="e">
        <f>P7^2</f>
        <v>#DIV/0!</v>
      </c>
    </row>
    <row r="9" spans="1:32" ht="16.5" customHeight="1" x14ac:dyDescent="0.35">
      <c r="B9" s="20"/>
      <c r="D9" s="61" t="s">
        <v>74</v>
      </c>
      <c r="E9" s="88" t="e">
        <f>MODE(Amostra)</f>
        <v>#N/A</v>
      </c>
      <c r="G9" s="59" t="e">
        <f>E10</f>
        <v>#NUM!</v>
      </c>
      <c r="H9" s="60">
        <f>H8</f>
        <v>2</v>
      </c>
      <c r="I9" s="60" t="e">
        <f>E10-1.5*P11</f>
        <v>#NUM!</v>
      </c>
      <c r="J9" s="60">
        <f>J8</f>
        <v>2</v>
      </c>
      <c r="K9" s="43"/>
      <c r="O9" s="125" t="s">
        <v>75</v>
      </c>
      <c r="P9" s="127">
        <f>MAX(Amostra)</f>
        <v>0</v>
      </c>
      <c r="AE9" s="62" t="s">
        <v>76</v>
      </c>
      <c r="AF9" s="62">
        <v>2</v>
      </c>
    </row>
    <row r="10" spans="1:32" ht="16.5" customHeight="1" x14ac:dyDescent="0.35">
      <c r="B10" s="20"/>
      <c r="D10" s="58" t="s">
        <v>77</v>
      </c>
      <c r="E10" s="87" t="e">
        <f>QUARTILE(Amostra,1)</f>
        <v>#NUM!</v>
      </c>
      <c r="G10" s="59" t="e">
        <f>G9</f>
        <v>#NUM!</v>
      </c>
      <c r="H10" s="60">
        <f>$AF$9+$AF$10</f>
        <v>3</v>
      </c>
      <c r="I10" s="60" t="e">
        <f>E12+1.5*P11</f>
        <v>#NUM!</v>
      </c>
      <c r="J10" s="60">
        <f>J9</f>
        <v>2</v>
      </c>
      <c r="K10" s="43"/>
      <c r="O10" s="125" t="s">
        <v>78</v>
      </c>
      <c r="P10" s="127">
        <f>MIN(Amostra)</f>
        <v>0</v>
      </c>
      <c r="AE10" s="62" t="s">
        <v>79</v>
      </c>
      <c r="AF10" s="62">
        <v>1</v>
      </c>
    </row>
    <row r="11" spans="1:32" ht="16.5" customHeight="1" x14ac:dyDescent="0.35">
      <c r="B11" s="20"/>
      <c r="D11" s="58" t="s">
        <v>80</v>
      </c>
      <c r="E11" s="87" t="e">
        <f>QUARTILE(Amostra,2)</f>
        <v>#NUM!</v>
      </c>
      <c r="G11" s="59" t="e">
        <f>E12</f>
        <v>#NUM!</v>
      </c>
      <c r="H11" s="60">
        <f>$AF$9+$AF$10</f>
        <v>3</v>
      </c>
      <c r="I11" s="60"/>
      <c r="J11" s="60"/>
      <c r="K11" s="43"/>
      <c r="O11" s="58" t="s">
        <v>81</v>
      </c>
      <c r="P11" s="87" t="e">
        <f>E12-E10</f>
        <v>#NUM!</v>
      </c>
    </row>
    <row r="12" spans="1:32" ht="16.5" customHeight="1" x14ac:dyDescent="0.35">
      <c r="B12" s="20"/>
      <c r="D12" s="61" t="s">
        <v>82</v>
      </c>
      <c r="E12" s="88" t="e">
        <f>QUARTILE(Amostra,3)</f>
        <v>#NUM!</v>
      </c>
      <c r="G12" s="59" t="e">
        <f>G11</f>
        <v>#NUM!</v>
      </c>
      <c r="H12" s="60">
        <f>H8</f>
        <v>2</v>
      </c>
      <c r="I12" s="43"/>
      <c r="J12" s="43"/>
      <c r="K12" s="43"/>
      <c r="O12" s="58" t="s">
        <v>83</v>
      </c>
      <c r="P12" s="87">
        <f>P9-P10</f>
        <v>0</v>
      </c>
    </row>
    <row r="13" spans="1:32" ht="16.5" customHeight="1" x14ac:dyDescent="0.35">
      <c r="B13" s="20"/>
      <c r="D13" s="63" t="s">
        <v>84</v>
      </c>
      <c r="E13" s="89" t="e">
        <f>PERCENTILE(Amostra,0.01)</f>
        <v>#NUM!</v>
      </c>
      <c r="G13" s="59">
        <f>P9</f>
        <v>0</v>
      </c>
      <c r="H13" s="60">
        <f>H12</f>
        <v>2</v>
      </c>
      <c r="O13" s="61" t="s">
        <v>85</v>
      </c>
      <c r="P13" s="88" t="e">
        <f>(P7/E7)*100</f>
        <v>#DIV/0!</v>
      </c>
    </row>
    <row r="14" spans="1:32" ht="16.5" customHeight="1" x14ac:dyDescent="0.35">
      <c r="B14" s="20"/>
      <c r="D14" s="64" t="s">
        <v>78</v>
      </c>
      <c r="E14" s="89">
        <f>MIN(Amostra)</f>
        <v>0</v>
      </c>
      <c r="G14" s="59" t="e">
        <f>G12</f>
        <v>#NUM!</v>
      </c>
      <c r="H14" s="60">
        <f>H13</f>
        <v>2</v>
      </c>
      <c r="P14" s="91"/>
    </row>
    <row r="15" spans="1:32" ht="16.5" customHeight="1" x14ac:dyDescent="0.35">
      <c r="B15" s="20"/>
      <c r="D15" s="63" t="s">
        <v>86</v>
      </c>
      <c r="E15" s="89" t="e">
        <f>PERCENTILE(Amostra,0.99)</f>
        <v>#NUM!</v>
      </c>
      <c r="G15" s="59" t="e">
        <f>G14</f>
        <v>#NUM!</v>
      </c>
      <c r="H15" s="60">
        <f>$AF$9-$AF$10</f>
        <v>1</v>
      </c>
      <c r="O15" s="65" t="s">
        <v>87</v>
      </c>
      <c r="P15" s="66" t="e">
        <f>SKEW(Amostra)</f>
        <v>#DIV/0!</v>
      </c>
    </row>
    <row r="16" spans="1:32" x14ac:dyDescent="0.35">
      <c r="B16" s="20"/>
      <c r="D16" s="67" t="s">
        <v>88</v>
      </c>
      <c r="E16" s="90">
        <f>MAX(Amostra)</f>
        <v>0</v>
      </c>
      <c r="G16" s="59" t="e">
        <f>G10</f>
        <v>#NUM!</v>
      </c>
      <c r="H16" s="60">
        <f>$AF$9-$AF$10</f>
        <v>1</v>
      </c>
    </row>
    <row r="17" spans="2:11" ht="19.5" customHeight="1" x14ac:dyDescent="0.35">
      <c r="B17" s="20"/>
      <c r="E17" s="91"/>
      <c r="G17" s="59" t="e">
        <f>G16</f>
        <v>#NUM!</v>
      </c>
      <c r="H17" s="60">
        <f>H14</f>
        <v>2</v>
      </c>
    </row>
    <row r="18" spans="2:11" ht="19.5" customHeight="1" x14ac:dyDescent="0.35">
      <c r="B18" s="20"/>
      <c r="D18" s="68" t="s">
        <v>89</v>
      </c>
      <c r="E18" s="69" t="e">
        <f>E12+(1.5*P11)</f>
        <v>#NUM!</v>
      </c>
      <c r="G18" s="70" t="e">
        <f>E8</f>
        <v>#NUM!</v>
      </c>
      <c r="H18" s="71">
        <f>$AF$9-$AF$10</f>
        <v>1</v>
      </c>
    </row>
    <row r="19" spans="2:11" ht="19.5" customHeight="1" x14ac:dyDescent="0.35">
      <c r="B19" s="20"/>
      <c r="D19" s="72" t="s">
        <v>90</v>
      </c>
      <c r="E19" s="73" t="e">
        <f>E10-(1.5*P11)</f>
        <v>#NUM!</v>
      </c>
      <c r="G19" s="70" t="e">
        <f>G18</f>
        <v>#NUM!</v>
      </c>
      <c r="H19" s="74">
        <f>$AF$9+$AF$10</f>
        <v>3</v>
      </c>
    </row>
    <row r="20" spans="2:11" ht="19.5" customHeight="1" x14ac:dyDescent="0.35">
      <c r="B20" s="20"/>
      <c r="I20" s="75"/>
    </row>
    <row r="21" spans="2:11" ht="19.5" customHeight="1" x14ac:dyDescent="0.35">
      <c r="B21" s="20"/>
      <c r="E21" s="44"/>
      <c r="I21" s="76"/>
      <c r="J21" s="75"/>
      <c r="K21" s="75"/>
    </row>
    <row r="22" spans="2:11" ht="19.5" customHeight="1" x14ac:dyDescent="0.35">
      <c r="B22" s="20"/>
      <c r="E22" s="44"/>
      <c r="G22" s="43"/>
      <c r="I22" s="76"/>
      <c r="J22" s="76"/>
      <c r="K22" s="75"/>
    </row>
    <row r="23" spans="2:11" ht="19.5" customHeight="1" x14ac:dyDescent="0.35">
      <c r="B23" s="20"/>
      <c r="E23" s="44"/>
    </row>
    <row r="24" spans="2:11" ht="19.5" customHeight="1" x14ac:dyDescent="0.35">
      <c r="B24" s="20"/>
    </row>
    <row r="25" spans="2:11" x14ac:dyDescent="0.35">
      <c r="B25" s="20"/>
    </row>
    <row r="26" spans="2:11" x14ac:dyDescent="0.35">
      <c r="B26" s="20"/>
      <c r="J26" s="43"/>
      <c r="K26" s="43"/>
    </row>
    <row r="27" spans="2:11" x14ac:dyDescent="0.35">
      <c r="B27" s="20"/>
      <c r="G27" s="43"/>
      <c r="H27" s="43"/>
      <c r="I27" s="43"/>
      <c r="J27" s="43"/>
      <c r="K27" s="43"/>
    </row>
    <row r="28" spans="2:11" x14ac:dyDescent="0.35">
      <c r="B28" s="20"/>
      <c r="G28" s="43"/>
      <c r="H28" s="43"/>
      <c r="I28" s="43"/>
      <c r="J28" s="43"/>
      <c r="K28" s="43"/>
    </row>
    <row r="29" spans="2:11" x14ac:dyDescent="0.35">
      <c r="B29" s="20"/>
      <c r="D29" s="43"/>
      <c r="G29" s="43"/>
      <c r="H29" s="43"/>
      <c r="I29" s="43"/>
      <c r="J29" s="43"/>
      <c r="K29" s="43"/>
    </row>
    <row r="30" spans="2:11" x14ac:dyDescent="0.35">
      <c r="B30" s="20"/>
      <c r="G30" s="43"/>
      <c r="H30" s="43"/>
      <c r="I30" s="43"/>
      <c r="J30" s="43"/>
      <c r="K30" s="43"/>
    </row>
    <row r="31" spans="2:11" x14ac:dyDescent="0.35">
      <c r="B31" s="20"/>
      <c r="G31" s="43"/>
      <c r="H31" s="43"/>
      <c r="I31" s="43"/>
      <c r="J31" s="43"/>
      <c r="K31" s="43"/>
    </row>
    <row r="32" spans="2:11" x14ac:dyDescent="0.35">
      <c r="B32" s="20"/>
      <c r="G32" s="43"/>
      <c r="H32" s="43"/>
      <c r="I32" s="43"/>
      <c r="J32" s="43"/>
      <c r="K32" s="43"/>
    </row>
    <row r="33" spans="2:11" x14ac:dyDescent="0.35">
      <c r="B33" s="20"/>
      <c r="G33" s="43"/>
      <c r="H33" s="43"/>
      <c r="I33" s="43"/>
      <c r="J33" s="43"/>
      <c r="K33" s="43"/>
    </row>
    <row r="34" spans="2:11" x14ac:dyDescent="0.35">
      <c r="B34" s="20"/>
      <c r="G34" s="43"/>
      <c r="H34" s="43"/>
      <c r="I34" s="43"/>
      <c r="J34" s="43"/>
      <c r="K34" s="43"/>
    </row>
    <row r="35" spans="2:11" x14ac:dyDescent="0.35">
      <c r="B35" s="20"/>
      <c r="D35" s="78"/>
    </row>
    <row r="36" spans="2:11" x14ac:dyDescent="0.35">
      <c r="B36" s="20"/>
      <c r="D36" s="78"/>
    </row>
    <row r="37" spans="2:11" x14ac:dyDescent="0.35">
      <c r="B37" s="20"/>
      <c r="D37" s="78"/>
      <c r="E37" s="79"/>
    </row>
    <row r="38" spans="2:11" x14ac:dyDescent="0.35">
      <c r="B38" s="20"/>
      <c r="D38" s="78"/>
      <c r="E38" s="80"/>
    </row>
    <row r="39" spans="2:11" x14ac:dyDescent="0.35">
      <c r="B39" s="20"/>
      <c r="D39" s="43"/>
      <c r="E39" s="81"/>
    </row>
    <row r="40" spans="2:11" ht="18.75" thickBot="1" x14ac:dyDescent="0.4">
      <c r="B40" s="24"/>
      <c r="D40" s="78"/>
      <c r="E40" s="82"/>
    </row>
    <row r="41" spans="2:11" x14ac:dyDescent="0.35">
      <c r="B41" s="77"/>
      <c r="D41" s="83"/>
      <c r="E41" s="82"/>
    </row>
    <row r="42" spans="2:11" x14ac:dyDescent="0.35">
      <c r="B42" s="77"/>
      <c r="D42" s="83"/>
      <c r="E42" s="82"/>
    </row>
    <row r="43" spans="2:11" x14ac:dyDescent="0.35">
      <c r="B43" s="77"/>
      <c r="D43" s="83"/>
    </row>
    <row r="44" spans="2:11" x14ac:dyDescent="0.35">
      <c r="B44" s="77"/>
      <c r="D44" s="83"/>
      <c r="E44" s="82"/>
    </row>
    <row r="45" spans="2:11" x14ac:dyDescent="0.35">
      <c r="B45" s="77"/>
      <c r="E45" s="82"/>
    </row>
    <row r="46" spans="2:11" x14ac:dyDescent="0.35">
      <c r="B46" s="77"/>
      <c r="D46" s="43"/>
      <c r="E46" s="82"/>
    </row>
    <row r="47" spans="2:11" x14ac:dyDescent="0.35">
      <c r="B47" s="77"/>
      <c r="D47" s="83"/>
      <c r="E47" s="80"/>
    </row>
    <row r="48" spans="2:11" x14ac:dyDescent="0.35">
      <c r="B48" s="77"/>
      <c r="D48" s="142"/>
      <c r="E48" s="142"/>
    </row>
    <row r="49" spans="2:5" x14ac:dyDescent="0.35">
      <c r="B49" s="77"/>
      <c r="D49" s="43"/>
      <c r="E49" s="82"/>
    </row>
    <row r="50" spans="2:5" x14ac:dyDescent="0.35">
      <c r="B50" s="77"/>
      <c r="D50" s="43"/>
      <c r="E50" s="82"/>
    </row>
    <row r="51" spans="2:5" x14ac:dyDescent="0.35">
      <c r="B51" s="77"/>
      <c r="D51" s="43"/>
      <c r="E51" s="82"/>
    </row>
    <row r="52" spans="2:5" x14ac:dyDescent="0.35">
      <c r="B52" s="77"/>
      <c r="D52" s="43"/>
      <c r="E52" s="82"/>
    </row>
    <row r="53" spans="2:5" x14ac:dyDescent="0.35">
      <c r="B53" s="77"/>
      <c r="D53" s="43"/>
      <c r="E53" s="82"/>
    </row>
    <row r="54" spans="2:5" x14ac:dyDescent="0.35">
      <c r="B54" s="77"/>
      <c r="D54" s="43"/>
      <c r="E54" s="82"/>
    </row>
    <row r="55" spans="2:5" x14ac:dyDescent="0.35">
      <c r="B55" s="77"/>
      <c r="D55" s="43"/>
      <c r="E55" s="82"/>
    </row>
    <row r="56" spans="2:5" x14ac:dyDescent="0.35">
      <c r="B56" s="77"/>
      <c r="D56" s="43"/>
      <c r="E56" s="80"/>
    </row>
    <row r="57" spans="2:5" x14ac:dyDescent="0.35">
      <c r="B57" s="77"/>
      <c r="D57" s="43"/>
      <c r="E57" s="82"/>
    </row>
    <row r="58" spans="2:5" x14ac:dyDescent="0.35">
      <c r="B58" s="77"/>
      <c r="D58" s="43"/>
      <c r="E58" s="82"/>
    </row>
    <row r="59" spans="2:5" x14ac:dyDescent="0.35">
      <c r="B59" s="77"/>
      <c r="D59" s="43"/>
    </row>
    <row r="60" spans="2:5" x14ac:dyDescent="0.35">
      <c r="B60" s="77"/>
    </row>
    <row r="61" spans="2:5" x14ac:dyDescent="0.35">
      <c r="B61" s="77"/>
    </row>
    <row r="62" spans="2:5" x14ac:dyDescent="0.35">
      <c r="B62" s="77"/>
    </row>
    <row r="63" spans="2:5" x14ac:dyDescent="0.35">
      <c r="B63" s="77"/>
    </row>
    <row r="64" spans="2:5" x14ac:dyDescent="0.35">
      <c r="B64" s="77"/>
    </row>
    <row r="65" spans="2:2" x14ac:dyDescent="0.35">
      <c r="B65" s="77"/>
    </row>
    <row r="66" spans="2:2" x14ac:dyDescent="0.35">
      <c r="B66" s="77"/>
    </row>
    <row r="67" spans="2:2" x14ac:dyDescent="0.35">
      <c r="B67" s="77"/>
    </row>
    <row r="68" spans="2:2" x14ac:dyDescent="0.35">
      <c r="B68" s="77"/>
    </row>
    <row r="69" spans="2:2" x14ac:dyDescent="0.35">
      <c r="B69" s="77"/>
    </row>
    <row r="70" spans="2:2" x14ac:dyDescent="0.35">
      <c r="B70" s="77"/>
    </row>
    <row r="71" spans="2:2" x14ac:dyDescent="0.35">
      <c r="B71" s="77"/>
    </row>
    <row r="72" spans="2:2" x14ac:dyDescent="0.35">
      <c r="B72" s="77"/>
    </row>
    <row r="73" spans="2:2" x14ac:dyDescent="0.35">
      <c r="B73" s="77"/>
    </row>
    <row r="74" spans="2:2" x14ac:dyDescent="0.35">
      <c r="B74" s="77"/>
    </row>
    <row r="75" spans="2:2" x14ac:dyDescent="0.35">
      <c r="B75" s="77"/>
    </row>
    <row r="76" spans="2:2" x14ac:dyDescent="0.35">
      <c r="B76" s="77"/>
    </row>
    <row r="77" spans="2:2" x14ac:dyDescent="0.35">
      <c r="B77" s="77"/>
    </row>
    <row r="78" spans="2:2" x14ac:dyDescent="0.35">
      <c r="B78" s="77"/>
    </row>
    <row r="79" spans="2:2" x14ac:dyDescent="0.35">
      <c r="B79" s="77"/>
    </row>
    <row r="80" spans="2:2" x14ac:dyDescent="0.35">
      <c r="B80" s="77"/>
    </row>
    <row r="81" spans="2:2" x14ac:dyDescent="0.35">
      <c r="B81" s="77"/>
    </row>
    <row r="82" spans="2:2" x14ac:dyDescent="0.35">
      <c r="B82" s="77"/>
    </row>
    <row r="83" spans="2:2" x14ac:dyDescent="0.35">
      <c r="B83" s="77"/>
    </row>
    <row r="84" spans="2:2" x14ac:dyDescent="0.35">
      <c r="B84" s="77"/>
    </row>
    <row r="85" spans="2:2" x14ac:dyDescent="0.35">
      <c r="B85" s="77"/>
    </row>
    <row r="86" spans="2:2" x14ac:dyDescent="0.35">
      <c r="B86" s="77"/>
    </row>
    <row r="87" spans="2:2" x14ac:dyDescent="0.35">
      <c r="B87" s="77"/>
    </row>
    <row r="88" spans="2:2" x14ac:dyDescent="0.35">
      <c r="B88" s="77"/>
    </row>
    <row r="89" spans="2:2" x14ac:dyDescent="0.35">
      <c r="B89" s="77"/>
    </row>
    <row r="90" spans="2:2" x14ac:dyDescent="0.35">
      <c r="B90" s="77"/>
    </row>
    <row r="91" spans="2:2" x14ac:dyDescent="0.35">
      <c r="B91" s="77"/>
    </row>
    <row r="92" spans="2:2" x14ac:dyDescent="0.35">
      <c r="B92" s="77"/>
    </row>
    <row r="93" spans="2:2" x14ac:dyDescent="0.35">
      <c r="B93" s="77"/>
    </row>
    <row r="94" spans="2:2" x14ac:dyDescent="0.35">
      <c r="B94" s="77"/>
    </row>
    <row r="95" spans="2:2" x14ac:dyDescent="0.35">
      <c r="B95" s="77"/>
    </row>
    <row r="96" spans="2:2" x14ac:dyDescent="0.35">
      <c r="B96" s="77"/>
    </row>
    <row r="97" spans="2:2" x14ac:dyDescent="0.35">
      <c r="B97" s="77"/>
    </row>
    <row r="98" spans="2:2" x14ac:dyDescent="0.35">
      <c r="B98" s="77"/>
    </row>
    <row r="99" spans="2:2" x14ac:dyDescent="0.35">
      <c r="B99" s="77"/>
    </row>
    <row r="100" spans="2:2" x14ac:dyDescent="0.35">
      <c r="B100" s="77"/>
    </row>
    <row r="101" spans="2:2" x14ac:dyDescent="0.35">
      <c r="B101" s="77"/>
    </row>
    <row r="102" spans="2:2" x14ac:dyDescent="0.35">
      <c r="B102" s="77"/>
    </row>
    <row r="103" spans="2:2" x14ac:dyDescent="0.35">
      <c r="B103" s="77"/>
    </row>
    <row r="104" spans="2:2" x14ac:dyDescent="0.35">
      <c r="B104" s="77"/>
    </row>
    <row r="105" spans="2:2" x14ac:dyDescent="0.35">
      <c r="B105" s="77"/>
    </row>
    <row r="106" spans="2:2" x14ac:dyDescent="0.35">
      <c r="B106" s="77"/>
    </row>
    <row r="107" spans="2:2" x14ac:dyDescent="0.35">
      <c r="B107" s="77"/>
    </row>
    <row r="108" spans="2:2" x14ac:dyDescent="0.35">
      <c r="B108" s="77"/>
    </row>
    <row r="109" spans="2:2" x14ac:dyDescent="0.35">
      <c r="B109" s="77"/>
    </row>
    <row r="110" spans="2:2" x14ac:dyDescent="0.35">
      <c r="B110" s="77"/>
    </row>
    <row r="111" spans="2:2" x14ac:dyDescent="0.35">
      <c r="B111" s="77"/>
    </row>
    <row r="112" spans="2:2" x14ac:dyDescent="0.35">
      <c r="B112" s="77"/>
    </row>
    <row r="113" spans="2:2" x14ac:dyDescent="0.35">
      <c r="B113" s="77"/>
    </row>
    <row r="114" spans="2:2" x14ac:dyDescent="0.35">
      <c r="B114" s="77"/>
    </row>
    <row r="115" spans="2:2" x14ac:dyDescent="0.35">
      <c r="B115" s="77"/>
    </row>
    <row r="116" spans="2:2" x14ac:dyDescent="0.35">
      <c r="B116" s="77"/>
    </row>
    <row r="117" spans="2:2" x14ac:dyDescent="0.35">
      <c r="B117" s="77"/>
    </row>
    <row r="118" spans="2:2" x14ac:dyDescent="0.35">
      <c r="B118" s="77"/>
    </row>
    <row r="119" spans="2:2" x14ac:dyDescent="0.35">
      <c r="B119" s="77"/>
    </row>
    <row r="120" spans="2:2" x14ac:dyDescent="0.35">
      <c r="B120" s="77"/>
    </row>
    <row r="121" spans="2:2" x14ac:dyDescent="0.35">
      <c r="B121" s="77"/>
    </row>
    <row r="122" spans="2:2" x14ac:dyDescent="0.35">
      <c r="B122" s="77"/>
    </row>
    <row r="123" spans="2:2" x14ac:dyDescent="0.35">
      <c r="B123" s="77"/>
    </row>
    <row r="124" spans="2:2" x14ac:dyDescent="0.35">
      <c r="B124" s="77"/>
    </row>
    <row r="125" spans="2:2" x14ac:dyDescent="0.35">
      <c r="B125" s="77"/>
    </row>
    <row r="126" spans="2:2" x14ac:dyDescent="0.35">
      <c r="B126" s="77"/>
    </row>
    <row r="127" spans="2:2" x14ac:dyDescent="0.35">
      <c r="B127" s="77"/>
    </row>
    <row r="128" spans="2:2" x14ac:dyDescent="0.35">
      <c r="B128" s="77"/>
    </row>
    <row r="129" spans="2:2" x14ac:dyDescent="0.35">
      <c r="B129" s="77"/>
    </row>
    <row r="130" spans="2:2" x14ac:dyDescent="0.35">
      <c r="B130" s="77"/>
    </row>
    <row r="131" spans="2:2" x14ac:dyDescent="0.35">
      <c r="B131" s="77"/>
    </row>
    <row r="132" spans="2:2" x14ac:dyDescent="0.35">
      <c r="B132" s="77"/>
    </row>
    <row r="133" spans="2:2" x14ac:dyDescent="0.35">
      <c r="B133" s="77"/>
    </row>
    <row r="134" spans="2:2" x14ac:dyDescent="0.35">
      <c r="B134" s="77"/>
    </row>
    <row r="135" spans="2:2" x14ac:dyDescent="0.35">
      <c r="B135" s="77"/>
    </row>
    <row r="136" spans="2:2" x14ac:dyDescent="0.35">
      <c r="B136" s="77"/>
    </row>
    <row r="137" spans="2:2" x14ac:dyDescent="0.35">
      <c r="B137" s="77"/>
    </row>
    <row r="138" spans="2:2" x14ac:dyDescent="0.35">
      <c r="B138" s="77"/>
    </row>
    <row r="139" spans="2:2" x14ac:dyDescent="0.35">
      <c r="B139" s="77"/>
    </row>
    <row r="140" spans="2:2" x14ac:dyDescent="0.35">
      <c r="B140" s="77"/>
    </row>
    <row r="141" spans="2:2" x14ac:dyDescent="0.35">
      <c r="B141" s="77"/>
    </row>
    <row r="142" spans="2:2" x14ac:dyDescent="0.35">
      <c r="B142" s="77"/>
    </row>
    <row r="143" spans="2:2" x14ac:dyDescent="0.35">
      <c r="B143" s="77"/>
    </row>
    <row r="144" spans="2:2" x14ac:dyDescent="0.35">
      <c r="B144" s="77"/>
    </row>
    <row r="145" spans="2:2" x14ac:dyDescent="0.35">
      <c r="B145" s="77"/>
    </row>
    <row r="146" spans="2:2" x14ac:dyDescent="0.35">
      <c r="B146" s="77"/>
    </row>
    <row r="147" spans="2:2" x14ac:dyDescent="0.35">
      <c r="B147" s="77"/>
    </row>
    <row r="148" spans="2:2" x14ac:dyDescent="0.35">
      <c r="B148" s="77"/>
    </row>
    <row r="149" spans="2:2" x14ac:dyDescent="0.35">
      <c r="B149" s="77"/>
    </row>
    <row r="150" spans="2:2" x14ac:dyDescent="0.35">
      <c r="B150" s="77"/>
    </row>
    <row r="151" spans="2:2" x14ac:dyDescent="0.35">
      <c r="B151" s="77"/>
    </row>
    <row r="152" spans="2:2" x14ac:dyDescent="0.35">
      <c r="B152" s="77"/>
    </row>
    <row r="153" spans="2:2" x14ac:dyDescent="0.35">
      <c r="B153" s="77"/>
    </row>
    <row r="154" spans="2:2" x14ac:dyDescent="0.35">
      <c r="B154" s="77"/>
    </row>
    <row r="155" spans="2:2" x14ac:dyDescent="0.35">
      <c r="B155" s="77"/>
    </row>
    <row r="156" spans="2:2" x14ac:dyDescent="0.35">
      <c r="B156" s="77"/>
    </row>
    <row r="157" spans="2:2" x14ac:dyDescent="0.35">
      <c r="B157" s="77"/>
    </row>
    <row r="158" spans="2:2" x14ac:dyDescent="0.35">
      <c r="B158" s="77"/>
    </row>
    <row r="159" spans="2:2" x14ac:dyDescent="0.35">
      <c r="B159" s="77"/>
    </row>
    <row r="160" spans="2:2" x14ac:dyDescent="0.35">
      <c r="B160" s="77"/>
    </row>
    <row r="161" spans="2:2" x14ac:dyDescent="0.35">
      <c r="B161" s="77"/>
    </row>
    <row r="162" spans="2:2" x14ac:dyDescent="0.35">
      <c r="B162" s="77"/>
    </row>
    <row r="163" spans="2:2" x14ac:dyDescent="0.35">
      <c r="B163" s="77"/>
    </row>
    <row r="164" spans="2:2" x14ac:dyDescent="0.35">
      <c r="B164" s="77"/>
    </row>
    <row r="165" spans="2:2" x14ac:dyDescent="0.35">
      <c r="B165" s="77"/>
    </row>
    <row r="166" spans="2:2" x14ac:dyDescent="0.35">
      <c r="B166" s="77"/>
    </row>
    <row r="167" spans="2:2" x14ac:dyDescent="0.35">
      <c r="B167" s="77"/>
    </row>
    <row r="168" spans="2:2" x14ac:dyDescent="0.35">
      <c r="B168" s="77"/>
    </row>
    <row r="169" spans="2:2" x14ac:dyDescent="0.35">
      <c r="B169" s="77"/>
    </row>
    <row r="170" spans="2:2" x14ac:dyDescent="0.35">
      <c r="B170" s="77"/>
    </row>
    <row r="171" spans="2:2" x14ac:dyDescent="0.35">
      <c r="B171" s="77"/>
    </row>
    <row r="172" spans="2:2" x14ac:dyDescent="0.35">
      <c r="B172" s="77"/>
    </row>
    <row r="173" spans="2:2" x14ac:dyDescent="0.35">
      <c r="B173" s="77"/>
    </row>
    <row r="174" spans="2:2" x14ac:dyDescent="0.35">
      <c r="B174" s="77"/>
    </row>
    <row r="175" spans="2:2" x14ac:dyDescent="0.35">
      <c r="B175" s="77"/>
    </row>
    <row r="176" spans="2:2" x14ac:dyDescent="0.35">
      <c r="B176" s="77"/>
    </row>
    <row r="177" spans="2:2" x14ac:dyDescent="0.35">
      <c r="B177" s="77"/>
    </row>
    <row r="178" spans="2:2" x14ac:dyDescent="0.35">
      <c r="B178" s="77"/>
    </row>
    <row r="179" spans="2:2" x14ac:dyDescent="0.35">
      <c r="B179" s="77"/>
    </row>
    <row r="180" spans="2:2" x14ac:dyDescent="0.35">
      <c r="B180" s="77"/>
    </row>
    <row r="181" spans="2:2" x14ac:dyDescent="0.35">
      <c r="B181" s="77"/>
    </row>
    <row r="182" spans="2:2" x14ac:dyDescent="0.35">
      <c r="B182" s="77"/>
    </row>
    <row r="183" spans="2:2" x14ac:dyDescent="0.35">
      <c r="B183" s="77"/>
    </row>
    <row r="184" spans="2:2" x14ac:dyDescent="0.35">
      <c r="B184" s="77"/>
    </row>
    <row r="185" spans="2:2" x14ac:dyDescent="0.35">
      <c r="B185" s="77"/>
    </row>
    <row r="186" spans="2:2" x14ac:dyDescent="0.35">
      <c r="B186" s="77"/>
    </row>
    <row r="187" spans="2:2" x14ac:dyDescent="0.35">
      <c r="B187" s="77"/>
    </row>
    <row r="188" spans="2:2" x14ac:dyDescent="0.35">
      <c r="B188" s="77"/>
    </row>
    <row r="189" spans="2:2" x14ac:dyDescent="0.35">
      <c r="B189" s="77"/>
    </row>
    <row r="190" spans="2:2" x14ac:dyDescent="0.35">
      <c r="B190" s="77"/>
    </row>
    <row r="191" spans="2:2" x14ac:dyDescent="0.35">
      <c r="B191" s="77"/>
    </row>
    <row r="192" spans="2:2" x14ac:dyDescent="0.35">
      <c r="B192" s="77"/>
    </row>
    <row r="193" spans="2:2" x14ac:dyDescent="0.35">
      <c r="B193" s="77"/>
    </row>
    <row r="194" spans="2:2" x14ac:dyDescent="0.35">
      <c r="B194" s="77"/>
    </row>
    <row r="195" spans="2:2" x14ac:dyDescent="0.35">
      <c r="B195" s="77"/>
    </row>
    <row r="196" spans="2:2" x14ac:dyDescent="0.35">
      <c r="B196" s="77"/>
    </row>
    <row r="197" spans="2:2" x14ac:dyDescent="0.35">
      <c r="B197" s="77"/>
    </row>
    <row r="198" spans="2:2" x14ac:dyDescent="0.35">
      <c r="B198" s="77"/>
    </row>
    <row r="199" spans="2:2" x14ac:dyDescent="0.35">
      <c r="B199" s="77"/>
    </row>
    <row r="200" spans="2:2" x14ac:dyDescent="0.35">
      <c r="B200" s="77"/>
    </row>
    <row r="201" spans="2:2" x14ac:dyDescent="0.35">
      <c r="B201" s="77"/>
    </row>
    <row r="202" spans="2:2" x14ac:dyDescent="0.35">
      <c r="B202" s="77"/>
    </row>
    <row r="203" spans="2:2" x14ac:dyDescent="0.35">
      <c r="B203" s="77"/>
    </row>
    <row r="204" spans="2:2" x14ac:dyDescent="0.35">
      <c r="B204" s="77"/>
    </row>
    <row r="205" spans="2:2" x14ac:dyDescent="0.35">
      <c r="B205" s="77"/>
    </row>
    <row r="206" spans="2:2" x14ac:dyDescent="0.35">
      <c r="B206" s="77"/>
    </row>
    <row r="207" spans="2:2" x14ac:dyDescent="0.35">
      <c r="B207" s="77"/>
    </row>
    <row r="208" spans="2:2" x14ac:dyDescent="0.35">
      <c r="B208" s="77"/>
    </row>
    <row r="209" spans="2:2" x14ac:dyDescent="0.35">
      <c r="B209" s="77"/>
    </row>
    <row r="210" spans="2:2" x14ac:dyDescent="0.35">
      <c r="B210" s="77"/>
    </row>
    <row r="211" spans="2:2" x14ac:dyDescent="0.35">
      <c r="B211" s="77"/>
    </row>
    <row r="212" spans="2:2" x14ac:dyDescent="0.35">
      <c r="B212" s="77"/>
    </row>
    <row r="213" spans="2:2" x14ac:dyDescent="0.35">
      <c r="B213" s="77"/>
    </row>
    <row r="214" spans="2:2" x14ac:dyDescent="0.35">
      <c r="B214" s="77"/>
    </row>
    <row r="215" spans="2:2" x14ac:dyDescent="0.35">
      <c r="B215" s="77"/>
    </row>
    <row r="216" spans="2:2" x14ac:dyDescent="0.35">
      <c r="B216" s="77"/>
    </row>
    <row r="217" spans="2:2" x14ac:dyDescent="0.35">
      <c r="B217" s="77"/>
    </row>
    <row r="218" spans="2:2" x14ac:dyDescent="0.35">
      <c r="B218" s="77"/>
    </row>
    <row r="219" spans="2:2" x14ac:dyDescent="0.35">
      <c r="B219" s="77"/>
    </row>
    <row r="220" spans="2:2" x14ac:dyDescent="0.35">
      <c r="B220" s="77"/>
    </row>
    <row r="221" spans="2:2" x14ac:dyDescent="0.35">
      <c r="B221" s="77"/>
    </row>
    <row r="222" spans="2:2" x14ac:dyDescent="0.35">
      <c r="B222" s="77"/>
    </row>
    <row r="223" spans="2:2" x14ac:dyDescent="0.35">
      <c r="B223" s="77"/>
    </row>
    <row r="224" spans="2:2" x14ac:dyDescent="0.35">
      <c r="B224" s="77"/>
    </row>
    <row r="225" spans="2:2" x14ac:dyDescent="0.35">
      <c r="B225" s="77"/>
    </row>
    <row r="226" spans="2:2" x14ac:dyDescent="0.35">
      <c r="B226" s="77"/>
    </row>
    <row r="227" spans="2:2" x14ac:dyDescent="0.35">
      <c r="B227" s="77"/>
    </row>
    <row r="228" spans="2:2" x14ac:dyDescent="0.35">
      <c r="B228" s="77"/>
    </row>
    <row r="229" spans="2:2" x14ac:dyDescent="0.35">
      <c r="B229" s="77"/>
    </row>
    <row r="230" spans="2:2" x14ac:dyDescent="0.35">
      <c r="B230" s="77"/>
    </row>
    <row r="231" spans="2:2" x14ac:dyDescent="0.35">
      <c r="B231" s="77"/>
    </row>
    <row r="232" spans="2:2" x14ac:dyDescent="0.35">
      <c r="B232" s="77"/>
    </row>
    <row r="233" spans="2:2" x14ac:dyDescent="0.35">
      <c r="B233" s="77"/>
    </row>
    <row r="234" spans="2:2" x14ac:dyDescent="0.35">
      <c r="B234" s="77"/>
    </row>
    <row r="235" spans="2:2" x14ac:dyDescent="0.35">
      <c r="B235" s="77"/>
    </row>
    <row r="236" spans="2:2" x14ac:dyDescent="0.35">
      <c r="B236" s="77"/>
    </row>
    <row r="237" spans="2:2" x14ac:dyDescent="0.35">
      <c r="B237" s="77"/>
    </row>
    <row r="238" spans="2:2" x14ac:dyDescent="0.35">
      <c r="B238" s="77"/>
    </row>
    <row r="239" spans="2:2" x14ac:dyDescent="0.35">
      <c r="B239" s="77"/>
    </row>
    <row r="240" spans="2:2" x14ac:dyDescent="0.35">
      <c r="B240" s="77"/>
    </row>
    <row r="241" spans="2:2" x14ac:dyDescent="0.35">
      <c r="B241" s="77"/>
    </row>
    <row r="242" spans="2:2" x14ac:dyDescent="0.35">
      <c r="B242" s="77"/>
    </row>
    <row r="243" spans="2:2" x14ac:dyDescent="0.35">
      <c r="B243" s="77"/>
    </row>
    <row r="244" spans="2:2" x14ac:dyDescent="0.35">
      <c r="B244" s="77"/>
    </row>
    <row r="245" spans="2:2" x14ac:dyDescent="0.35">
      <c r="B245" s="77"/>
    </row>
    <row r="246" spans="2:2" x14ac:dyDescent="0.35">
      <c r="B246" s="77"/>
    </row>
    <row r="247" spans="2:2" x14ac:dyDescent="0.35">
      <c r="B247" s="77"/>
    </row>
    <row r="248" spans="2:2" x14ac:dyDescent="0.35">
      <c r="B248" s="77"/>
    </row>
    <row r="249" spans="2:2" x14ac:dyDescent="0.35">
      <c r="B249" s="77"/>
    </row>
    <row r="250" spans="2:2" x14ac:dyDescent="0.35">
      <c r="B250" s="77"/>
    </row>
    <row r="251" spans="2:2" x14ac:dyDescent="0.35">
      <c r="B251" s="77"/>
    </row>
    <row r="252" spans="2:2" x14ac:dyDescent="0.35">
      <c r="B252" s="77"/>
    </row>
    <row r="253" spans="2:2" x14ac:dyDescent="0.35">
      <c r="B253" s="77"/>
    </row>
    <row r="254" spans="2:2" x14ac:dyDescent="0.35">
      <c r="B254" s="77"/>
    </row>
    <row r="255" spans="2:2" x14ac:dyDescent="0.35">
      <c r="B255" s="77"/>
    </row>
    <row r="256" spans="2:2" x14ac:dyDescent="0.35">
      <c r="B256" s="77"/>
    </row>
    <row r="257" spans="2:2" x14ac:dyDescent="0.35">
      <c r="B257" s="77"/>
    </row>
    <row r="258" spans="2:2" x14ac:dyDescent="0.35">
      <c r="B258" s="77"/>
    </row>
    <row r="259" spans="2:2" x14ac:dyDescent="0.35">
      <c r="B259" s="77"/>
    </row>
    <row r="260" spans="2:2" x14ac:dyDescent="0.35">
      <c r="B260" s="77"/>
    </row>
    <row r="261" spans="2:2" x14ac:dyDescent="0.35">
      <c r="B261" s="77"/>
    </row>
    <row r="262" spans="2:2" x14ac:dyDescent="0.35">
      <c r="B262" s="77"/>
    </row>
    <row r="263" spans="2:2" x14ac:dyDescent="0.35">
      <c r="B263" s="77"/>
    </row>
    <row r="264" spans="2:2" x14ac:dyDescent="0.35">
      <c r="B264" s="77"/>
    </row>
    <row r="265" spans="2:2" x14ac:dyDescent="0.35">
      <c r="B265" s="77"/>
    </row>
    <row r="266" spans="2:2" x14ac:dyDescent="0.35">
      <c r="B266" s="77"/>
    </row>
    <row r="267" spans="2:2" x14ac:dyDescent="0.35">
      <c r="B267" s="77"/>
    </row>
    <row r="268" spans="2:2" x14ac:dyDescent="0.35">
      <c r="B268" s="77"/>
    </row>
    <row r="269" spans="2:2" x14ac:dyDescent="0.35">
      <c r="B269" s="77"/>
    </row>
    <row r="270" spans="2:2" x14ac:dyDescent="0.35">
      <c r="B270" s="77"/>
    </row>
    <row r="271" spans="2:2" x14ac:dyDescent="0.35">
      <c r="B271" s="77"/>
    </row>
    <row r="272" spans="2:2" x14ac:dyDescent="0.35">
      <c r="B272" s="77"/>
    </row>
    <row r="273" spans="2:2" x14ac:dyDescent="0.35">
      <c r="B273" s="77"/>
    </row>
    <row r="274" spans="2:2" x14ac:dyDescent="0.35">
      <c r="B274" s="77"/>
    </row>
    <row r="275" spans="2:2" x14ac:dyDescent="0.35">
      <c r="B275" s="77"/>
    </row>
    <row r="276" spans="2:2" x14ac:dyDescent="0.35">
      <c r="B276" s="77"/>
    </row>
    <row r="277" spans="2:2" x14ac:dyDescent="0.35">
      <c r="B277" s="77"/>
    </row>
    <row r="278" spans="2:2" x14ac:dyDescent="0.35">
      <c r="B278" s="77"/>
    </row>
    <row r="279" spans="2:2" x14ac:dyDescent="0.35">
      <c r="B279" s="77"/>
    </row>
    <row r="280" spans="2:2" x14ac:dyDescent="0.35">
      <c r="B280" s="77"/>
    </row>
    <row r="281" spans="2:2" x14ac:dyDescent="0.35">
      <c r="B281" s="77"/>
    </row>
    <row r="282" spans="2:2" x14ac:dyDescent="0.35">
      <c r="B282" s="77"/>
    </row>
    <row r="283" spans="2:2" x14ac:dyDescent="0.35">
      <c r="B283" s="77"/>
    </row>
    <row r="284" spans="2:2" x14ac:dyDescent="0.35">
      <c r="B284" s="77"/>
    </row>
    <row r="285" spans="2:2" x14ac:dyDescent="0.35">
      <c r="B285" s="77"/>
    </row>
    <row r="286" spans="2:2" x14ac:dyDescent="0.35">
      <c r="B286" s="77"/>
    </row>
    <row r="287" spans="2:2" x14ac:dyDescent="0.35">
      <c r="B287" s="77"/>
    </row>
    <row r="288" spans="2:2" x14ac:dyDescent="0.35">
      <c r="B288" s="77"/>
    </row>
    <row r="289" spans="2:2" x14ac:dyDescent="0.35">
      <c r="B289" s="77"/>
    </row>
    <row r="290" spans="2:2" x14ac:dyDescent="0.35">
      <c r="B290" s="77"/>
    </row>
    <row r="291" spans="2:2" x14ac:dyDescent="0.35">
      <c r="B291" s="77"/>
    </row>
    <row r="292" spans="2:2" x14ac:dyDescent="0.35">
      <c r="B292" s="77"/>
    </row>
    <row r="293" spans="2:2" x14ac:dyDescent="0.35">
      <c r="B293" s="77"/>
    </row>
    <row r="294" spans="2:2" x14ac:dyDescent="0.35">
      <c r="B294" s="77"/>
    </row>
    <row r="295" spans="2:2" x14ac:dyDescent="0.35">
      <c r="B295" s="77"/>
    </row>
    <row r="296" spans="2:2" x14ac:dyDescent="0.35">
      <c r="B296" s="77"/>
    </row>
    <row r="297" spans="2:2" x14ac:dyDescent="0.35">
      <c r="B297" s="77"/>
    </row>
    <row r="298" spans="2:2" x14ac:dyDescent="0.35">
      <c r="B298" s="77"/>
    </row>
    <row r="299" spans="2:2" x14ac:dyDescent="0.35">
      <c r="B299" s="77"/>
    </row>
    <row r="300" spans="2:2" x14ac:dyDescent="0.35">
      <c r="B300" s="77"/>
    </row>
    <row r="301" spans="2:2" x14ac:dyDescent="0.35">
      <c r="B301" s="77"/>
    </row>
    <row r="302" spans="2:2" x14ac:dyDescent="0.35">
      <c r="B302" s="77"/>
    </row>
    <row r="303" spans="2:2" x14ac:dyDescent="0.35">
      <c r="B303" s="77"/>
    </row>
    <row r="304" spans="2:2" x14ac:dyDescent="0.35">
      <c r="B304" s="77"/>
    </row>
    <row r="305" spans="2:2" x14ac:dyDescent="0.35">
      <c r="B305" s="77"/>
    </row>
    <row r="306" spans="2:2" x14ac:dyDescent="0.35">
      <c r="B306" s="77"/>
    </row>
    <row r="307" spans="2:2" x14ac:dyDescent="0.35">
      <c r="B307" s="77"/>
    </row>
    <row r="308" spans="2:2" x14ac:dyDescent="0.35">
      <c r="B308" s="77"/>
    </row>
    <row r="309" spans="2:2" x14ac:dyDescent="0.35">
      <c r="B309" s="77"/>
    </row>
    <row r="310" spans="2:2" x14ac:dyDescent="0.35">
      <c r="B310" s="77"/>
    </row>
    <row r="311" spans="2:2" x14ac:dyDescent="0.35">
      <c r="B311" s="77"/>
    </row>
    <row r="312" spans="2:2" x14ac:dyDescent="0.35">
      <c r="B312" s="77"/>
    </row>
    <row r="313" spans="2:2" x14ac:dyDescent="0.35">
      <c r="B313" s="77"/>
    </row>
    <row r="314" spans="2:2" x14ac:dyDescent="0.35">
      <c r="B314" s="77"/>
    </row>
    <row r="315" spans="2:2" x14ac:dyDescent="0.35">
      <c r="B315" s="77"/>
    </row>
    <row r="316" spans="2:2" x14ac:dyDescent="0.35">
      <c r="B316" s="77"/>
    </row>
    <row r="317" spans="2:2" x14ac:dyDescent="0.35">
      <c r="B317" s="77"/>
    </row>
    <row r="318" spans="2:2" x14ac:dyDescent="0.35">
      <c r="B318" s="77"/>
    </row>
    <row r="319" spans="2:2" x14ac:dyDescent="0.35">
      <c r="B319" s="77"/>
    </row>
    <row r="320" spans="2:2" x14ac:dyDescent="0.35">
      <c r="B320" s="77"/>
    </row>
    <row r="321" spans="2:2" x14ac:dyDescent="0.35">
      <c r="B321" s="77"/>
    </row>
    <row r="322" spans="2:2" x14ac:dyDescent="0.35">
      <c r="B322" s="77"/>
    </row>
    <row r="323" spans="2:2" x14ac:dyDescent="0.35">
      <c r="B323" s="77"/>
    </row>
    <row r="324" spans="2:2" x14ac:dyDescent="0.35">
      <c r="B324" s="77"/>
    </row>
    <row r="325" spans="2:2" x14ac:dyDescent="0.35">
      <c r="B325" s="77"/>
    </row>
    <row r="326" spans="2:2" x14ac:dyDescent="0.35">
      <c r="B326" s="77"/>
    </row>
    <row r="327" spans="2:2" x14ac:dyDescent="0.35">
      <c r="B327" s="77"/>
    </row>
    <row r="328" spans="2:2" x14ac:dyDescent="0.35">
      <c r="B328" s="77"/>
    </row>
    <row r="329" spans="2:2" x14ac:dyDescent="0.35">
      <c r="B329" s="77"/>
    </row>
    <row r="330" spans="2:2" x14ac:dyDescent="0.35">
      <c r="B330" s="77"/>
    </row>
    <row r="331" spans="2:2" x14ac:dyDescent="0.35">
      <c r="B331" s="77"/>
    </row>
    <row r="332" spans="2:2" x14ac:dyDescent="0.35">
      <c r="B332" s="77"/>
    </row>
    <row r="333" spans="2:2" x14ac:dyDescent="0.35">
      <c r="B333" s="77"/>
    </row>
    <row r="334" spans="2:2" x14ac:dyDescent="0.35">
      <c r="B334" s="77"/>
    </row>
    <row r="335" spans="2:2" x14ac:dyDescent="0.35">
      <c r="B335" s="77"/>
    </row>
    <row r="336" spans="2:2" x14ac:dyDescent="0.35">
      <c r="B336" s="77"/>
    </row>
    <row r="337" spans="2:2" x14ac:dyDescent="0.35">
      <c r="B337" s="77"/>
    </row>
    <row r="338" spans="2:2" x14ac:dyDescent="0.35">
      <c r="B338" s="77"/>
    </row>
    <row r="339" spans="2:2" x14ac:dyDescent="0.35">
      <c r="B339" s="77"/>
    </row>
    <row r="340" spans="2:2" x14ac:dyDescent="0.35">
      <c r="B340" s="77"/>
    </row>
    <row r="341" spans="2:2" x14ac:dyDescent="0.35">
      <c r="B341" s="77"/>
    </row>
    <row r="342" spans="2:2" x14ac:dyDescent="0.35">
      <c r="B342" s="77"/>
    </row>
    <row r="343" spans="2:2" x14ac:dyDescent="0.35">
      <c r="B343" s="77"/>
    </row>
    <row r="344" spans="2:2" x14ac:dyDescent="0.35">
      <c r="B344" s="77"/>
    </row>
    <row r="345" spans="2:2" x14ac:dyDescent="0.35">
      <c r="B345" s="77"/>
    </row>
    <row r="346" spans="2:2" x14ac:dyDescent="0.35">
      <c r="B346" s="77"/>
    </row>
    <row r="347" spans="2:2" x14ac:dyDescent="0.35">
      <c r="B347" s="77"/>
    </row>
    <row r="348" spans="2:2" x14ac:dyDescent="0.35">
      <c r="B348" s="77"/>
    </row>
    <row r="349" spans="2:2" x14ac:dyDescent="0.35">
      <c r="B349" s="77"/>
    </row>
    <row r="350" spans="2:2" x14ac:dyDescent="0.35">
      <c r="B350" s="77"/>
    </row>
    <row r="351" spans="2:2" x14ac:dyDescent="0.35">
      <c r="B351" s="77"/>
    </row>
    <row r="352" spans="2:2" x14ac:dyDescent="0.35">
      <c r="B352" s="77"/>
    </row>
    <row r="353" spans="2:2" x14ac:dyDescent="0.35">
      <c r="B353" s="77"/>
    </row>
    <row r="354" spans="2:2" x14ac:dyDescent="0.35">
      <c r="B354" s="77"/>
    </row>
    <row r="355" spans="2:2" x14ac:dyDescent="0.35">
      <c r="B355" s="77"/>
    </row>
    <row r="356" spans="2:2" x14ac:dyDescent="0.35">
      <c r="B356" s="77"/>
    </row>
    <row r="357" spans="2:2" x14ac:dyDescent="0.35">
      <c r="B357" s="77"/>
    </row>
    <row r="358" spans="2:2" x14ac:dyDescent="0.35">
      <c r="B358" s="77"/>
    </row>
    <row r="359" spans="2:2" x14ac:dyDescent="0.35">
      <c r="B359" s="77"/>
    </row>
    <row r="360" spans="2:2" x14ac:dyDescent="0.35">
      <c r="B360" s="77"/>
    </row>
    <row r="361" spans="2:2" x14ac:dyDescent="0.35">
      <c r="B361" s="77"/>
    </row>
    <row r="362" spans="2:2" x14ac:dyDescent="0.35">
      <c r="B362" s="77"/>
    </row>
    <row r="363" spans="2:2" x14ac:dyDescent="0.35">
      <c r="B363" s="77"/>
    </row>
    <row r="364" spans="2:2" x14ac:dyDescent="0.35">
      <c r="B364" s="77"/>
    </row>
    <row r="365" spans="2:2" x14ac:dyDescent="0.35">
      <c r="B365" s="77"/>
    </row>
    <row r="366" spans="2:2" x14ac:dyDescent="0.35">
      <c r="B366" s="77"/>
    </row>
    <row r="367" spans="2:2" x14ac:dyDescent="0.35">
      <c r="B367" s="77"/>
    </row>
    <row r="368" spans="2:2" x14ac:dyDescent="0.35">
      <c r="B368" s="77"/>
    </row>
    <row r="369" spans="2:2" x14ac:dyDescent="0.35">
      <c r="B369" s="77"/>
    </row>
    <row r="370" spans="2:2" x14ac:dyDescent="0.35">
      <c r="B370" s="77"/>
    </row>
    <row r="371" spans="2:2" x14ac:dyDescent="0.35">
      <c r="B371" s="77"/>
    </row>
    <row r="372" spans="2:2" x14ac:dyDescent="0.35">
      <c r="B372" s="77"/>
    </row>
    <row r="373" spans="2:2" x14ac:dyDescent="0.35">
      <c r="B373" s="77"/>
    </row>
    <row r="374" spans="2:2" x14ac:dyDescent="0.35">
      <c r="B374" s="77"/>
    </row>
    <row r="375" spans="2:2" x14ac:dyDescent="0.35">
      <c r="B375" s="77"/>
    </row>
    <row r="376" spans="2:2" x14ac:dyDescent="0.35">
      <c r="B376" s="77"/>
    </row>
    <row r="377" spans="2:2" x14ac:dyDescent="0.35">
      <c r="B377" s="77"/>
    </row>
    <row r="378" spans="2:2" x14ac:dyDescent="0.35">
      <c r="B378" s="77"/>
    </row>
    <row r="379" spans="2:2" x14ac:dyDescent="0.35">
      <c r="B379" s="77"/>
    </row>
    <row r="380" spans="2:2" x14ac:dyDescent="0.35">
      <c r="B380" s="77"/>
    </row>
    <row r="381" spans="2:2" x14ac:dyDescent="0.35">
      <c r="B381" s="77"/>
    </row>
    <row r="382" spans="2:2" x14ac:dyDescent="0.35">
      <c r="B382" s="77"/>
    </row>
    <row r="383" spans="2:2" x14ac:dyDescent="0.35">
      <c r="B383" s="77"/>
    </row>
    <row r="384" spans="2:2" x14ac:dyDescent="0.35">
      <c r="B384" s="77"/>
    </row>
    <row r="385" spans="2:2" x14ac:dyDescent="0.35">
      <c r="B385" s="77"/>
    </row>
    <row r="386" spans="2:2" x14ac:dyDescent="0.35">
      <c r="B386" s="77"/>
    </row>
    <row r="387" spans="2:2" x14ac:dyDescent="0.35">
      <c r="B387" s="77"/>
    </row>
    <row r="388" spans="2:2" x14ac:dyDescent="0.35">
      <c r="B388" s="77"/>
    </row>
    <row r="389" spans="2:2" x14ac:dyDescent="0.35">
      <c r="B389" s="77"/>
    </row>
    <row r="390" spans="2:2" x14ac:dyDescent="0.35">
      <c r="B390" s="77"/>
    </row>
    <row r="391" spans="2:2" x14ac:dyDescent="0.35">
      <c r="B391" s="77"/>
    </row>
    <row r="392" spans="2:2" x14ac:dyDescent="0.35">
      <c r="B392" s="77"/>
    </row>
    <row r="393" spans="2:2" x14ac:dyDescent="0.35">
      <c r="B393" s="77"/>
    </row>
    <row r="394" spans="2:2" x14ac:dyDescent="0.35">
      <c r="B394" s="77"/>
    </row>
    <row r="395" spans="2:2" x14ac:dyDescent="0.35">
      <c r="B395" s="77"/>
    </row>
    <row r="396" spans="2:2" x14ac:dyDescent="0.35">
      <c r="B396" s="77"/>
    </row>
    <row r="397" spans="2:2" x14ac:dyDescent="0.35">
      <c r="B397" s="77"/>
    </row>
    <row r="398" spans="2:2" x14ac:dyDescent="0.35">
      <c r="B398" s="77"/>
    </row>
    <row r="399" spans="2:2" x14ac:dyDescent="0.35">
      <c r="B399" s="77"/>
    </row>
    <row r="400" spans="2:2" x14ac:dyDescent="0.35">
      <c r="B400" s="77"/>
    </row>
    <row r="401" spans="2:2" x14ac:dyDescent="0.35">
      <c r="B401" s="77"/>
    </row>
    <row r="402" spans="2:2" x14ac:dyDescent="0.35">
      <c r="B402" s="77"/>
    </row>
    <row r="403" spans="2:2" x14ac:dyDescent="0.35">
      <c r="B403" s="77"/>
    </row>
    <row r="404" spans="2:2" x14ac:dyDescent="0.35">
      <c r="B404" s="77"/>
    </row>
    <row r="405" spans="2:2" x14ac:dyDescent="0.35">
      <c r="B405" s="77"/>
    </row>
    <row r="406" spans="2:2" x14ac:dyDescent="0.35">
      <c r="B406" s="77"/>
    </row>
    <row r="407" spans="2:2" x14ac:dyDescent="0.35">
      <c r="B407" s="77"/>
    </row>
    <row r="408" spans="2:2" x14ac:dyDescent="0.35">
      <c r="B408" s="77"/>
    </row>
    <row r="409" spans="2:2" x14ac:dyDescent="0.35">
      <c r="B409" s="77"/>
    </row>
    <row r="410" spans="2:2" x14ac:dyDescent="0.35">
      <c r="B410" s="77"/>
    </row>
    <row r="411" spans="2:2" x14ac:dyDescent="0.35">
      <c r="B411" s="77"/>
    </row>
    <row r="412" spans="2:2" x14ac:dyDescent="0.35">
      <c r="B412" s="77"/>
    </row>
    <row r="413" spans="2:2" x14ac:dyDescent="0.35">
      <c r="B413" s="77"/>
    </row>
    <row r="414" spans="2:2" x14ac:dyDescent="0.35">
      <c r="B414" s="77"/>
    </row>
    <row r="415" spans="2:2" x14ac:dyDescent="0.35">
      <c r="B415" s="77"/>
    </row>
    <row r="416" spans="2:2" x14ac:dyDescent="0.35">
      <c r="B416" s="77"/>
    </row>
    <row r="417" spans="2:2" x14ac:dyDescent="0.35">
      <c r="B417" s="77"/>
    </row>
    <row r="418" spans="2:2" x14ac:dyDescent="0.35">
      <c r="B418" s="77"/>
    </row>
    <row r="419" spans="2:2" x14ac:dyDescent="0.35">
      <c r="B419" s="77"/>
    </row>
    <row r="420" spans="2:2" x14ac:dyDescent="0.35">
      <c r="B420" s="77"/>
    </row>
    <row r="421" spans="2:2" x14ac:dyDescent="0.35">
      <c r="B421" s="77"/>
    </row>
    <row r="422" spans="2:2" x14ac:dyDescent="0.35">
      <c r="B422" s="77"/>
    </row>
    <row r="423" spans="2:2" x14ac:dyDescent="0.35">
      <c r="B423" s="77"/>
    </row>
    <row r="424" spans="2:2" x14ac:dyDescent="0.35">
      <c r="B424" s="77"/>
    </row>
    <row r="425" spans="2:2" x14ac:dyDescent="0.35">
      <c r="B425" s="77"/>
    </row>
    <row r="426" spans="2:2" x14ac:dyDescent="0.35">
      <c r="B426" s="77"/>
    </row>
    <row r="427" spans="2:2" x14ac:dyDescent="0.35">
      <c r="B427" s="77"/>
    </row>
    <row r="428" spans="2:2" x14ac:dyDescent="0.35">
      <c r="B428" s="77"/>
    </row>
    <row r="429" spans="2:2" x14ac:dyDescent="0.35">
      <c r="B429" s="77"/>
    </row>
    <row r="430" spans="2:2" x14ac:dyDescent="0.35">
      <c r="B430" s="77"/>
    </row>
    <row r="431" spans="2:2" x14ac:dyDescent="0.35">
      <c r="B431" s="77"/>
    </row>
    <row r="432" spans="2:2" x14ac:dyDescent="0.35">
      <c r="B432" s="77"/>
    </row>
    <row r="433" spans="2:2" x14ac:dyDescent="0.35">
      <c r="B433" s="77"/>
    </row>
    <row r="434" spans="2:2" x14ac:dyDescent="0.35">
      <c r="B434" s="77"/>
    </row>
    <row r="435" spans="2:2" x14ac:dyDescent="0.35">
      <c r="B435" s="77"/>
    </row>
    <row r="436" spans="2:2" x14ac:dyDescent="0.35">
      <c r="B436" s="77"/>
    </row>
    <row r="437" spans="2:2" x14ac:dyDescent="0.35">
      <c r="B437" s="77"/>
    </row>
    <row r="438" spans="2:2" x14ac:dyDescent="0.35">
      <c r="B438" s="77"/>
    </row>
    <row r="439" spans="2:2" x14ac:dyDescent="0.35">
      <c r="B439" s="77"/>
    </row>
    <row r="440" spans="2:2" x14ac:dyDescent="0.35">
      <c r="B440" s="77"/>
    </row>
    <row r="441" spans="2:2" x14ac:dyDescent="0.35">
      <c r="B441" s="77"/>
    </row>
    <row r="442" spans="2:2" x14ac:dyDescent="0.35">
      <c r="B442" s="77"/>
    </row>
    <row r="443" spans="2:2" x14ac:dyDescent="0.35">
      <c r="B443" s="77"/>
    </row>
    <row r="444" spans="2:2" x14ac:dyDescent="0.35">
      <c r="B444" s="77"/>
    </row>
    <row r="445" spans="2:2" x14ac:dyDescent="0.35">
      <c r="B445" s="77"/>
    </row>
    <row r="446" spans="2:2" x14ac:dyDescent="0.35">
      <c r="B446" s="77"/>
    </row>
    <row r="447" spans="2:2" x14ac:dyDescent="0.35">
      <c r="B447" s="77"/>
    </row>
    <row r="448" spans="2:2" x14ac:dyDescent="0.35">
      <c r="B448" s="77"/>
    </row>
    <row r="449" spans="2:2" x14ac:dyDescent="0.35">
      <c r="B449" s="77"/>
    </row>
    <row r="450" spans="2:2" x14ac:dyDescent="0.35">
      <c r="B450" s="77"/>
    </row>
    <row r="451" spans="2:2" x14ac:dyDescent="0.35">
      <c r="B451" s="77"/>
    </row>
    <row r="452" spans="2:2" x14ac:dyDescent="0.35">
      <c r="B452" s="77"/>
    </row>
    <row r="453" spans="2:2" x14ac:dyDescent="0.35">
      <c r="B453" s="77"/>
    </row>
    <row r="454" spans="2:2" x14ac:dyDescent="0.35">
      <c r="B454" s="77"/>
    </row>
    <row r="455" spans="2:2" x14ac:dyDescent="0.35">
      <c r="B455" s="77"/>
    </row>
    <row r="456" spans="2:2" x14ac:dyDescent="0.35">
      <c r="B456" s="77"/>
    </row>
    <row r="457" spans="2:2" x14ac:dyDescent="0.35">
      <c r="B457" s="77"/>
    </row>
    <row r="458" spans="2:2" x14ac:dyDescent="0.35">
      <c r="B458" s="77"/>
    </row>
    <row r="459" spans="2:2" x14ac:dyDescent="0.35">
      <c r="B459" s="77"/>
    </row>
    <row r="460" spans="2:2" x14ac:dyDescent="0.35">
      <c r="B460" s="77"/>
    </row>
    <row r="461" spans="2:2" x14ac:dyDescent="0.35">
      <c r="B461" s="77"/>
    </row>
    <row r="462" spans="2:2" x14ac:dyDescent="0.35">
      <c r="B462" s="77"/>
    </row>
    <row r="463" spans="2:2" x14ac:dyDescent="0.35">
      <c r="B463" s="77"/>
    </row>
    <row r="464" spans="2:2" x14ac:dyDescent="0.35">
      <c r="B464" s="77"/>
    </row>
    <row r="465" spans="2:2" x14ac:dyDescent="0.35">
      <c r="B465" s="77"/>
    </row>
    <row r="466" spans="2:2" x14ac:dyDescent="0.35">
      <c r="B466" s="77"/>
    </row>
    <row r="467" spans="2:2" x14ac:dyDescent="0.35">
      <c r="B467" s="77"/>
    </row>
    <row r="468" spans="2:2" x14ac:dyDescent="0.35">
      <c r="B468" s="77"/>
    </row>
    <row r="469" spans="2:2" x14ac:dyDescent="0.35">
      <c r="B469" s="77"/>
    </row>
    <row r="470" spans="2:2" x14ac:dyDescent="0.35">
      <c r="B470" s="77"/>
    </row>
    <row r="471" spans="2:2" x14ac:dyDescent="0.35">
      <c r="B471" s="77"/>
    </row>
    <row r="472" spans="2:2" x14ac:dyDescent="0.35">
      <c r="B472" s="77"/>
    </row>
    <row r="473" spans="2:2" x14ac:dyDescent="0.35">
      <c r="B473" s="77"/>
    </row>
    <row r="474" spans="2:2" x14ac:dyDescent="0.35">
      <c r="B474" s="77"/>
    </row>
    <row r="475" spans="2:2" x14ac:dyDescent="0.35">
      <c r="B475" s="77"/>
    </row>
    <row r="476" spans="2:2" x14ac:dyDescent="0.35">
      <c r="B476" s="77"/>
    </row>
    <row r="477" spans="2:2" x14ac:dyDescent="0.35">
      <c r="B477" s="77"/>
    </row>
    <row r="478" spans="2:2" x14ac:dyDescent="0.35">
      <c r="B478" s="77"/>
    </row>
    <row r="479" spans="2:2" x14ac:dyDescent="0.35">
      <c r="B479" s="77"/>
    </row>
    <row r="480" spans="2:2" x14ac:dyDescent="0.35">
      <c r="B480" s="77"/>
    </row>
    <row r="481" spans="2:2" x14ac:dyDescent="0.35">
      <c r="B481" s="77"/>
    </row>
    <row r="482" spans="2:2" x14ac:dyDescent="0.35">
      <c r="B482" s="77"/>
    </row>
    <row r="483" spans="2:2" x14ac:dyDescent="0.35">
      <c r="B483" s="77"/>
    </row>
    <row r="484" spans="2:2" x14ac:dyDescent="0.35">
      <c r="B484" s="77"/>
    </row>
    <row r="485" spans="2:2" x14ac:dyDescent="0.35">
      <c r="B485" s="77"/>
    </row>
    <row r="486" spans="2:2" x14ac:dyDescent="0.35">
      <c r="B486" s="77"/>
    </row>
    <row r="487" spans="2:2" x14ac:dyDescent="0.35">
      <c r="B487" s="77"/>
    </row>
    <row r="488" spans="2:2" x14ac:dyDescent="0.35">
      <c r="B488" s="77"/>
    </row>
    <row r="489" spans="2:2" x14ac:dyDescent="0.35">
      <c r="B489" s="77"/>
    </row>
    <row r="490" spans="2:2" x14ac:dyDescent="0.35">
      <c r="B490" s="77"/>
    </row>
    <row r="491" spans="2:2" x14ac:dyDescent="0.35">
      <c r="B491" s="77"/>
    </row>
    <row r="492" spans="2:2" x14ac:dyDescent="0.35">
      <c r="B492" s="77"/>
    </row>
    <row r="493" spans="2:2" x14ac:dyDescent="0.35">
      <c r="B493" s="77"/>
    </row>
    <row r="494" spans="2:2" x14ac:dyDescent="0.35">
      <c r="B494" s="77"/>
    </row>
    <row r="495" spans="2:2" x14ac:dyDescent="0.35">
      <c r="B495" s="77"/>
    </row>
    <row r="496" spans="2:2" x14ac:dyDescent="0.35">
      <c r="B496" s="77"/>
    </row>
    <row r="497" spans="2:2" x14ac:dyDescent="0.35">
      <c r="B497" s="77"/>
    </row>
    <row r="498" spans="2:2" x14ac:dyDescent="0.35">
      <c r="B498" s="77"/>
    </row>
    <row r="499" spans="2:2" x14ac:dyDescent="0.35">
      <c r="B499" s="77"/>
    </row>
    <row r="500" spans="2:2" x14ac:dyDescent="0.35">
      <c r="B500" s="77"/>
    </row>
    <row r="501" spans="2:2" x14ac:dyDescent="0.35">
      <c r="B501" s="77"/>
    </row>
    <row r="502" spans="2:2" x14ac:dyDescent="0.35">
      <c r="B502" s="77"/>
    </row>
    <row r="503" spans="2:2" x14ac:dyDescent="0.35">
      <c r="B503" s="77"/>
    </row>
    <row r="504" spans="2:2" x14ac:dyDescent="0.35">
      <c r="B504" s="77"/>
    </row>
    <row r="505" spans="2:2" x14ac:dyDescent="0.35">
      <c r="B505" s="77"/>
    </row>
    <row r="506" spans="2:2" x14ac:dyDescent="0.35">
      <c r="B506" s="77"/>
    </row>
    <row r="507" spans="2:2" x14ac:dyDescent="0.35">
      <c r="B507" s="77"/>
    </row>
    <row r="508" spans="2:2" x14ac:dyDescent="0.35">
      <c r="B508" s="77"/>
    </row>
    <row r="509" spans="2:2" x14ac:dyDescent="0.35">
      <c r="B509" s="77"/>
    </row>
    <row r="510" spans="2:2" x14ac:dyDescent="0.35">
      <c r="B510" s="77"/>
    </row>
    <row r="511" spans="2:2" x14ac:dyDescent="0.35">
      <c r="B511" s="77"/>
    </row>
    <row r="512" spans="2:2" x14ac:dyDescent="0.35">
      <c r="B512" s="77"/>
    </row>
    <row r="513" spans="2:2" x14ac:dyDescent="0.35">
      <c r="B513" s="77"/>
    </row>
    <row r="514" spans="2:2" x14ac:dyDescent="0.35">
      <c r="B514" s="77"/>
    </row>
    <row r="515" spans="2:2" x14ac:dyDescent="0.35">
      <c r="B515" s="77"/>
    </row>
    <row r="516" spans="2:2" x14ac:dyDescent="0.35">
      <c r="B516" s="77"/>
    </row>
    <row r="517" spans="2:2" x14ac:dyDescent="0.35">
      <c r="B517" s="77"/>
    </row>
    <row r="518" spans="2:2" x14ac:dyDescent="0.35">
      <c r="B518" s="77"/>
    </row>
    <row r="519" spans="2:2" x14ac:dyDescent="0.35">
      <c r="B519" s="77"/>
    </row>
    <row r="520" spans="2:2" x14ac:dyDescent="0.35">
      <c r="B520" s="77"/>
    </row>
    <row r="521" spans="2:2" x14ac:dyDescent="0.35">
      <c r="B521" s="77"/>
    </row>
    <row r="522" spans="2:2" x14ac:dyDescent="0.35">
      <c r="B522" s="77"/>
    </row>
    <row r="523" spans="2:2" x14ac:dyDescent="0.35">
      <c r="B523" s="77"/>
    </row>
    <row r="524" spans="2:2" x14ac:dyDescent="0.35">
      <c r="B524" s="77"/>
    </row>
    <row r="525" spans="2:2" x14ac:dyDescent="0.35">
      <c r="B525" s="77"/>
    </row>
    <row r="526" spans="2:2" x14ac:dyDescent="0.35">
      <c r="B526" s="77"/>
    </row>
    <row r="527" spans="2:2" x14ac:dyDescent="0.35">
      <c r="B527" s="77"/>
    </row>
    <row r="528" spans="2:2" x14ac:dyDescent="0.35">
      <c r="B528" s="77"/>
    </row>
    <row r="529" spans="2:2" x14ac:dyDescent="0.35">
      <c r="B529" s="77"/>
    </row>
    <row r="530" spans="2:2" x14ac:dyDescent="0.35">
      <c r="B530" s="77"/>
    </row>
    <row r="531" spans="2:2" x14ac:dyDescent="0.35">
      <c r="B531" s="77"/>
    </row>
    <row r="532" spans="2:2" x14ac:dyDescent="0.35">
      <c r="B532" s="77"/>
    </row>
    <row r="533" spans="2:2" x14ac:dyDescent="0.35">
      <c r="B533" s="77"/>
    </row>
    <row r="534" spans="2:2" x14ac:dyDescent="0.35">
      <c r="B534" s="77"/>
    </row>
    <row r="535" spans="2:2" x14ac:dyDescent="0.35">
      <c r="B535" s="77"/>
    </row>
    <row r="536" spans="2:2" x14ac:dyDescent="0.35">
      <c r="B536" s="77"/>
    </row>
    <row r="537" spans="2:2" x14ac:dyDescent="0.35">
      <c r="B537" s="77"/>
    </row>
    <row r="538" spans="2:2" x14ac:dyDescent="0.35">
      <c r="B538" s="77"/>
    </row>
    <row r="539" spans="2:2" x14ac:dyDescent="0.35">
      <c r="B539" s="77"/>
    </row>
    <row r="540" spans="2:2" x14ac:dyDescent="0.35">
      <c r="B540" s="77"/>
    </row>
    <row r="541" spans="2:2" x14ac:dyDescent="0.35">
      <c r="B541" s="77"/>
    </row>
    <row r="542" spans="2:2" x14ac:dyDescent="0.35">
      <c r="B542" s="77"/>
    </row>
    <row r="543" spans="2:2" x14ac:dyDescent="0.35">
      <c r="B543" s="77"/>
    </row>
    <row r="544" spans="2:2" x14ac:dyDescent="0.35">
      <c r="B544" s="77"/>
    </row>
    <row r="545" spans="2:2" x14ac:dyDescent="0.35">
      <c r="B545" s="77"/>
    </row>
    <row r="546" spans="2:2" x14ac:dyDescent="0.35">
      <c r="B546" s="77"/>
    </row>
    <row r="547" spans="2:2" x14ac:dyDescent="0.35">
      <c r="B547" s="77"/>
    </row>
    <row r="548" spans="2:2" x14ac:dyDescent="0.35">
      <c r="B548" s="77"/>
    </row>
    <row r="549" spans="2:2" x14ac:dyDescent="0.35">
      <c r="B549" s="77"/>
    </row>
    <row r="550" spans="2:2" x14ac:dyDescent="0.35">
      <c r="B550" s="77"/>
    </row>
    <row r="551" spans="2:2" x14ac:dyDescent="0.35">
      <c r="B551" s="77"/>
    </row>
    <row r="552" spans="2:2" x14ac:dyDescent="0.35">
      <c r="B552" s="77"/>
    </row>
    <row r="553" spans="2:2" x14ac:dyDescent="0.35">
      <c r="B553" s="77"/>
    </row>
    <row r="554" spans="2:2" x14ac:dyDescent="0.35">
      <c r="B554" s="77"/>
    </row>
    <row r="555" spans="2:2" x14ac:dyDescent="0.35">
      <c r="B555" s="77"/>
    </row>
    <row r="556" spans="2:2" x14ac:dyDescent="0.35">
      <c r="B556" s="77"/>
    </row>
    <row r="557" spans="2:2" x14ac:dyDescent="0.35">
      <c r="B557" s="77"/>
    </row>
    <row r="558" spans="2:2" x14ac:dyDescent="0.35">
      <c r="B558" s="77"/>
    </row>
    <row r="559" spans="2:2" x14ac:dyDescent="0.35">
      <c r="B559" s="77"/>
    </row>
    <row r="560" spans="2:2" x14ac:dyDescent="0.35">
      <c r="B560" s="77"/>
    </row>
    <row r="561" spans="2:2" x14ac:dyDescent="0.35">
      <c r="B561" s="77"/>
    </row>
    <row r="562" spans="2:2" x14ac:dyDescent="0.35">
      <c r="B562" s="77"/>
    </row>
    <row r="563" spans="2:2" x14ac:dyDescent="0.35">
      <c r="B563" s="77"/>
    </row>
    <row r="564" spans="2:2" x14ac:dyDescent="0.35">
      <c r="B564" s="77"/>
    </row>
    <row r="565" spans="2:2" x14ac:dyDescent="0.35">
      <c r="B565" s="77"/>
    </row>
    <row r="566" spans="2:2" x14ac:dyDescent="0.35">
      <c r="B566" s="77"/>
    </row>
    <row r="567" spans="2:2" x14ac:dyDescent="0.35">
      <c r="B567" s="77"/>
    </row>
    <row r="568" spans="2:2" x14ac:dyDescent="0.35">
      <c r="B568" s="77"/>
    </row>
    <row r="569" spans="2:2" x14ac:dyDescent="0.35">
      <c r="B569" s="77"/>
    </row>
    <row r="570" spans="2:2" x14ac:dyDescent="0.35">
      <c r="B570" s="77"/>
    </row>
    <row r="571" spans="2:2" x14ac:dyDescent="0.35">
      <c r="B571" s="77"/>
    </row>
    <row r="572" spans="2:2" x14ac:dyDescent="0.35">
      <c r="B572" s="77"/>
    </row>
    <row r="573" spans="2:2" x14ac:dyDescent="0.35">
      <c r="B573" s="77"/>
    </row>
    <row r="574" spans="2:2" x14ac:dyDescent="0.35">
      <c r="B574" s="77"/>
    </row>
    <row r="575" spans="2:2" x14ac:dyDescent="0.35">
      <c r="B575" s="77"/>
    </row>
    <row r="576" spans="2:2" x14ac:dyDescent="0.35">
      <c r="B576" s="77"/>
    </row>
    <row r="577" spans="2:2" x14ac:dyDescent="0.35">
      <c r="B577" s="77"/>
    </row>
    <row r="578" spans="2:2" x14ac:dyDescent="0.35">
      <c r="B578" s="77"/>
    </row>
    <row r="579" spans="2:2" x14ac:dyDescent="0.35">
      <c r="B579" s="77"/>
    </row>
    <row r="580" spans="2:2" x14ac:dyDescent="0.35">
      <c r="B580" s="77"/>
    </row>
    <row r="581" spans="2:2" x14ac:dyDescent="0.35">
      <c r="B581" s="77"/>
    </row>
    <row r="582" spans="2:2" x14ac:dyDescent="0.35">
      <c r="B582" s="77"/>
    </row>
    <row r="583" spans="2:2" x14ac:dyDescent="0.35">
      <c r="B583" s="77"/>
    </row>
    <row r="584" spans="2:2" x14ac:dyDescent="0.35">
      <c r="B584" s="77"/>
    </row>
    <row r="585" spans="2:2" x14ac:dyDescent="0.35">
      <c r="B585" s="77"/>
    </row>
    <row r="586" spans="2:2" x14ac:dyDescent="0.35">
      <c r="B586" s="77"/>
    </row>
    <row r="587" spans="2:2" x14ac:dyDescent="0.35">
      <c r="B587" s="77"/>
    </row>
    <row r="588" spans="2:2" x14ac:dyDescent="0.35">
      <c r="B588" s="77"/>
    </row>
    <row r="589" spans="2:2" x14ac:dyDescent="0.35">
      <c r="B589" s="77"/>
    </row>
    <row r="590" spans="2:2" x14ac:dyDescent="0.35">
      <c r="B590" s="77"/>
    </row>
    <row r="591" spans="2:2" x14ac:dyDescent="0.35">
      <c r="B591" s="77"/>
    </row>
    <row r="592" spans="2:2" x14ac:dyDescent="0.35">
      <c r="B592" s="77"/>
    </row>
    <row r="593" spans="2:2" x14ac:dyDescent="0.35">
      <c r="B593" s="77"/>
    </row>
    <row r="594" spans="2:2" x14ac:dyDescent="0.35">
      <c r="B594" s="77"/>
    </row>
    <row r="595" spans="2:2" x14ac:dyDescent="0.35">
      <c r="B595" s="77"/>
    </row>
    <row r="596" spans="2:2" x14ac:dyDescent="0.35">
      <c r="B596" s="77"/>
    </row>
    <row r="597" spans="2:2" x14ac:dyDescent="0.35">
      <c r="B597" s="77"/>
    </row>
    <row r="598" spans="2:2" x14ac:dyDescent="0.35">
      <c r="B598" s="77"/>
    </row>
    <row r="599" spans="2:2" x14ac:dyDescent="0.35">
      <c r="B599" s="77"/>
    </row>
    <row r="600" spans="2:2" x14ac:dyDescent="0.35">
      <c r="B600" s="77"/>
    </row>
    <row r="601" spans="2:2" x14ac:dyDescent="0.35">
      <c r="B601" s="77"/>
    </row>
    <row r="602" spans="2:2" x14ac:dyDescent="0.35">
      <c r="B602" s="77"/>
    </row>
    <row r="603" spans="2:2" x14ac:dyDescent="0.35">
      <c r="B603" s="77"/>
    </row>
    <row r="604" spans="2:2" x14ac:dyDescent="0.35">
      <c r="B604" s="77"/>
    </row>
    <row r="605" spans="2:2" x14ac:dyDescent="0.35">
      <c r="B605" s="77"/>
    </row>
    <row r="606" spans="2:2" x14ac:dyDescent="0.35">
      <c r="B606" s="77"/>
    </row>
    <row r="607" spans="2:2" x14ac:dyDescent="0.35">
      <c r="B607" s="77"/>
    </row>
    <row r="608" spans="2:2" x14ac:dyDescent="0.35">
      <c r="B608" s="77"/>
    </row>
    <row r="609" spans="2:2" x14ac:dyDescent="0.35">
      <c r="B609" s="77"/>
    </row>
    <row r="610" spans="2:2" x14ac:dyDescent="0.35">
      <c r="B610" s="77"/>
    </row>
    <row r="611" spans="2:2" x14ac:dyDescent="0.35">
      <c r="B611" s="77"/>
    </row>
    <row r="612" spans="2:2" x14ac:dyDescent="0.35">
      <c r="B612" s="77"/>
    </row>
    <row r="613" spans="2:2" x14ac:dyDescent="0.35">
      <c r="B613" s="77"/>
    </row>
    <row r="614" spans="2:2" x14ac:dyDescent="0.35">
      <c r="B614" s="77"/>
    </row>
    <row r="615" spans="2:2" x14ac:dyDescent="0.35">
      <c r="B615" s="77"/>
    </row>
    <row r="616" spans="2:2" x14ac:dyDescent="0.35">
      <c r="B616" s="77"/>
    </row>
    <row r="617" spans="2:2" x14ac:dyDescent="0.35">
      <c r="B617" s="77"/>
    </row>
    <row r="618" spans="2:2" x14ac:dyDescent="0.35">
      <c r="B618" s="77"/>
    </row>
    <row r="619" spans="2:2" x14ac:dyDescent="0.35">
      <c r="B619" s="77"/>
    </row>
    <row r="620" spans="2:2" x14ac:dyDescent="0.35">
      <c r="B620" s="77"/>
    </row>
    <row r="621" spans="2:2" x14ac:dyDescent="0.35">
      <c r="B621" s="77"/>
    </row>
    <row r="622" spans="2:2" x14ac:dyDescent="0.35">
      <c r="B622" s="77"/>
    </row>
    <row r="623" spans="2:2" x14ac:dyDescent="0.35">
      <c r="B623" s="77"/>
    </row>
    <row r="624" spans="2:2" x14ac:dyDescent="0.35">
      <c r="B624" s="77"/>
    </row>
    <row r="625" spans="2:2" x14ac:dyDescent="0.35">
      <c r="B625" s="77"/>
    </row>
    <row r="626" spans="2:2" x14ac:dyDescent="0.35">
      <c r="B626" s="77"/>
    </row>
    <row r="627" spans="2:2" x14ac:dyDescent="0.35">
      <c r="B627" s="77"/>
    </row>
    <row r="628" spans="2:2" x14ac:dyDescent="0.35">
      <c r="B628" s="77"/>
    </row>
    <row r="629" spans="2:2" x14ac:dyDescent="0.35">
      <c r="B629" s="77"/>
    </row>
    <row r="630" spans="2:2" x14ac:dyDescent="0.35">
      <c r="B630" s="77"/>
    </row>
    <row r="631" spans="2:2" x14ac:dyDescent="0.35">
      <c r="B631" s="77"/>
    </row>
    <row r="632" spans="2:2" x14ac:dyDescent="0.35">
      <c r="B632" s="77"/>
    </row>
    <row r="633" spans="2:2" x14ac:dyDescent="0.35">
      <c r="B633" s="77"/>
    </row>
    <row r="634" spans="2:2" x14ac:dyDescent="0.35">
      <c r="B634" s="77"/>
    </row>
    <row r="635" spans="2:2" x14ac:dyDescent="0.35">
      <c r="B635" s="77"/>
    </row>
    <row r="636" spans="2:2" x14ac:dyDescent="0.35">
      <c r="B636" s="77"/>
    </row>
    <row r="637" spans="2:2" x14ac:dyDescent="0.35">
      <c r="B637" s="77"/>
    </row>
    <row r="638" spans="2:2" x14ac:dyDescent="0.35">
      <c r="B638" s="77"/>
    </row>
    <row r="639" spans="2:2" x14ac:dyDescent="0.35">
      <c r="B639" s="77"/>
    </row>
    <row r="640" spans="2:2" x14ac:dyDescent="0.35">
      <c r="B640" s="77"/>
    </row>
    <row r="641" spans="2:2" x14ac:dyDescent="0.35">
      <c r="B641" s="77"/>
    </row>
    <row r="642" spans="2:2" x14ac:dyDescent="0.35">
      <c r="B642" s="77"/>
    </row>
    <row r="643" spans="2:2" x14ac:dyDescent="0.35">
      <c r="B643" s="77"/>
    </row>
    <row r="644" spans="2:2" x14ac:dyDescent="0.35">
      <c r="B644" s="77"/>
    </row>
    <row r="645" spans="2:2" x14ac:dyDescent="0.35">
      <c r="B645" s="77"/>
    </row>
    <row r="646" spans="2:2" x14ac:dyDescent="0.35">
      <c r="B646" s="77"/>
    </row>
    <row r="647" spans="2:2" x14ac:dyDescent="0.35">
      <c r="B647" s="77"/>
    </row>
    <row r="648" spans="2:2" x14ac:dyDescent="0.35">
      <c r="B648" s="77"/>
    </row>
    <row r="649" spans="2:2" x14ac:dyDescent="0.35">
      <c r="B649" s="77"/>
    </row>
    <row r="650" spans="2:2" x14ac:dyDescent="0.35">
      <c r="B650" s="77"/>
    </row>
    <row r="651" spans="2:2" x14ac:dyDescent="0.35">
      <c r="B651" s="77"/>
    </row>
    <row r="652" spans="2:2" x14ac:dyDescent="0.35">
      <c r="B652" s="77"/>
    </row>
    <row r="653" spans="2:2" x14ac:dyDescent="0.35">
      <c r="B653" s="77"/>
    </row>
    <row r="654" spans="2:2" x14ac:dyDescent="0.35">
      <c r="B654" s="77"/>
    </row>
    <row r="655" spans="2:2" x14ac:dyDescent="0.35">
      <c r="B655" s="77"/>
    </row>
    <row r="656" spans="2:2" x14ac:dyDescent="0.35">
      <c r="B656" s="77"/>
    </row>
    <row r="657" spans="2:2" x14ac:dyDescent="0.35">
      <c r="B657" s="77"/>
    </row>
    <row r="658" spans="2:2" x14ac:dyDescent="0.35">
      <c r="B658" s="77"/>
    </row>
    <row r="659" spans="2:2" x14ac:dyDescent="0.35">
      <c r="B659" s="77"/>
    </row>
    <row r="660" spans="2:2" x14ac:dyDescent="0.35">
      <c r="B660" s="77"/>
    </row>
    <row r="661" spans="2:2" x14ac:dyDescent="0.35">
      <c r="B661" s="77"/>
    </row>
    <row r="662" spans="2:2" x14ac:dyDescent="0.35">
      <c r="B662" s="77"/>
    </row>
    <row r="663" spans="2:2" x14ac:dyDescent="0.35">
      <c r="B663" s="77"/>
    </row>
    <row r="664" spans="2:2" x14ac:dyDescent="0.35">
      <c r="B664" s="77"/>
    </row>
    <row r="665" spans="2:2" x14ac:dyDescent="0.35">
      <c r="B665" s="77"/>
    </row>
    <row r="666" spans="2:2" x14ac:dyDescent="0.35">
      <c r="B666" s="77"/>
    </row>
    <row r="667" spans="2:2" x14ac:dyDescent="0.35">
      <c r="B667" s="77"/>
    </row>
    <row r="668" spans="2:2" x14ac:dyDescent="0.35">
      <c r="B668" s="77"/>
    </row>
    <row r="669" spans="2:2" x14ac:dyDescent="0.35">
      <c r="B669" s="77"/>
    </row>
    <row r="670" spans="2:2" x14ac:dyDescent="0.35">
      <c r="B670" s="77"/>
    </row>
    <row r="671" spans="2:2" x14ac:dyDescent="0.35">
      <c r="B671" s="77"/>
    </row>
    <row r="672" spans="2:2" x14ac:dyDescent="0.35">
      <c r="B672" s="77"/>
    </row>
    <row r="673" spans="2:2" x14ac:dyDescent="0.35">
      <c r="B673" s="77"/>
    </row>
    <row r="674" spans="2:2" x14ac:dyDescent="0.35">
      <c r="B674" s="77"/>
    </row>
    <row r="675" spans="2:2" x14ac:dyDescent="0.35">
      <c r="B675" s="77"/>
    </row>
    <row r="676" spans="2:2" x14ac:dyDescent="0.35">
      <c r="B676" s="77"/>
    </row>
    <row r="677" spans="2:2" x14ac:dyDescent="0.35">
      <c r="B677" s="77"/>
    </row>
    <row r="678" spans="2:2" x14ac:dyDescent="0.35">
      <c r="B678" s="77"/>
    </row>
    <row r="679" spans="2:2" x14ac:dyDescent="0.35">
      <c r="B679" s="77"/>
    </row>
    <row r="680" spans="2:2" x14ac:dyDescent="0.35">
      <c r="B680" s="77"/>
    </row>
    <row r="681" spans="2:2" x14ac:dyDescent="0.35">
      <c r="B681" s="77"/>
    </row>
    <row r="682" spans="2:2" x14ac:dyDescent="0.35">
      <c r="B682" s="77"/>
    </row>
    <row r="683" spans="2:2" x14ac:dyDescent="0.35">
      <c r="B683" s="77"/>
    </row>
    <row r="684" spans="2:2" x14ac:dyDescent="0.35">
      <c r="B684" s="77"/>
    </row>
    <row r="685" spans="2:2" x14ac:dyDescent="0.35">
      <c r="B685" s="77"/>
    </row>
    <row r="686" spans="2:2" x14ac:dyDescent="0.35">
      <c r="B686" s="77"/>
    </row>
    <row r="687" spans="2:2" x14ac:dyDescent="0.35">
      <c r="B687" s="77"/>
    </row>
    <row r="688" spans="2:2" x14ac:dyDescent="0.35">
      <c r="B688" s="77"/>
    </row>
    <row r="689" spans="2:2" x14ac:dyDescent="0.35">
      <c r="B689" s="77"/>
    </row>
    <row r="690" spans="2:2" x14ac:dyDescent="0.35">
      <c r="B690" s="77"/>
    </row>
    <row r="691" spans="2:2" x14ac:dyDescent="0.35">
      <c r="B691" s="77"/>
    </row>
    <row r="692" spans="2:2" x14ac:dyDescent="0.35">
      <c r="B692" s="77"/>
    </row>
    <row r="693" spans="2:2" x14ac:dyDescent="0.35">
      <c r="B693" s="77"/>
    </row>
    <row r="694" spans="2:2" x14ac:dyDescent="0.35">
      <c r="B694" s="77"/>
    </row>
    <row r="695" spans="2:2" x14ac:dyDescent="0.35">
      <c r="B695" s="77"/>
    </row>
    <row r="696" spans="2:2" x14ac:dyDescent="0.35">
      <c r="B696" s="77"/>
    </row>
    <row r="697" spans="2:2" x14ac:dyDescent="0.35">
      <c r="B697" s="77"/>
    </row>
    <row r="698" spans="2:2" x14ac:dyDescent="0.35">
      <c r="B698" s="77"/>
    </row>
    <row r="699" spans="2:2" x14ac:dyDescent="0.35">
      <c r="B699" s="77"/>
    </row>
    <row r="700" spans="2:2" x14ac:dyDescent="0.35">
      <c r="B700" s="77"/>
    </row>
    <row r="701" spans="2:2" x14ac:dyDescent="0.35">
      <c r="B701" s="77"/>
    </row>
    <row r="702" spans="2:2" x14ac:dyDescent="0.35">
      <c r="B702" s="77"/>
    </row>
    <row r="703" spans="2:2" x14ac:dyDescent="0.35">
      <c r="B703" s="77"/>
    </row>
    <row r="704" spans="2:2" x14ac:dyDescent="0.35">
      <c r="B704" s="77"/>
    </row>
    <row r="705" spans="2:2" x14ac:dyDescent="0.35">
      <c r="B705" s="77"/>
    </row>
    <row r="706" spans="2:2" x14ac:dyDescent="0.35">
      <c r="B706" s="77"/>
    </row>
    <row r="707" spans="2:2" x14ac:dyDescent="0.35">
      <c r="B707" s="77"/>
    </row>
    <row r="708" spans="2:2" x14ac:dyDescent="0.35">
      <c r="B708" s="77"/>
    </row>
    <row r="709" spans="2:2" x14ac:dyDescent="0.35">
      <c r="B709" s="77"/>
    </row>
    <row r="710" spans="2:2" x14ac:dyDescent="0.35">
      <c r="B710" s="77"/>
    </row>
    <row r="711" spans="2:2" x14ac:dyDescent="0.35">
      <c r="B711" s="77"/>
    </row>
    <row r="712" spans="2:2" x14ac:dyDescent="0.35">
      <c r="B712" s="77"/>
    </row>
    <row r="713" spans="2:2" x14ac:dyDescent="0.35">
      <c r="B713" s="77"/>
    </row>
    <row r="714" spans="2:2" x14ac:dyDescent="0.35">
      <c r="B714" s="77"/>
    </row>
    <row r="715" spans="2:2" x14ac:dyDescent="0.35">
      <c r="B715" s="77"/>
    </row>
    <row r="716" spans="2:2" x14ac:dyDescent="0.35">
      <c r="B716" s="77"/>
    </row>
    <row r="717" spans="2:2" x14ac:dyDescent="0.35">
      <c r="B717" s="77"/>
    </row>
    <row r="718" spans="2:2" x14ac:dyDescent="0.35">
      <c r="B718" s="77"/>
    </row>
    <row r="719" spans="2:2" x14ac:dyDescent="0.35">
      <c r="B719" s="77"/>
    </row>
    <row r="720" spans="2:2" x14ac:dyDescent="0.35">
      <c r="B720" s="77"/>
    </row>
    <row r="721" spans="2:2" x14ac:dyDescent="0.35">
      <c r="B721" s="77"/>
    </row>
    <row r="722" spans="2:2" x14ac:dyDescent="0.35">
      <c r="B722" s="77"/>
    </row>
    <row r="723" spans="2:2" x14ac:dyDescent="0.35">
      <c r="B723" s="77"/>
    </row>
    <row r="724" spans="2:2" x14ac:dyDescent="0.35">
      <c r="B724" s="77"/>
    </row>
    <row r="725" spans="2:2" x14ac:dyDescent="0.35">
      <c r="B725" s="77"/>
    </row>
    <row r="726" spans="2:2" x14ac:dyDescent="0.35">
      <c r="B726" s="77"/>
    </row>
    <row r="727" spans="2:2" x14ac:dyDescent="0.35">
      <c r="B727" s="77"/>
    </row>
    <row r="728" spans="2:2" x14ac:dyDescent="0.35">
      <c r="B728" s="77"/>
    </row>
    <row r="729" spans="2:2" x14ac:dyDescent="0.35">
      <c r="B729" s="77"/>
    </row>
    <row r="730" spans="2:2" x14ac:dyDescent="0.35">
      <c r="B730" s="77"/>
    </row>
    <row r="731" spans="2:2" x14ac:dyDescent="0.35">
      <c r="B731" s="77"/>
    </row>
    <row r="732" spans="2:2" x14ac:dyDescent="0.35">
      <c r="B732" s="77"/>
    </row>
    <row r="733" spans="2:2" x14ac:dyDescent="0.35">
      <c r="B733" s="77"/>
    </row>
    <row r="734" spans="2:2" x14ac:dyDescent="0.35">
      <c r="B734" s="77"/>
    </row>
    <row r="735" spans="2:2" x14ac:dyDescent="0.35">
      <c r="B735" s="77"/>
    </row>
    <row r="736" spans="2:2" x14ac:dyDescent="0.35">
      <c r="B736" s="77"/>
    </row>
    <row r="737" spans="2:2" x14ac:dyDescent="0.35">
      <c r="B737" s="77"/>
    </row>
    <row r="738" spans="2:2" x14ac:dyDescent="0.35">
      <c r="B738" s="77"/>
    </row>
    <row r="739" spans="2:2" x14ac:dyDescent="0.35">
      <c r="B739" s="77"/>
    </row>
    <row r="740" spans="2:2" x14ac:dyDescent="0.35">
      <c r="B740" s="77"/>
    </row>
    <row r="741" spans="2:2" x14ac:dyDescent="0.35">
      <c r="B741" s="77"/>
    </row>
    <row r="742" spans="2:2" x14ac:dyDescent="0.35">
      <c r="B742" s="77"/>
    </row>
    <row r="743" spans="2:2" x14ac:dyDescent="0.35">
      <c r="B743" s="77"/>
    </row>
    <row r="744" spans="2:2" x14ac:dyDescent="0.35">
      <c r="B744" s="77"/>
    </row>
    <row r="745" spans="2:2" x14ac:dyDescent="0.35">
      <c r="B745" s="77"/>
    </row>
    <row r="746" spans="2:2" x14ac:dyDescent="0.35">
      <c r="B746" s="77"/>
    </row>
    <row r="747" spans="2:2" x14ac:dyDescent="0.35">
      <c r="B747" s="77"/>
    </row>
    <row r="748" spans="2:2" x14ac:dyDescent="0.35">
      <c r="B748" s="77"/>
    </row>
    <row r="749" spans="2:2" x14ac:dyDescent="0.35">
      <c r="B749" s="77"/>
    </row>
    <row r="750" spans="2:2" x14ac:dyDescent="0.35">
      <c r="B750" s="77"/>
    </row>
    <row r="751" spans="2:2" x14ac:dyDescent="0.35">
      <c r="B751" s="77"/>
    </row>
    <row r="752" spans="2:2" x14ac:dyDescent="0.35">
      <c r="B752" s="77"/>
    </row>
    <row r="753" spans="2:2" x14ac:dyDescent="0.35">
      <c r="B753" s="77"/>
    </row>
    <row r="754" spans="2:2" x14ac:dyDescent="0.35">
      <c r="B754" s="77"/>
    </row>
    <row r="755" spans="2:2" x14ac:dyDescent="0.35">
      <c r="B755" s="77"/>
    </row>
    <row r="756" spans="2:2" x14ac:dyDescent="0.35">
      <c r="B756" s="77"/>
    </row>
    <row r="757" spans="2:2" x14ac:dyDescent="0.35">
      <c r="B757" s="77"/>
    </row>
    <row r="758" spans="2:2" x14ac:dyDescent="0.35">
      <c r="B758" s="77"/>
    </row>
    <row r="759" spans="2:2" x14ac:dyDescent="0.35">
      <c r="B759" s="77"/>
    </row>
    <row r="760" spans="2:2" x14ac:dyDescent="0.35">
      <c r="B760" s="77"/>
    </row>
    <row r="761" spans="2:2" x14ac:dyDescent="0.35">
      <c r="B761" s="77"/>
    </row>
    <row r="762" spans="2:2" x14ac:dyDescent="0.35">
      <c r="B762" s="77"/>
    </row>
    <row r="763" spans="2:2" x14ac:dyDescent="0.35">
      <c r="B763" s="77"/>
    </row>
    <row r="764" spans="2:2" x14ac:dyDescent="0.35">
      <c r="B764" s="77"/>
    </row>
    <row r="765" spans="2:2" x14ac:dyDescent="0.35">
      <c r="B765" s="77"/>
    </row>
    <row r="766" spans="2:2" x14ac:dyDescent="0.35">
      <c r="B766" s="77"/>
    </row>
    <row r="767" spans="2:2" x14ac:dyDescent="0.35">
      <c r="B767" s="77"/>
    </row>
    <row r="768" spans="2:2" x14ac:dyDescent="0.35">
      <c r="B768" s="77"/>
    </row>
    <row r="769" spans="2:2" x14ac:dyDescent="0.35">
      <c r="B769" s="77"/>
    </row>
    <row r="770" spans="2:2" x14ac:dyDescent="0.35">
      <c r="B770" s="77"/>
    </row>
    <row r="771" spans="2:2" x14ac:dyDescent="0.35">
      <c r="B771" s="77"/>
    </row>
    <row r="772" spans="2:2" x14ac:dyDescent="0.35">
      <c r="B772" s="77"/>
    </row>
    <row r="773" spans="2:2" x14ac:dyDescent="0.35">
      <c r="B773" s="77"/>
    </row>
    <row r="774" spans="2:2" x14ac:dyDescent="0.35">
      <c r="B774" s="77"/>
    </row>
    <row r="775" spans="2:2" x14ac:dyDescent="0.35">
      <c r="B775" s="77"/>
    </row>
    <row r="776" spans="2:2" x14ac:dyDescent="0.35">
      <c r="B776" s="77"/>
    </row>
    <row r="777" spans="2:2" x14ac:dyDescent="0.35">
      <c r="B777" s="77"/>
    </row>
    <row r="778" spans="2:2" x14ac:dyDescent="0.35">
      <c r="B778" s="77"/>
    </row>
    <row r="779" spans="2:2" x14ac:dyDescent="0.35">
      <c r="B779" s="77"/>
    </row>
    <row r="780" spans="2:2" x14ac:dyDescent="0.35">
      <c r="B780" s="77"/>
    </row>
    <row r="781" spans="2:2" x14ac:dyDescent="0.35">
      <c r="B781" s="77"/>
    </row>
    <row r="782" spans="2:2" x14ac:dyDescent="0.35">
      <c r="B782" s="77"/>
    </row>
    <row r="783" spans="2:2" x14ac:dyDescent="0.35">
      <c r="B783" s="77"/>
    </row>
    <row r="784" spans="2:2" x14ac:dyDescent="0.35">
      <c r="B784" s="77"/>
    </row>
    <row r="785" spans="2:2" x14ac:dyDescent="0.35">
      <c r="B785" s="77"/>
    </row>
    <row r="786" spans="2:2" x14ac:dyDescent="0.35">
      <c r="B786" s="77"/>
    </row>
    <row r="787" spans="2:2" x14ac:dyDescent="0.35">
      <c r="B787" s="77"/>
    </row>
    <row r="788" spans="2:2" x14ac:dyDescent="0.35">
      <c r="B788" s="77"/>
    </row>
    <row r="789" spans="2:2" x14ac:dyDescent="0.35">
      <c r="B789" s="77"/>
    </row>
    <row r="790" spans="2:2" x14ac:dyDescent="0.35">
      <c r="B790" s="77"/>
    </row>
    <row r="791" spans="2:2" x14ac:dyDescent="0.35">
      <c r="B791" s="77"/>
    </row>
    <row r="792" spans="2:2" x14ac:dyDescent="0.35">
      <c r="B792" s="77"/>
    </row>
    <row r="793" spans="2:2" x14ac:dyDescent="0.35">
      <c r="B793" s="77"/>
    </row>
    <row r="794" spans="2:2" x14ac:dyDescent="0.35">
      <c r="B794" s="77"/>
    </row>
    <row r="795" spans="2:2" x14ac:dyDescent="0.35">
      <c r="B795" s="77"/>
    </row>
    <row r="796" spans="2:2" x14ac:dyDescent="0.35">
      <c r="B796" s="77"/>
    </row>
    <row r="797" spans="2:2" x14ac:dyDescent="0.35">
      <c r="B797" s="77"/>
    </row>
    <row r="798" spans="2:2" x14ac:dyDescent="0.35">
      <c r="B798" s="77"/>
    </row>
    <row r="799" spans="2:2" x14ac:dyDescent="0.35">
      <c r="B799" s="77"/>
    </row>
    <row r="800" spans="2:2" x14ac:dyDescent="0.35">
      <c r="B800" s="77"/>
    </row>
    <row r="801" spans="2:2" x14ac:dyDescent="0.35">
      <c r="B801" s="77"/>
    </row>
    <row r="802" spans="2:2" x14ac:dyDescent="0.35">
      <c r="B802" s="77"/>
    </row>
    <row r="803" spans="2:2" x14ac:dyDescent="0.35">
      <c r="B803" s="77"/>
    </row>
    <row r="804" spans="2:2" x14ac:dyDescent="0.35">
      <c r="B804" s="77"/>
    </row>
    <row r="805" spans="2:2" x14ac:dyDescent="0.35">
      <c r="B805" s="77"/>
    </row>
    <row r="806" spans="2:2" x14ac:dyDescent="0.35">
      <c r="B806" s="77"/>
    </row>
    <row r="807" spans="2:2" x14ac:dyDescent="0.35">
      <c r="B807" s="77"/>
    </row>
    <row r="808" spans="2:2" x14ac:dyDescent="0.35">
      <c r="B808" s="77"/>
    </row>
    <row r="809" spans="2:2" x14ac:dyDescent="0.35">
      <c r="B809" s="77"/>
    </row>
    <row r="810" spans="2:2" x14ac:dyDescent="0.35">
      <c r="B810" s="77"/>
    </row>
    <row r="811" spans="2:2" x14ac:dyDescent="0.35">
      <c r="B811" s="77"/>
    </row>
    <row r="812" spans="2:2" x14ac:dyDescent="0.35">
      <c r="B812" s="77"/>
    </row>
    <row r="813" spans="2:2" x14ac:dyDescent="0.35">
      <c r="B813" s="77"/>
    </row>
    <row r="814" spans="2:2" x14ac:dyDescent="0.35">
      <c r="B814" s="77"/>
    </row>
    <row r="815" spans="2:2" x14ac:dyDescent="0.35">
      <c r="B815" s="77"/>
    </row>
    <row r="816" spans="2:2" x14ac:dyDescent="0.35">
      <c r="B816" s="77"/>
    </row>
    <row r="817" spans="2:2" x14ac:dyDescent="0.35">
      <c r="B817" s="77"/>
    </row>
    <row r="818" spans="2:2" x14ac:dyDescent="0.35">
      <c r="B818" s="77"/>
    </row>
    <row r="819" spans="2:2" x14ac:dyDescent="0.35">
      <c r="B819" s="77"/>
    </row>
    <row r="820" spans="2:2" x14ac:dyDescent="0.35">
      <c r="B820" s="77"/>
    </row>
    <row r="821" spans="2:2" x14ac:dyDescent="0.35">
      <c r="B821" s="77"/>
    </row>
    <row r="822" spans="2:2" x14ac:dyDescent="0.35">
      <c r="B822" s="77"/>
    </row>
    <row r="823" spans="2:2" x14ac:dyDescent="0.35">
      <c r="B823" s="77"/>
    </row>
    <row r="824" spans="2:2" x14ac:dyDescent="0.35">
      <c r="B824" s="77"/>
    </row>
    <row r="825" spans="2:2" x14ac:dyDescent="0.35">
      <c r="B825" s="77"/>
    </row>
    <row r="826" spans="2:2" x14ac:dyDescent="0.35">
      <c r="B826" s="77"/>
    </row>
    <row r="827" spans="2:2" x14ac:dyDescent="0.35">
      <c r="B827" s="77"/>
    </row>
    <row r="828" spans="2:2" x14ac:dyDescent="0.35">
      <c r="B828" s="77"/>
    </row>
    <row r="829" spans="2:2" x14ac:dyDescent="0.35">
      <c r="B829" s="77"/>
    </row>
    <row r="830" spans="2:2" x14ac:dyDescent="0.35">
      <c r="B830" s="77"/>
    </row>
    <row r="831" spans="2:2" x14ac:dyDescent="0.35">
      <c r="B831" s="77"/>
    </row>
    <row r="832" spans="2:2" x14ac:dyDescent="0.35">
      <c r="B832" s="77"/>
    </row>
    <row r="833" spans="2:2" x14ac:dyDescent="0.35">
      <c r="B833" s="77"/>
    </row>
    <row r="834" spans="2:2" x14ac:dyDescent="0.35">
      <c r="B834" s="77"/>
    </row>
    <row r="835" spans="2:2" x14ac:dyDescent="0.35">
      <c r="B835" s="77"/>
    </row>
    <row r="836" spans="2:2" x14ac:dyDescent="0.35">
      <c r="B836" s="77"/>
    </row>
    <row r="837" spans="2:2" x14ac:dyDescent="0.35">
      <c r="B837" s="77"/>
    </row>
    <row r="838" spans="2:2" x14ac:dyDescent="0.35">
      <c r="B838" s="77"/>
    </row>
    <row r="839" spans="2:2" x14ac:dyDescent="0.35">
      <c r="B839" s="77"/>
    </row>
    <row r="840" spans="2:2" x14ac:dyDescent="0.35">
      <c r="B840" s="77"/>
    </row>
    <row r="841" spans="2:2" x14ac:dyDescent="0.35">
      <c r="B841" s="77"/>
    </row>
    <row r="842" spans="2:2" x14ac:dyDescent="0.35">
      <c r="B842" s="77"/>
    </row>
    <row r="843" spans="2:2" x14ac:dyDescent="0.35">
      <c r="B843" s="77"/>
    </row>
    <row r="844" spans="2:2" x14ac:dyDescent="0.35">
      <c r="B844" s="77"/>
    </row>
    <row r="845" spans="2:2" x14ac:dyDescent="0.35">
      <c r="B845" s="77"/>
    </row>
    <row r="846" spans="2:2" x14ac:dyDescent="0.35">
      <c r="B846" s="77"/>
    </row>
    <row r="847" spans="2:2" x14ac:dyDescent="0.35">
      <c r="B847" s="77"/>
    </row>
    <row r="848" spans="2:2" x14ac:dyDescent="0.35">
      <c r="B848" s="77"/>
    </row>
    <row r="849" spans="2:2" x14ac:dyDescent="0.35">
      <c r="B849" s="77"/>
    </row>
    <row r="850" spans="2:2" x14ac:dyDescent="0.35">
      <c r="B850" s="77"/>
    </row>
    <row r="851" spans="2:2" x14ac:dyDescent="0.35">
      <c r="B851" s="77"/>
    </row>
    <row r="852" spans="2:2" x14ac:dyDescent="0.35">
      <c r="B852" s="77"/>
    </row>
    <row r="853" spans="2:2" x14ac:dyDescent="0.35">
      <c r="B853" s="77"/>
    </row>
    <row r="854" spans="2:2" x14ac:dyDescent="0.35">
      <c r="B854" s="77"/>
    </row>
    <row r="855" spans="2:2" x14ac:dyDescent="0.35">
      <c r="B855" s="77"/>
    </row>
    <row r="856" spans="2:2" x14ac:dyDescent="0.35">
      <c r="B856" s="77"/>
    </row>
    <row r="857" spans="2:2" x14ac:dyDescent="0.35">
      <c r="B857" s="77"/>
    </row>
    <row r="858" spans="2:2" x14ac:dyDescent="0.35">
      <c r="B858" s="77"/>
    </row>
    <row r="859" spans="2:2" x14ac:dyDescent="0.35">
      <c r="B859" s="77"/>
    </row>
    <row r="860" spans="2:2" x14ac:dyDescent="0.35">
      <c r="B860" s="77"/>
    </row>
    <row r="861" spans="2:2" x14ac:dyDescent="0.35">
      <c r="B861" s="77"/>
    </row>
    <row r="862" spans="2:2" x14ac:dyDescent="0.35">
      <c r="B862" s="77"/>
    </row>
    <row r="863" spans="2:2" x14ac:dyDescent="0.35">
      <c r="B863" s="77"/>
    </row>
    <row r="864" spans="2:2" x14ac:dyDescent="0.35">
      <c r="B864" s="77"/>
    </row>
    <row r="865" spans="2:2" x14ac:dyDescent="0.35">
      <c r="B865" s="77"/>
    </row>
    <row r="866" spans="2:2" x14ac:dyDescent="0.35">
      <c r="B866" s="77"/>
    </row>
    <row r="867" spans="2:2" x14ac:dyDescent="0.35">
      <c r="B867" s="77"/>
    </row>
    <row r="868" spans="2:2" x14ac:dyDescent="0.35">
      <c r="B868" s="77"/>
    </row>
    <row r="869" spans="2:2" x14ac:dyDescent="0.35">
      <c r="B869" s="77"/>
    </row>
    <row r="870" spans="2:2" x14ac:dyDescent="0.35">
      <c r="B870" s="77"/>
    </row>
    <row r="871" spans="2:2" x14ac:dyDescent="0.35">
      <c r="B871" s="77"/>
    </row>
    <row r="872" spans="2:2" x14ac:dyDescent="0.35">
      <c r="B872" s="77"/>
    </row>
    <row r="873" spans="2:2" x14ac:dyDescent="0.35">
      <c r="B873" s="77"/>
    </row>
    <row r="874" spans="2:2" x14ac:dyDescent="0.35">
      <c r="B874" s="77"/>
    </row>
    <row r="875" spans="2:2" x14ac:dyDescent="0.35">
      <c r="B875" s="77"/>
    </row>
    <row r="876" spans="2:2" x14ac:dyDescent="0.35">
      <c r="B876" s="77"/>
    </row>
    <row r="877" spans="2:2" x14ac:dyDescent="0.35">
      <c r="B877" s="77"/>
    </row>
    <row r="878" spans="2:2" x14ac:dyDescent="0.35">
      <c r="B878" s="77"/>
    </row>
    <row r="879" spans="2:2" x14ac:dyDescent="0.35">
      <c r="B879" s="77"/>
    </row>
    <row r="880" spans="2:2" x14ac:dyDescent="0.35">
      <c r="B880" s="77"/>
    </row>
    <row r="881" spans="2:2" x14ac:dyDescent="0.35">
      <c r="B881" s="77"/>
    </row>
    <row r="882" spans="2:2" x14ac:dyDescent="0.35">
      <c r="B882" s="77"/>
    </row>
    <row r="883" spans="2:2" x14ac:dyDescent="0.35">
      <c r="B883" s="77"/>
    </row>
    <row r="884" spans="2:2" x14ac:dyDescent="0.35">
      <c r="B884" s="77"/>
    </row>
    <row r="885" spans="2:2" x14ac:dyDescent="0.35">
      <c r="B885" s="77"/>
    </row>
    <row r="886" spans="2:2" x14ac:dyDescent="0.35">
      <c r="B886" s="77"/>
    </row>
    <row r="887" spans="2:2" x14ac:dyDescent="0.35">
      <c r="B887" s="77"/>
    </row>
    <row r="888" spans="2:2" x14ac:dyDescent="0.35">
      <c r="B888" s="77"/>
    </row>
    <row r="889" spans="2:2" x14ac:dyDescent="0.35">
      <c r="B889" s="77"/>
    </row>
    <row r="890" spans="2:2" x14ac:dyDescent="0.35">
      <c r="B890" s="77"/>
    </row>
    <row r="891" spans="2:2" x14ac:dyDescent="0.35">
      <c r="B891" s="77"/>
    </row>
    <row r="892" spans="2:2" x14ac:dyDescent="0.35">
      <c r="B892" s="77"/>
    </row>
    <row r="893" spans="2:2" x14ac:dyDescent="0.35">
      <c r="B893" s="77"/>
    </row>
    <row r="894" spans="2:2" x14ac:dyDescent="0.35">
      <c r="B894" s="77"/>
    </row>
    <row r="895" spans="2:2" x14ac:dyDescent="0.35">
      <c r="B895" s="77"/>
    </row>
    <row r="896" spans="2:2" x14ac:dyDescent="0.35">
      <c r="B896" s="77"/>
    </row>
    <row r="897" spans="2:2" x14ac:dyDescent="0.35">
      <c r="B897" s="77"/>
    </row>
    <row r="898" spans="2:2" x14ac:dyDescent="0.35">
      <c r="B898" s="77"/>
    </row>
    <row r="899" spans="2:2" x14ac:dyDescent="0.35">
      <c r="B899" s="77"/>
    </row>
    <row r="900" spans="2:2" x14ac:dyDescent="0.35">
      <c r="B900" s="77"/>
    </row>
    <row r="901" spans="2:2" x14ac:dyDescent="0.35">
      <c r="B901" s="77"/>
    </row>
    <row r="902" spans="2:2" x14ac:dyDescent="0.35">
      <c r="B902" s="77"/>
    </row>
    <row r="903" spans="2:2" x14ac:dyDescent="0.35">
      <c r="B903" s="77"/>
    </row>
    <row r="904" spans="2:2" x14ac:dyDescent="0.35">
      <c r="B904" s="77"/>
    </row>
    <row r="905" spans="2:2" x14ac:dyDescent="0.35">
      <c r="B905" s="77"/>
    </row>
    <row r="906" spans="2:2" x14ac:dyDescent="0.35">
      <c r="B906" s="77"/>
    </row>
    <row r="907" spans="2:2" x14ac:dyDescent="0.35">
      <c r="B907" s="77"/>
    </row>
    <row r="908" spans="2:2" x14ac:dyDescent="0.35">
      <c r="B908" s="77"/>
    </row>
    <row r="909" spans="2:2" x14ac:dyDescent="0.35">
      <c r="B909" s="77"/>
    </row>
    <row r="910" spans="2:2" x14ac:dyDescent="0.35">
      <c r="B910" s="77"/>
    </row>
    <row r="911" spans="2:2" x14ac:dyDescent="0.35">
      <c r="B911" s="77"/>
    </row>
    <row r="912" spans="2:2" x14ac:dyDescent="0.35">
      <c r="B912" s="77"/>
    </row>
    <row r="913" spans="2:2" x14ac:dyDescent="0.35">
      <c r="B913" s="77"/>
    </row>
    <row r="914" spans="2:2" x14ac:dyDescent="0.35">
      <c r="B914" s="77"/>
    </row>
    <row r="915" spans="2:2" x14ac:dyDescent="0.35">
      <c r="B915" s="77"/>
    </row>
    <row r="916" spans="2:2" x14ac:dyDescent="0.35">
      <c r="B916" s="77"/>
    </row>
    <row r="917" spans="2:2" x14ac:dyDescent="0.35">
      <c r="B917" s="77"/>
    </row>
    <row r="918" spans="2:2" x14ac:dyDescent="0.35">
      <c r="B918" s="77"/>
    </row>
    <row r="919" spans="2:2" x14ac:dyDescent="0.35">
      <c r="B919" s="77"/>
    </row>
    <row r="920" spans="2:2" x14ac:dyDescent="0.35">
      <c r="B920" s="77"/>
    </row>
    <row r="921" spans="2:2" x14ac:dyDescent="0.35">
      <c r="B921" s="77"/>
    </row>
    <row r="922" spans="2:2" x14ac:dyDescent="0.35">
      <c r="B922" s="77"/>
    </row>
    <row r="923" spans="2:2" x14ac:dyDescent="0.35">
      <c r="B923" s="77"/>
    </row>
    <row r="924" spans="2:2" x14ac:dyDescent="0.35">
      <c r="B924" s="77"/>
    </row>
    <row r="925" spans="2:2" x14ac:dyDescent="0.35">
      <c r="B925" s="77"/>
    </row>
    <row r="926" spans="2:2" x14ac:dyDescent="0.35">
      <c r="B926" s="77"/>
    </row>
    <row r="927" spans="2:2" x14ac:dyDescent="0.35">
      <c r="B927" s="77"/>
    </row>
    <row r="928" spans="2:2" x14ac:dyDescent="0.35">
      <c r="B928" s="77"/>
    </row>
    <row r="929" spans="2:2" x14ac:dyDescent="0.35">
      <c r="B929" s="77"/>
    </row>
    <row r="930" spans="2:2" x14ac:dyDescent="0.35">
      <c r="B930" s="77"/>
    </row>
    <row r="931" spans="2:2" x14ac:dyDescent="0.35">
      <c r="B931" s="77"/>
    </row>
    <row r="932" spans="2:2" x14ac:dyDescent="0.35">
      <c r="B932" s="77"/>
    </row>
    <row r="933" spans="2:2" x14ac:dyDescent="0.35">
      <c r="B933" s="77"/>
    </row>
    <row r="934" spans="2:2" x14ac:dyDescent="0.35">
      <c r="B934" s="77"/>
    </row>
    <row r="935" spans="2:2" x14ac:dyDescent="0.35">
      <c r="B935" s="77"/>
    </row>
    <row r="936" spans="2:2" x14ac:dyDescent="0.35">
      <c r="B936" s="77"/>
    </row>
    <row r="937" spans="2:2" x14ac:dyDescent="0.35">
      <c r="B937" s="77"/>
    </row>
    <row r="938" spans="2:2" x14ac:dyDescent="0.35">
      <c r="B938" s="77"/>
    </row>
    <row r="939" spans="2:2" x14ac:dyDescent="0.35">
      <c r="B939" s="77"/>
    </row>
    <row r="940" spans="2:2" x14ac:dyDescent="0.35">
      <c r="B940" s="77"/>
    </row>
    <row r="941" spans="2:2" x14ac:dyDescent="0.35">
      <c r="B941" s="77"/>
    </row>
    <row r="942" spans="2:2" x14ac:dyDescent="0.35">
      <c r="B942" s="77"/>
    </row>
    <row r="943" spans="2:2" x14ac:dyDescent="0.35">
      <c r="B943" s="77"/>
    </row>
    <row r="944" spans="2:2" x14ac:dyDescent="0.35">
      <c r="B944" s="77"/>
    </row>
    <row r="945" spans="2:2" x14ac:dyDescent="0.35">
      <c r="B945" s="77"/>
    </row>
    <row r="946" spans="2:2" x14ac:dyDescent="0.35">
      <c r="B946" s="77"/>
    </row>
    <row r="947" spans="2:2" x14ac:dyDescent="0.35">
      <c r="B947" s="77"/>
    </row>
    <row r="948" spans="2:2" x14ac:dyDescent="0.35">
      <c r="B948" s="77"/>
    </row>
    <row r="949" spans="2:2" x14ac:dyDescent="0.35">
      <c r="B949" s="77"/>
    </row>
    <row r="950" spans="2:2" x14ac:dyDescent="0.35">
      <c r="B950" s="77"/>
    </row>
    <row r="951" spans="2:2" x14ac:dyDescent="0.35">
      <c r="B951" s="77"/>
    </row>
    <row r="952" spans="2:2" x14ac:dyDescent="0.35">
      <c r="B952" s="77"/>
    </row>
    <row r="953" spans="2:2" x14ac:dyDescent="0.35">
      <c r="B953" s="77"/>
    </row>
    <row r="954" spans="2:2" x14ac:dyDescent="0.35">
      <c r="B954" s="77"/>
    </row>
    <row r="955" spans="2:2" x14ac:dyDescent="0.35">
      <c r="B955" s="77"/>
    </row>
    <row r="956" spans="2:2" x14ac:dyDescent="0.35">
      <c r="B956" s="77"/>
    </row>
    <row r="957" spans="2:2" x14ac:dyDescent="0.35">
      <c r="B957" s="77"/>
    </row>
    <row r="958" spans="2:2" x14ac:dyDescent="0.35">
      <c r="B958" s="77"/>
    </row>
    <row r="959" spans="2:2" x14ac:dyDescent="0.35">
      <c r="B959" s="77"/>
    </row>
    <row r="960" spans="2:2" x14ac:dyDescent="0.35">
      <c r="B960" s="77"/>
    </row>
    <row r="961" spans="2:2" x14ac:dyDescent="0.35">
      <c r="B961" s="77"/>
    </row>
    <row r="962" spans="2:2" x14ac:dyDescent="0.35">
      <c r="B962" s="77"/>
    </row>
    <row r="963" spans="2:2" x14ac:dyDescent="0.35">
      <c r="B963" s="77"/>
    </row>
    <row r="964" spans="2:2" x14ac:dyDescent="0.35">
      <c r="B964" s="77"/>
    </row>
    <row r="965" spans="2:2" x14ac:dyDescent="0.35">
      <c r="B965" s="77"/>
    </row>
    <row r="966" spans="2:2" x14ac:dyDescent="0.35">
      <c r="B966" s="77"/>
    </row>
    <row r="967" spans="2:2" x14ac:dyDescent="0.35">
      <c r="B967" s="77"/>
    </row>
    <row r="968" spans="2:2" x14ac:dyDescent="0.35">
      <c r="B968" s="77"/>
    </row>
    <row r="969" spans="2:2" x14ac:dyDescent="0.35">
      <c r="B969" s="77"/>
    </row>
    <row r="970" spans="2:2" x14ac:dyDescent="0.35">
      <c r="B970" s="77"/>
    </row>
    <row r="971" spans="2:2" x14ac:dyDescent="0.35">
      <c r="B971" s="77"/>
    </row>
    <row r="972" spans="2:2" x14ac:dyDescent="0.35">
      <c r="B972" s="77"/>
    </row>
    <row r="973" spans="2:2" x14ac:dyDescent="0.35">
      <c r="B973" s="77"/>
    </row>
    <row r="974" spans="2:2" x14ac:dyDescent="0.35">
      <c r="B974" s="77"/>
    </row>
    <row r="975" spans="2:2" x14ac:dyDescent="0.35">
      <c r="B975" s="77"/>
    </row>
    <row r="976" spans="2:2" x14ac:dyDescent="0.35">
      <c r="B976" s="77"/>
    </row>
    <row r="977" spans="2:2" x14ac:dyDescent="0.35">
      <c r="B977" s="77"/>
    </row>
    <row r="978" spans="2:2" x14ac:dyDescent="0.35">
      <c r="B978" s="77"/>
    </row>
    <row r="979" spans="2:2" x14ac:dyDescent="0.35">
      <c r="B979" s="77"/>
    </row>
    <row r="980" spans="2:2" x14ac:dyDescent="0.35">
      <c r="B980" s="77"/>
    </row>
    <row r="981" spans="2:2" x14ac:dyDescent="0.35">
      <c r="B981" s="77"/>
    </row>
    <row r="982" spans="2:2" x14ac:dyDescent="0.35">
      <c r="B982" s="77"/>
    </row>
    <row r="983" spans="2:2" x14ac:dyDescent="0.35">
      <c r="B983" s="77"/>
    </row>
    <row r="984" spans="2:2" x14ac:dyDescent="0.35">
      <c r="B984" s="77"/>
    </row>
    <row r="985" spans="2:2" x14ac:dyDescent="0.35">
      <c r="B985" s="77"/>
    </row>
    <row r="986" spans="2:2" x14ac:dyDescent="0.35">
      <c r="B986" s="77"/>
    </row>
    <row r="987" spans="2:2" x14ac:dyDescent="0.35">
      <c r="B987" s="77"/>
    </row>
    <row r="988" spans="2:2" x14ac:dyDescent="0.35">
      <c r="B988" s="77"/>
    </row>
    <row r="989" spans="2:2" x14ac:dyDescent="0.35">
      <c r="B989" s="77"/>
    </row>
    <row r="990" spans="2:2" x14ac:dyDescent="0.35">
      <c r="B990" s="77"/>
    </row>
    <row r="991" spans="2:2" x14ac:dyDescent="0.35">
      <c r="B991" s="77"/>
    </row>
    <row r="992" spans="2:2" x14ac:dyDescent="0.35">
      <c r="B992" s="77"/>
    </row>
    <row r="993" spans="2:2" x14ac:dyDescent="0.35">
      <c r="B993" s="77"/>
    </row>
    <row r="994" spans="2:2" x14ac:dyDescent="0.35">
      <c r="B994" s="77"/>
    </row>
    <row r="995" spans="2:2" x14ac:dyDescent="0.35">
      <c r="B995" s="77"/>
    </row>
    <row r="996" spans="2:2" x14ac:dyDescent="0.35">
      <c r="B996" s="77"/>
    </row>
    <row r="997" spans="2:2" x14ac:dyDescent="0.35">
      <c r="B997" s="77"/>
    </row>
    <row r="998" spans="2:2" x14ac:dyDescent="0.35">
      <c r="B998" s="77"/>
    </row>
    <row r="999" spans="2:2" x14ac:dyDescent="0.35">
      <c r="B999" s="77"/>
    </row>
    <row r="1000" spans="2:2" x14ac:dyDescent="0.35">
      <c r="B1000" s="77"/>
    </row>
    <row r="1001" spans="2:2" x14ac:dyDescent="0.35">
      <c r="B1001" s="77"/>
    </row>
    <row r="1002" spans="2:2" x14ac:dyDescent="0.35">
      <c r="B1002" s="77"/>
    </row>
    <row r="1003" spans="2:2" x14ac:dyDescent="0.35">
      <c r="B1003" s="77"/>
    </row>
    <row r="1004" spans="2:2" x14ac:dyDescent="0.35">
      <c r="B1004" s="77"/>
    </row>
    <row r="1005" spans="2:2" x14ac:dyDescent="0.35">
      <c r="B1005" s="77"/>
    </row>
    <row r="1006" spans="2:2" x14ac:dyDescent="0.35">
      <c r="B1006" s="77"/>
    </row>
    <row r="1007" spans="2:2" x14ac:dyDescent="0.35">
      <c r="B1007" s="77"/>
    </row>
    <row r="1008" spans="2:2" x14ac:dyDescent="0.35">
      <c r="B1008" s="77"/>
    </row>
    <row r="1009" spans="2:2" x14ac:dyDescent="0.35">
      <c r="B1009" s="77"/>
    </row>
    <row r="1010" spans="2:2" x14ac:dyDescent="0.35">
      <c r="B1010" s="77"/>
    </row>
    <row r="1011" spans="2:2" x14ac:dyDescent="0.35">
      <c r="B1011" s="77"/>
    </row>
    <row r="1012" spans="2:2" x14ac:dyDescent="0.35">
      <c r="B1012" s="77"/>
    </row>
    <row r="1013" spans="2:2" x14ac:dyDescent="0.35">
      <c r="B1013" s="77"/>
    </row>
    <row r="1014" spans="2:2" x14ac:dyDescent="0.35">
      <c r="B1014" s="77"/>
    </row>
    <row r="1015" spans="2:2" x14ac:dyDescent="0.35">
      <c r="B1015" s="77"/>
    </row>
    <row r="1016" spans="2:2" x14ac:dyDescent="0.35">
      <c r="B1016" s="77"/>
    </row>
    <row r="1017" spans="2:2" x14ac:dyDescent="0.35">
      <c r="B1017" s="77"/>
    </row>
    <row r="1018" spans="2:2" x14ac:dyDescent="0.35">
      <c r="B1018" s="77"/>
    </row>
    <row r="1019" spans="2:2" x14ac:dyDescent="0.35">
      <c r="B1019" s="77"/>
    </row>
    <row r="1020" spans="2:2" x14ac:dyDescent="0.35">
      <c r="B1020" s="77"/>
    </row>
    <row r="1021" spans="2:2" x14ac:dyDescent="0.35">
      <c r="B1021" s="77"/>
    </row>
    <row r="1022" spans="2:2" x14ac:dyDescent="0.35">
      <c r="B1022" s="77"/>
    </row>
    <row r="1023" spans="2:2" x14ac:dyDescent="0.35">
      <c r="B1023" s="77"/>
    </row>
    <row r="1024" spans="2:2" x14ac:dyDescent="0.35">
      <c r="B1024" s="77"/>
    </row>
    <row r="1025" spans="2:2" x14ac:dyDescent="0.35">
      <c r="B1025" s="77"/>
    </row>
    <row r="1026" spans="2:2" x14ac:dyDescent="0.35">
      <c r="B1026" s="77"/>
    </row>
    <row r="1027" spans="2:2" x14ac:dyDescent="0.35">
      <c r="B1027" s="77"/>
    </row>
    <row r="1028" spans="2:2" x14ac:dyDescent="0.35">
      <c r="B1028" s="77"/>
    </row>
    <row r="1029" spans="2:2" x14ac:dyDescent="0.35">
      <c r="B1029" s="77"/>
    </row>
    <row r="1030" spans="2:2" x14ac:dyDescent="0.35">
      <c r="B1030" s="77"/>
    </row>
    <row r="1031" spans="2:2" x14ac:dyDescent="0.35">
      <c r="B1031" s="77"/>
    </row>
    <row r="1032" spans="2:2" x14ac:dyDescent="0.35">
      <c r="B1032" s="77"/>
    </row>
    <row r="1033" spans="2:2" x14ac:dyDescent="0.35">
      <c r="B1033" s="77"/>
    </row>
    <row r="1034" spans="2:2" x14ac:dyDescent="0.35">
      <c r="B1034" s="77"/>
    </row>
    <row r="1035" spans="2:2" x14ac:dyDescent="0.35">
      <c r="B1035" s="77"/>
    </row>
    <row r="1036" spans="2:2" x14ac:dyDescent="0.35">
      <c r="B1036" s="77"/>
    </row>
    <row r="1037" spans="2:2" x14ac:dyDescent="0.35">
      <c r="B1037" s="77"/>
    </row>
    <row r="1038" spans="2:2" x14ac:dyDescent="0.35">
      <c r="B1038" s="77"/>
    </row>
    <row r="1039" spans="2:2" x14ac:dyDescent="0.35">
      <c r="B1039" s="77"/>
    </row>
    <row r="1040" spans="2:2" x14ac:dyDescent="0.35">
      <c r="B1040" s="77"/>
    </row>
    <row r="1041" spans="2:2" x14ac:dyDescent="0.35">
      <c r="B1041" s="77"/>
    </row>
    <row r="1042" spans="2:2" x14ac:dyDescent="0.35">
      <c r="B1042" s="77"/>
    </row>
    <row r="1043" spans="2:2" x14ac:dyDescent="0.35">
      <c r="B1043" s="77"/>
    </row>
    <row r="1044" spans="2:2" x14ac:dyDescent="0.35">
      <c r="B1044" s="77"/>
    </row>
    <row r="1045" spans="2:2" x14ac:dyDescent="0.35">
      <c r="B1045" s="77"/>
    </row>
    <row r="1046" spans="2:2" x14ac:dyDescent="0.35">
      <c r="B1046" s="77"/>
    </row>
    <row r="1047" spans="2:2" x14ac:dyDescent="0.35">
      <c r="B1047" s="77"/>
    </row>
    <row r="1048" spans="2:2" x14ac:dyDescent="0.35">
      <c r="B1048" s="77"/>
    </row>
    <row r="1049" spans="2:2" x14ac:dyDescent="0.35">
      <c r="B1049" s="77"/>
    </row>
    <row r="1050" spans="2:2" x14ac:dyDescent="0.35">
      <c r="B1050" s="77"/>
    </row>
    <row r="1051" spans="2:2" x14ac:dyDescent="0.35">
      <c r="B1051" s="77"/>
    </row>
    <row r="1052" spans="2:2" x14ac:dyDescent="0.35">
      <c r="B1052" s="77"/>
    </row>
    <row r="1053" spans="2:2" x14ac:dyDescent="0.35">
      <c r="B1053" s="77"/>
    </row>
    <row r="1054" spans="2:2" x14ac:dyDescent="0.35">
      <c r="B1054" s="77"/>
    </row>
    <row r="1055" spans="2:2" x14ac:dyDescent="0.35">
      <c r="B1055" s="77"/>
    </row>
    <row r="1056" spans="2:2" x14ac:dyDescent="0.35">
      <c r="B1056" s="77"/>
    </row>
    <row r="1057" spans="2:2" x14ac:dyDescent="0.35">
      <c r="B1057" s="77"/>
    </row>
    <row r="1058" spans="2:2" x14ac:dyDescent="0.35">
      <c r="B1058" s="77"/>
    </row>
    <row r="1059" spans="2:2" x14ac:dyDescent="0.35">
      <c r="B1059" s="77"/>
    </row>
    <row r="1060" spans="2:2" x14ac:dyDescent="0.35">
      <c r="B1060" s="77"/>
    </row>
    <row r="1061" spans="2:2" x14ac:dyDescent="0.35">
      <c r="B1061" s="77"/>
    </row>
    <row r="1062" spans="2:2" x14ac:dyDescent="0.35">
      <c r="B1062" s="77"/>
    </row>
    <row r="1063" spans="2:2" x14ac:dyDescent="0.35">
      <c r="B1063" s="77"/>
    </row>
    <row r="1064" spans="2:2" x14ac:dyDescent="0.35">
      <c r="B1064" s="77"/>
    </row>
    <row r="1065" spans="2:2" x14ac:dyDescent="0.35">
      <c r="B1065" s="77"/>
    </row>
    <row r="1066" spans="2:2" x14ac:dyDescent="0.35">
      <c r="B1066" s="77"/>
    </row>
    <row r="1067" spans="2:2" x14ac:dyDescent="0.35">
      <c r="B1067" s="77"/>
    </row>
    <row r="1068" spans="2:2" x14ac:dyDescent="0.35">
      <c r="B1068" s="77"/>
    </row>
    <row r="1069" spans="2:2" x14ac:dyDescent="0.35">
      <c r="B1069" s="77"/>
    </row>
    <row r="1070" spans="2:2" x14ac:dyDescent="0.35">
      <c r="B1070" s="77"/>
    </row>
    <row r="1071" spans="2:2" x14ac:dyDescent="0.35">
      <c r="B1071" s="77"/>
    </row>
    <row r="1072" spans="2:2" x14ac:dyDescent="0.35">
      <c r="B1072" s="77"/>
    </row>
    <row r="1073" spans="2:2" x14ac:dyDescent="0.35">
      <c r="B1073" s="77"/>
    </row>
    <row r="1074" spans="2:2" x14ac:dyDescent="0.35">
      <c r="B1074" s="77"/>
    </row>
    <row r="1075" spans="2:2" x14ac:dyDescent="0.35">
      <c r="B1075" s="77"/>
    </row>
    <row r="1076" spans="2:2" x14ac:dyDescent="0.35">
      <c r="B1076" s="77"/>
    </row>
    <row r="1077" spans="2:2" x14ac:dyDescent="0.35">
      <c r="B1077" s="77"/>
    </row>
    <row r="1078" spans="2:2" x14ac:dyDescent="0.35">
      <c r="B1078" s="77"/>
    </row>
    <row r="1079" spans="2:2" x14ac:dyDescent="0.35">
      <c r="B1079" s="77"/>
    </row>
    <row r="1080" spans="2:2" x14ac:dyDescent="0.35">
      <c r="B1080" s="77"/>
    </row>
    <row r="1081" spans="2:2" x14ac:dyDescent="0.35">
      <c r="B1081" s="77"/>
    </row>
    <row r="1082" spans="2:2" x14ac:dyDescent="0.35">
      <c r="B1082" s="77"/>
    </row>
    <row r="1083" spans="2:2" x14ac:dyDescent="0.35">
      <c r="B1083" s="77"/>
    </row>
    <row r="1084" spans="2:2" x14ac:dyDescent="0.35">
      <c r="B1084" s="77"/>
    </row>
    <row r="1085" spans="2:2" x14ac:dyDescent="0.35">
      <c r="B1085" s="77"/>
    </row>
    <row r="1086" spans="2:2" x14ac:dyDescent="0.35">
      <c r="B1086" s="77"/>
    </row>
    <row r="1087" spans="2:2" x14ac:dyDescent="0.35">
      <c r="B1087" s="77"/>
    </row>
    <row r="1088" spans="2:2" x14ac:dyDescent="0.35">
      <c r="B1088" s="77"/>
    </row>
    <row r="1089" spans="2:2" x14ac:dyDescent="0.35">
      <c r="B1089" s="77"/>
    </row>
    <row r="1090" spans="2:2" x14ac:dyDescent="0.35">
      <c r="B1090" s="77"/>
    </row>
    <row r="1091" spans="2:2" x14ac:dyDescent="0.35">
      <c r="B1091" s="77"/>
    </row>
    <row r="1092" spans="2:2" x14ac:dyDescent="0.35">
      <c r="B1092" s="77"/>
    </row>
    <row r="1093" spans="2:2" x14ac:dyDescent="0.35">
      <c r="B1093" s="77"/>
    </row>
    <row r="1094" spans="2:2" x14ac:dyDescent="0.35">
      <c r="B1094" s="77"/>
    </row>
    <row r="1095" spans="2:2" x14ac:dyDescent="0.35">
      <c r="B1095" s="77"/>
    </row>
    <row r="1096" spans="2:2" x14ac:dyDescent="0.35">
      <c r="B1096" s="77"/>
    </row>
    <row r="1097" spans="2:2" x14ac:dyDescent="0.35">
      <c r="B1097" s="77"/>
    </row>
    <row r="1098" spans="2:2" x14ac:dyDescent="0.35">
      <c r="B1098" s="77"/>
    </row>
    <row r="1099" spans="2:2" x14ac:dyDescent="0.35">
      <c r="B1099" s="77"/>
    </row>
    <row r="1100" spans="2:2" x14ac:dyDescent="0.35">
      <c r="B1100" s="77"/>
    </row>
    <row r="1101" spans="2:2" x14ac:dyDescent="0.35">
      <c r="B1101" s="77"/>
    </row>
    <row r="1102" spans="2:2" x14ac:dyDescent="0.35">
      <c r="B1102" s="77"/>
    </row>
    <row r="1103" spans="2:2" x14ac:dyDescent="0.35">
      <c r="B1103" s="77"/>
    </row>
    <row r="1104" spans="2:2" x14ac:dyDescent="0.35">
      <c r="B1104" s="77"/>
    </row>
    <row r="1105" spans="2:2" x14ac:dyDescent="0.35">
      <c r="B1105" s="77"/>
    </row>
    <row r="1106" spans="2:2" x14ac:dyDescent="0.35">
      <c r="B1106" s="77"/>
    </row>
    <row r="1107" spans="2:2" x14ac:dyDescent="0.35">
      <c r="B1107" s="77"/>
    </row>
    <row r="1108" spans="2:2" x14ac:dyDescent="0.35">
      <c r="B1108" s="77"/>
    </row>
    <row r="1109" spans="2:2" x14ac:dyDescent="0.35">
      <c r="B1109" s="77"/>
    </row>
    <row r="1110" spans="2:2" x14ac:dyDescent="0.35">
      <c r="B1110" s="77"/>
    </row>
    <row r="1111" spans="2:2" x14ac:dyDescent="0.35">
      <c r="B1111" s="77"/>
    </row>
    <row r="1112" spans="2:2" x14ac:dyDescent="0.35">
      <c r="B1112" s="77"/>
    </row>
    <row r="1113" spans="2:2" x14ac:dyDescent="0.35">
      <c r="B1113" s="77"/>
    </row>
    <row r="1114" spans="2:2" x14ac:dyDescent="0.35">
      <c r="B1114" s="77"/>
    </row>
    <row r="1115" spans="2:2" x14ac:dyDescent="0.35">
      <c r="B1115" s="77"/>
    </row>
    <row r="1116" spans="2:2" x14ac:dyDescent="0.35">
      <c r="B1116" s="77"/>
    </row>
    <row r="1117" spans="2:2" x14ac:dyDescent="0.35">
      <c r="B1117" s="77"/>
    </row>
    <row r="1118" spans="2:2" x14ac:dyDescent="0.35">
      <c r="B1118" s="77"/>
    </row>
    <row r="1119" spans="2:2" x14ac:dyDescent="0.35">
      <c r="B1119" s="77"/>
    </row>
    <row r="1120" spans="2:2" x14ac:dyDescent="0.35">
      <c r="B1120" s="77"/>
    </row>
    <row r="1121" spans="2:2" x14ac:dyDescent="0.35">
      <c r="B1121" s="77"/>
    </row>
    <row r="1122" spans="2:2" x14ac:dyDescent="0.35">
      <c r="B1122" s="77"/>
    </row>
    <row r="1123" spans="2:2" x14ac:dyDescent="0.35">
      <c r="B1123" s="77"/>
    </row>
    <row r="1124" spans="2:2" x14ac:dyDescent="0.35">
      <c r="B1124" s="77"/>
    </row>
    <row r="1125" spans="2:2" x14ac:dyDescent="0.35">
      <c r="B1125" s="77"/>
    </row>
    <row r="1126" spans="2:2" x14ac:dyDescent="0.35">
      <c r="B1126" s="77"/>
    </row>
    <row r="1127" spans="2:2" x14ac:dyDescent="0.35">
      <c r="B1127" s="77"/>
    </row>
    <row r="1128" spans="2:2" x14ac:dyDescent="0.35">
      <c r="B1128" s="77"/>
    </row>
    <row r="1129" spans="2:2" x14ac:dyDescent="0.35">
      <c r="B1129" s="77"/>
    </row>
    <row r="1130" spans="2:2" x14ac:dyDescent="0.35">
      <c r="B1130" s="77"/>
    </row>
    <row r="1131" spans="2:2" x14ac:dyDescent="0.35">
      <c r="B1131" s="77"/>
    </row>
    <row r="1132" spans="2:2" x14ac:dyDescent="0.35">
      <c r="B1132" s="77"/>
    </row>
    <row r="1133" spans="2:2" x14ac:dyDescent="0.35">
      <c r="B1133" s="77"/>
    </row>
    <row r="1134" spans="2:2" x14ac:dyDescent="0.35">
      <c r="B1134" s="77"/>
    </row>
    <row r="1135" spans="2:2" x14ac:dyDescent="0.35">
      <c r="B1135" s="77"/>
    </row>
    <row r="1136" spans="2:2" x14ac:dyDescent="0.35">
      <c r="B1136" s="77"/>
    </row>
    <row r="1137" spans="2:2" x14ac:dyDescent="0.35">
      <c r="B1137" s="77"/>
    </row>
    <row r="1138" spans="2:2" x14ac:dyDescent="0.35">
      <c r="B1138" s="77"/>
    </row>
    <row r="1139" spans="2:2" x14ac:dyDescent="0.35">
      <c r="B1139" s="77"/>
    </row>
    <row r="1140" spans="2:2" x14ac:dyDescent="0.35">
      <c r="B1140" s="77"/>
    </row>
    <row r="1141" spans="2:2" x14ac:dyDescent="0.35">
      <c r="B1141" s="77"/>
    </row>
    <row r="1142" spans="2:2" x14ac:dyDescent="0.35">
      <c r="B1142" s="77"/>
    </row>
    <row r="1143" spans="2:2" x14ac:dyDescent="0.35">
      <c r="B1143" s="77"/>
    </row>
    <row r="1144" spans="2:2" x14ac:dyDescent="0.35">
      <c r="B1144" s="77"/>
    </row>
    <row r="1145" spans="2:2" x14ac:dyDescent="0.35">
      <c r="B1145" s="77"/>
    </row>
    <row r="1146" spans="2:2" x14ac:dyDescent="0.35">
      <c r="B1146" s="77"/>
    </row>
    <row r="1147" spans="2:2" x14ac:dyDescent="0.35">
      <c r="B1147" s="77"/>
    </row>
    <row r="1148" spans="2:2" x14ac:dyDescent="0.35">
      <c r="B1148" s="77"/>
    </row>
    <row r="1149" spans="2:2" x14ac:dyDescent="0.35">
      <c r="B1149" s="77"/>
    </row>
    <row r="1150" spans="2:2" x14ac:dyDescent="0.35">
      <c r="B1150" s="77"/>
    </row>
    <row r="1151" spans="2:2" x14ac:dyDescent="0.35">
      <c r="B1151" s="77"/>
    </row>
    <row r="1152" spans="2:2" x14ac:dyDescent="0.35">
      <c r="B1152" s="77"/>
    </row>
    <row r="1153" spans="2:2" x14ac:dyDescent="0.35">
      <c r="B1153" s="77"/>
    </row>
    <row r="1154" spans="2:2" x14ac:dyDescent="0.35">
      <c r="B1154" s="77"/>
    </row>
    <row r="1155" spans="2:2" x14ac:dyDescent="0.35">
      <c r="B1155" s="77"/>
    </row>
    <row r="1156" spans="2:2" x14ac:dyDescent="0.35">
      <c r="B1156" s="77"/>
    </row>
    <row r="1157" spans="2:2" x14ac:dyDescent="0.35">
      <c r="B1157" s="77"/>
    </row>
    <row r="1158" spans="2:2" x14ac:dyDescent="0.35">
      <c r="B1158" s="77"/>
    </row>
    <row r="1159" spans="2:2" x14ac:dyDescent="0.35">
      <c r="B1159" s="77"/>
    </row>
    <row r="1160" spans="2:2" x14ac:dyDescent="0.35">
      <c r="B1160" s="77"/>
    </row>
    <row r="1161" spans="2:2" x14ac:dyDescent="0.35">
      <c r="B1161" s="77"/>
    </row>
    <row r="1162" spans="2:2" x14ac:dyDescent="0.35">
      <c r="B1162" s="77"/>
    </row>
    <row r="1163" spans="2:2" x14ac:dyDescent="0.35">
      <c r="B1163" s="77"/>
    </row>
    <row r="1164" spans="2:2" x14ac:dyDescent="0.35">
      <c r="B1164" s="77"/>
    </row>
    <row r="1165" spans="2:2" x14ac:dyDescent="0.35">
      <c r="B1165" s="77"/>
    </row>
    <row r="1166" spans="2:2" x14ac:dyDescent="0.35">
      <c r="B1166" s="77"/>
    </row>
    <row r="1167" spans="2:2" x14ac:dyDescent="0.35">
      <c r="B1167" s="77"/>
    </row>
    <row r="1168" spans="2:2" x14ac:dyDescent="0.35">
      <c r="B1168" s="77"/>
    </row>
    <row r="1169" spans="2:2" x14ac:dyDescent="0.35">
      <c r="B1169" s="77"/>
    </row>
    <row r="1170" spans="2:2" x14ac:dyDescent="0.35">
      <c r="B1170" s="77"/>
    </row>
    <row r="1171" spans="2:2" x14ac:dyDescent="0.35">
      <c r="B1171" s="77"/>
    </row>
    <row r="1172" spans="2:2" x14ac:dyDescent="0.35">
      <c r="B1172" s="77"/>
    </row>
    <row r="1173" spans="2:2" x14ac:dyDescent="0.35">
      <c r="B1173" s="77"/>
    </row>
    <row r="1174" spans="2:2" x14ac:dyDescent="0.35">
      <c r="B1174" s="77"/>
    </row>
    <row r="1175" spans="2:2" x14ac:dyDescent="0.35">
      <c r="B1175" s="77"/>
    </row>
    <row r="1176" spans="2:2" x14ac:dyDescent="0.35">
      <c r="B1176" s="77"/>
    </row>
    <row r="1177" spans="2:2" x14ac:dyDescent="0.35">
      <c r="B1177" s="77"/>
    </row>
    <row r="1178" spans="2:2" x14ac:dyDescent="0.35">
      <c r="B1178" s="77"/>
    </row>
    <row r="1179" spans="2:2" x14ac:dyDescent="0.35">
      <c r="B1179" s="77"/>
    </row>
    <row r="1180" spans="2:2" x14ac:dyDescent="0.35">
      <c r="B1180" s="77"/>
    </row>
    <row r="1181" spans="2:2" x14ac:dyDescent="0.35">
      <c r="B1181" s="77"/>
    </row>
    <row r="1182" spans="2:2" x14ac:dyDescent="0.35">
      <c r="B1182" s="77"/>
    </row>
    <row r="1183" spans="2:2" x14ac:dyDescent="0.35">
      <c r="B1183" s="77"/>
    </row>
    <row r="1184" spans="2:2" x14ac:dyDescent="0.35">
      <c r="B1184" s="77"/>
    </row>
    <row r="1185" spans="2:2" x14ac:dyDescent="0.35">
      <c r="B1185" s="77"/>
    </row>
    <row r="1186" spans="2:2" x14ac:dyDescent="0.35">
      <c r="B1186" s="77"/>
    </row>
    <row r="1187" spans="2:2" x14ac:dyDescent="0.35">
      <c r="B1187" s="77"/>
    </row>
    <row r="1188" spans="2:2" x14ac:dyDescent="0.35">
      <c r="B1188" s="77"/>
    </row>
    <row r="1189" spans="2:2" x14ac:dyDescent="0.35">
      <c r="B1189" s="77"/>
    </row>
    <row r="1190" spans="2:2" x14ac:dyDescent="0.35">
      <c r="B1190" s="77"/>
    </row>
    <row r="1191" spans="2:2" x14ac:dyDescent="0.35">
      <c r="B1191" s="77"/>
    </row>
    <row r="1192" spans="2:2" x14ac:dyDescent="0.35">
      <c r="B1192" s="77"/>
    </row>
    <row r="1193" spans="2:2" x14ac:dyDescent="0.35">
      <c r="B1193" s="77"/>
    </row>
    <row r="1194" spans="2:2" x14ac:dyDescent="0.35">
      <c r="B1194" s="77"/>
    </row>
    <row r="1195" spans="2:2" x14ac:dyDescent="0.35">
      <c r="B1195" s="77"/>
    </row>
    <row r="1196" spans="2:2" x14ac:dyDescent="0.35">
      <c r="B1196" s="77"/>
    </row>
    <row r="1197" spans="2:2" x14ac:dyDescent="0.35">
      <c r="B1197" s="77"/>
    </row>
    <row r="1198" spans="2:2" x14ac:dyDescent="0.35">
      <c r="B1198" s="77"/>
    </row>
    <row r="1199" spans="2:2" x14ac:dyDescent="0.35">
      <c r="B1199" s="77"/>
    </row>
    <row r="1200" spans="2:2" x14ac:dyDescent="0.35">
      <c r="B1200" s="77"/>
    </row>
    <row r="1201" spans="2:2" x14ac:dyDescent="0.35">
      <c r="B1201" s="77"/>
    </row>
    <row r="1202" spans="2:2" x14ac:dyDescent="0.35">
      <c r="B1202" s="77"/>
    </row>
    <row r="1203" spans="2:2" x14ac:dyDescent="0.35">
      <c r="B1203" s="77"/>
    </row>
    <row r="1204" spans="2:2" x14ac:dyDescent="0.35">
      <c r="B1204" s="77"/>
    </row>
    <row r="1205" spans="2:2" x14ac:dyDescent="0.35">
      <c r="B1205" s="77"/>
    </row>
    <row r="1206" spans="2:2" x14ac:dyDescent="0.35">
      <c r="B1206" s="77"/>
    </row>
    <row r="1207" spans="2:2" x14ac:dyDescent="0.35">
      <c r="B1207" s="77"/>
    </row>
    <row r="1208" spans="2:2" x14ac:dyDescent="0.35">
      <c r="B1208" s="77"/>
    </row>
    <row r="1209" spans="2:2" x14ac:dyDescent="0.35">
      <c r="B1209" s="77"/>
    </row>
    <row r="1210" spans="2:2" x14ac:dyDescent="0.35">
      <c r="B1210" s="77"/>
    </row>
    <row r="1211" spans="2:2" x14ac:dyDescent="0.35">
      <c r="B1211" s="77"/>
    </row>
    <row r="1212" spans="2:2" x14ac:dyDescent="0.35">
      <c r="B1212" s="77"/>
    </row>
    <row r="1213" spans="2:2" x14ac:dyDescent="0.35">
      <c r="B1213" s="77"/>
    </row>
    <row r="1214" spans="2:2" x14ac:dyDescent="0.35">
      <c r="B1214" s="77"/>
    </row>
    <row r="1215" spans="2:2" x14ac:dyDescent="0.35">
      <c r="B1215" s="77"/>
    </row>
    <row r="1216" spans="2:2" x14ac:dyDescent="0.35">
      <c r="B1216" s="77"/>
    </row>
    <row r="1217" spans="2:2" x14ac:dyDescent="0.35">
      <c r="B1217" s="77"/>
    </row>
    <row r="1218" spans="2:2" x14ac:dyDescent="0.35">
      <c r="B1218" s="77"/>
    </row>
    <row r="1219" spans="2:2" x14ac:dyDescent="0.35">
      <c r="B1219" s="77"/>
    </row>
    <row r="1220" spans="2:2" x14ac:dyDescent="0.35">
      <c r="B1220" s="77"/>
    </row>
    <row r="1221" spans="2:2" x14ac:dyDescent="0.35">
      <c r="B1221" s="77"/>
    </row>
    <row r="1222" spans="2:2" x14ac:dyDescent="0.35">
      <c r="B1222" s="77"/>
    </row>
    <row r="1223" spans="2:2" x14ac:dyDescent="0.35">
      <c r="B1223" s="77"/>
    </row>
    <row r="1224" spans="2:2" x14ac:dyDescent="0.35">
      <c r="B1224" s="77"/>
    </row>
    <row r="1225" spans="2:2" x14ac:dyDescent="0.35">
      <c r="B1225" s="77"/>
    </row>
    <row r="1226" spans="2:2" x14ac:dyDescent="0.35">
      <c r="B1226" s="77"/>
    </row>
    <row r="1227" spans="2:2" x14ac:dyDescent="0.35">
      <c r="B1227" s="77"/>
    </row>
    <row r="1228" spans="2:2" x14ac:dyDescent="0.35">
      <c r="B1228" s="77"/>
    </row>
    <row r="1229" spans="2:2" x14ac:dyDescent="0.35">
      <c r="B1229" s="77"/>
    </row>
    <row r="1230" spans="2:2" x14ac:dyDescent="0.35">
      <c r="B1230" s="77"/>
    </row>
    <row r="1231" spans="2:2" x14ac:dyDescent="0.35">
      <c r="B1231" s="77"/>
    </row>
    <row r="1232" spans="2:2" x14ac:dyDescent="0.35">
      <c r="B1232" s="77"/>
    </row>
    <row r="1233" spans="2:2" x14ac:dyDescent="0.35">
      <c r="B1233" s="77"/>
    </row>
    <row r="1234" spans="2:2" x14ac:dyDescent="0.35">
      <c r="B1234" s="77"/>
    </row>
    <row r="1235" spans="2:2" x14ac:dyDescent="0.35">
      <c r="B1235" s="77"/>
    </row>
    <row r="1236" spans="2:2" x14ac:dyDescent="0.35">
      <c r="B1236" s="77"/>
    </row>
    <row r="1237" spans="2:2" x14ac:dyDescent="0.35">
      <c r="B1237" s="77"/>
    </row>
    <row r="1238" spans="2:2" x14ac:dyDescent="0.35">
      <c r="B1238" s="77"/>
    </row>
    <row r="1239" spans="2:2" x14ac:dyDescent="0.35">
      <c r="B1239" s="77"/>
    </row>
    <row r="1240" spans="2:2" x14ac:dyDescent="0.35">
      <c r="B1240" s="77"/>
    </row>
    <row r="1241" spans="2:2" x14ac:dyDescent="0.35">
      <c r="B1241" s="77"/>
    </row>
    <row r="1242" spans="2:2" x14ac:dyDescent="0.35">
      <c r="B1242" s="77"/>
    </row>
    <row r="1243" spans="2:2" x14ac:dyDescent="0.35">
      <c r="B1243" s="77"/>
    </row>
    <row r="1244" spans="2:2" x14ac:dyDescent="0.35">
      <c r="B1244" s="77"/>
    </row>
    <row r="1245" spans="2:2" x14ac:dyDescent="0.35">
      <c r="B1245" s="77"/>
    </row>
    <row r="1246" spans="2:2" x14ac:dyDescent="0.35">
      <c r="B1246" s="77"/>
    </row>
    <row r="1247" spans="2:2" x14ac:dyDescent="0.35">
      <c r="B1247" s="77"/>
    </row>
    <row r="1248" spans="2:2" x14ac:dyDescent="0.35">
      <c r="B1248" s="77"/>
    </row>
    <row r="1249" spans="2:2" x14ac:dyDescent="0.35">
      <c r="B1249" s="77"/>
    </row>
    <row r="1250" spans="2:2" x14ac:dyDescent="0.35">
      <c r="B1250" s="77"/>
    </row>
    <row r="1251" spans="2:2" x14ac:dyDescent="0.35">
      <c r="B1251" s="77"/>
    </row>
    <row r="1252" spans="2:2" x14ac:dyDescent="0.35">
      <c r="B1252" s="77"/>
    </row>
    <row r="1253" spans="2:2" x14ac:dyDescent="0.35">
      <c r="B1253" s="77"/>
    </row>
    <row r="1254" spans="2:2" x14ac:dyDescent="0.35">
      <c r="B1254" s="77"/>
    </row>
    <row r="1255" spans="2:2" x14ac:dyDescent="0.35">
      <c r="B1255" s="77"/>
    </row>
    <row r="1256" spans="2:2" x14ac:dyDescent="0.35">
      <c r="B1256" s="77"/>
    </row>
    <row r="1257" spans="2:2" x14ac:dyDescent="0.35">
      <c r="B1257" s="77"/>
    </row>
    <row r="1258" spans="2:2" x14ac:dyDescent="0.35">
      <c r="B1258" s="77"/>
    </row>
    <row r="1259" spans="2:2" x14ac:dyDescent="0.35">
      <c r="B1259" s="77"/>
    </row>
    <row r="1260" spans="2:2" x14ac:dyDescent="0.35">
      <c r="B1260" s="77"/>
    </row>
    <row r="1261" spans="2:2" x14ac:dyDescent="0.35">
      <c r="B1261" s="77"/>
    </row>
    <row r="1262" spans="2:2" x14ac:dyDescent="0.35">
      <c r="B1262" s="77"/>
    </row>
    <row r="1263" spans="2:2" x14ac:dyDescent="0.35">
      <c r="B1263" s="77"/>
    </row>
    <row r="1264" spans="2:2" x14ac:dyDescent="0.35">
      <c r="B1264" s="77"/>
    </row>
    <row r="1265" spans="2:2" x14ac:dyDescent="0.35">
      <c r="B1265" s="77"/>
    </row>
    <row r="1266" spans="2:2" x14ac:dyDescent="0.35">
      <c r="B1266" s="77"/>
    </row>
    <row r="1267" spans="2:2" x14ac:dyDescent="0.35">
      <c r="B1267" s="77"/>
    </row>
    <row r="1268" spans="2:2" x14ac:dyDescent="0.35">
      <c r="B1268" s="77"/>
    </row>
    <row r="1269" spans="2:2" x14ac:dyDescent="0.35">
      <c r="B1269" s="77"/>
    </row>
    <row r="1270" spans="2:2" x14ac:dyDescent="0.35">
      <c r="B1270" s="77"/>
    </row>
    <row r="1271" spans="2:2" x14ac:dyDescent="0.35">
      <c r="B1271" s="77"/>
    </row>
    <row r="1272" spans="2:2" x14ac:dyDescent="0.35">
      <c r="B1272" s="77"/>
    </row>
    <row r="1273" spans="2:2" x14ac:dyDescent="0.35">
      <c r="B1273" s="77"/>
    </row>
    <row r="1274" spans="2:2" x14ac:dyDescent="0.35">
      <c r="B1274" s="77"/>
    </row>
    <row r="1275" spans="2:2" x14ac:dyDescent="0.35">
      <c r="B1275" s="77"/>
    </row>
    <row r="1276" spans="2:2" x14ac:dyDescent="0.35">
      <c r="B1276" s="77"/>
    </row>
    <row r="1277" spans="2:2" x14ac:dyDescent="0.35">
      <c r="B1277" s="77"/>
    </row>
    <row r="1278" spans="2:2" x14ac:dyDescent="0.35">
      <c r="B1278" s="77"/>
    </row>
    <row r="1279" spans="2:2" x14ac:dyDescent="0.35">
      <c r="B1279" s="77"/>
    </row>
    <row r="1280" spans="2:2" x14ac:dyDescent="0.35">
      <c r="B1280" s="77"/>
    </row>
    <row r="1281" spans="2:2" x14ac:dyDescent="0.35">
      <c r="B1281" s="77"/>
    </row>
    <row r="1282" spans="2:2" x14ac:dyDescent="0.35">
      <c r="B1282" s="77"/>
    </row>
    <row r="1283" spans="2:2" x14ac:dyDescent="0.35">
      <c r="B1283" s="77"/>
    </row>
    <row r="1284" spans="2:2" x14ac:dyDescent="0.35">
      <c r="B1284" s="77"/>
    </row>
    <row r="1285" spans="2:2" x14ac:dyDescent="0.35">
      <c r="B1285" s="77"/>
    </row>
    <row r="1286" spans="2:2" x14ac:dyDescent="0.35">
      <c r="B1286" s="77"/>
    </row>
    <row r="1287" spans="2:2" x14ac:dyDescent="0.35">
      <c r="B1287" s="77"/>
    </row>
    <row r="1288" spans="2:2" x14ac:dyDescent="0.35">
      <c r="B1288" s="77"/>
    </row>
    <row r="1289" spans="2:2" x14ac:dyDescent="0.35">
      <c r="B1289" s="77"/>
    </row>
    <row r="1290" spans="2:2" x14ac:dyDescent="0.35">
      <c r="B1290" s="77"/>
    </row>
    <row r="1291" spans="2:2" x14ac:dyDescent="0.35">
      <c r="B1291" s="77"/>
    </row>
    <row r="1292" spans="2:2" x14ac:dyDescent="0.35">
      <c r="B1292" s="77"/>
    </row>
    <row r="1293" spans="2:2" x14ac:dyDescent="0.35">
      <c r="B1293" s="77"/>
    </row>
    <row r="1294" spans="2:2" x14ac:dyDescent="0.35">
      <c r="B1294" s="77"/>
    </row>
    <row r="1295" spans="2:2" x14ac:dyDescent="0.35">
      <c r="B1295" s="77"/>
    </row>
    <row r="1296" spans="2:2" x14ac:dyDescent="0.35">
      <c r="B1296" s="77"/>
    </row>
    <row r="1297" spans="2:2" x14ac:dyDescent="0.35">
      <c r="B1297" s="77"/>
    </row>
    <row r="1298" spans="2:2" x14ac:dyDescent="0.35">
      <c r="B1298" s="77"/>
    </row>
    <row r="1299" spans="2:2" x14ac:dyDescent="0.35">
      <c r="B1299" s="77"/>
    </row>
    <row r="1300" spans="2:2" x14ac:dyDescent="0.35">
      <c r="B1300" s="77"/>
    </row>
    <row r="1301" spans="2:2" x14ac:dyDescent="0.35">
      <c r="B1301" s="77"/>
    </row>
    <row r="1302" spans="2:2" x14ac:dyDescent="0.35">
      <c r="B1302" s="77"/>
    </row>
    <row r="1303" spans="2:2" x14ac:dyDescent="0.35">
      <c r="B1303" s="77"/>
    </row>
    <row r="1304" spans="2:2" x14ac:dyDescent="0.35">
      <c r="B1304" s="77"/>
    </row>
    <row r="1305" spans="2:2" x14ac:dyDescent="0.35">
      <c r="B1305" s="77"/>
    </row>
    <row r="1306" spans="2:2" x14ac:dyDescent="0.35">
      <c r="B1306" s="77"/>
    </row>
    <row r="1307" spans="2:2" x14ac:dyDescent="0.35">
      <c r="B1307" s="77"/>
    </row>
    <row r="1308" spans="2:2" x14ac:dyDescent="0.35">
      <c r="B1308" s="77"/>
    </row>
    <row r="1309" spans="2:2" x14ac:dyDescent="0.35">
      <c r="B1309" s="77"/>
    </row>
    <row r="1310" spans="2:2" x14ac:dyDescent="0.35">
      <c r="B1310" s="77"/>
    </row>
    <row r="1311" spans="2:2" x14ac:dyDescent="0.35">
      <c r="B1311" s="77"/>
    </row>
    <row r="1312" spans="2:2" x14ac:dyDescent="0.35">
      <c r="B1312" s="77"/>
    </row>
    <row r="1313" spans="2:2" x14ac:dyDescent="0.35">
      <c r="B1313" s="77"/>
    </row>
    <row r="1314" spans="2:2" x14ac:dyDescent="0.35">
      <c r="B1314" s="77"/>
    </row>
    <row r="1315" spans="2:2" x14ac:dyDescent="0.35">
      <c r="B1315" s="77"/>
    </row>
    <row r="1316" spans="2:2" x14ac:dyDescent="0.35">
      <c r="B1316" s="77"/>
    </row>
    <row r="1317" spans="2:2" x14ac:dyDescent="0.35">
      <c r="B1317" s="77"/>
    </row>
    <row r="1318" spans="2:2" x14ac:dyDescent="0.35">
      <c r="B1318" s="77"/>
    </row>
    <row r="1319" spans="2:2" x14ac:dyDescent="0.35">
      <c r="B1319" s="77"/>
    </row>
    <row r="1320" spans="2:2" x14ac:dyDescent="0.35">
      <c r="B1320" s="77"/>
    </row>
    <row r="1321" spans="2:2" x14ac:dyDescent="0.35">
      <c r="B1321" s="77"/>
    </row>
    <row r="1322" spans="2:2" x14ac:dyDescent="0.35">
      <c r="B1322" s="77"/>
    </row>
    <row r="1323" spans="2:2" x14ac:dyDescent="0.35">
      <c r="B1323" s="77"/>
    </row>
    <row r="1324" spans="2:2" x14ac:dyDescent="0.35">
      <c r="B1324" s="77"/>
    </row>
    <row r="1325" spans="2:2" x14ac:dyDescent="0.35">
      <c r="B1325" s="77"/>
    </row>
    <row r="1326" spans="2:2" x14ac:dyDescent="0.35">
      <c r="B1326" s="77"/>
    </row>
    <row r="1327" spans="2:2" x14ac:dyDescent="0.35">
      <c r="B1327" s="77"/>
    </row>
    <row r="1328" spans="2:2" x14ac:dyDescent="0.35">
      <c r="B1328" s="77"/>
    </row>
    <row r="1329" spans="2:2" x14ac:dyDescent="0.35">
      <c r="B1329" s="77"/>
    </row>
    <row r="1330" spans="2:2" x14ac:dyDescent="0.35">
      <c r="B1330" s="77"/>
    </row>
    <row r="1331" spans="2:2" x14ac:dyDescent="0.35">
      <c r="B1331" s="77"/>
    </row>
    <row r="1332" spans="2:2" x14ac:dyDescent="0.35">
      <c r="B1332" s="77"/>
    </row>
    <row r="1333" spans="2:2" x14ac:dyDescent="0.35">
      <c r="B1333" s="77"/>
    </row>
    <row r="1334" spans="2:2" x14ac:dyDescent="0.35">
      <c r="B1334" s="77"/>
    </row>
    <row r="1335" spans="2:2" x14ac:dyDescent="0.35">
      <c r="B1335" s="77"/>
    </row>
    <row r="1336" spans="2:2" x14ac:dyDescent="0.35">
      <c r="B1336" s="77"/>
    </row>
    <row r="1337" spans="2:2" x14ac:dyDescent="0.35">
      <c r="B1337" s="77"/>
    </row>
    <row r="1338" spans="2:2" x14ac:dyDescent="0.35">
      <c r="B1338" s="77"/>
    </row>
    <row r="1339" spans="2:2" x14ac:dyDescent="0.35">
      <c r="B1339" s="77"/>
    </row>
    <row r="1340" spans="2:2" x14ac:dyDescent="0.35">
      <c r="B1340" s="77"/>
    </row>
    <row r="1341" spans="2:2" x14ac:dyDescent="0.35">
      <c r="B1341" s="77"/>
    </row>
    <row r="1342" spans="2:2" x14ac:dyDescent="0.35">
      <c r="B1342" s="77"/>
    </row>
    <row r="1343" spans="2:2" x14ac:dyDescent="0.35">
      <c r="B1343" s="77"/>
    </row>
    <row r="1344" spans="2:2" x14ac:dyDescent="0.35">
      <c r="B1344" s="77"/>
    </row>
    <row r="1345" spans="2:2" x14ac:dyDescent="0.35">
      <c r="B1345" s="77"/>
    </row>
    <row r="1346" spans="2:2" x14ac:dyDescent="0.35">
      <c r="B1346" s="77"/>
    </row>
    <row r="1347" spans="2:2" x14ac:dyDescent="0.35">
      <c r="B1347" s="77"/>
    </row>
    <row r="1348" spans="2:2" x14ac:dyDescent="0.35">
      <c r="B1348" s="77"/>
    </row>
    <row r="1349" spans="2:2" x14ac:dyDescent="0.35">
      <c r="B1349" s="77"/>
    </row>
    <row r="1350" spans="2:2" x14ac:dyDescent="0.35">
      <c r="B1350" s="77"/>
    </row>
    <row r="1351" spans="2:2" x14ac:dyDescent="0.35">
      <c r="B1351" s="77"/>
    </row>
    <row r="1352" spans="2:2" x14ac:dyDescent="0.35">
      <c r="B1352" s="77"/>
    </row>
    <row r="1353" spans="2:2" x14ac:dyDescent="0.35">
      <c r="B1353" s="77"/>
    </row>
    <row r="1354" spans="2:2" x14ac:dyDescent="0.35">
      <c r="B1354" s="77"/>
    </row>
    <row r="1355" spans="2:2" x14ac:dyDescent="0.35">
      <c r="B1355" s="77"/>
    </row>
    <row r="1356" spans="2:2" x14ac:dyDescent="0.35">
      <c r="B1356" s="77"/>
    </row>
    <row r="1357" spans="2:2" x14ac:dyDescent="0.35">
      <c r="B1357" s="77"/>
    </row>
    <row r="1358" spans="2:2" x14ac:dyDescent="0.35">
      <c r="B1358" s="77"/>
    </row>
    <row r="1359" spans="2:2" x14ac:dyDescent="0.35">
      <c r="B1359" s="77"/>
    </row>
    <row r="1360" spans="2:2" x14ac:dyDescent="0.35">
      <c r="B1360" s="77"/>
    </row>
    <row r="1361" spans="2:2" x14ac:dyDescent="0.35">
      <c r="B1361" s="77"/>
    </row>
    <row r="1362" spans="2:2" x14ac:dyDescent="0.35">
      <c r="B1362" s="77"/>
    </row>
    <row r="1363" spans="2:2" x14ac:dyDescent="0.35">
      <c r="B1363" s="77"/>
    </row>
    <row r="1364" spans="2:2" x14ac:dyDescent="0.35">
      <c r="B1364" s="77"/>
    </row>
    <row r="1365" spans="2:2" x14ac:dyDescent="0.35">
      <c r="B1365" s="77"/>
    </row>
    <row r="1366" spans="2:2" x14ac:dyDescent="0.35">
      <c r="B1366" s="77"/>
    </row>
    <row r="1367" spans="2:2" x14ac:dyDescent="0.35">
      <c r="B1367" s="77"/>
    </row>
    <row r="1368" spans="2:2" x14ac:dyDescent="0.35">
      <c r="B1368" s="77"/>
    </row>
    <row r="1369" spans="2:2" x14ac:dyDescent="0.35">
      <c r="B1369" s="77"/>
    </row>
    <row r="1370" spans="2:2" x14ac:dyDescent="0.35">
      <c r="B1370" s="77"/>
    </row>
    <row r="1371" spans="2:2" x14ac:dyDescent="0.35">
      <c r="B1371" s="77"/>
    </row>
    <row r="1372" spans="2:2" x14ac:dyDescent="0.35">
      <c r="B1372" s="77"/>
    </row>
    <row r="1373" spans="2:2" x14ac:dyDescent="0.35">
      <c r="B1373" s="77"/>
    </row>
    <row r="1374" spans="2:2" x14ac:dyDescent="0.35">
      <c r="B1374" s="77"/>
    </row>
    <row r="1375" spans="2:2" x14ac:dyDescent="0.35">
      <c r="B1375" s="77"/>
    </row>
    <row r="1376" spans="2:2" x14ac:dyDescent="0.35">
      <c r="B1376" s="77"/>
    </row>
    <row r="1377" spans="2:2" x14ac:dyDescent="0.35">
      <c r="B1377" s="77"/>
    </row>
    <row r="1378" spans="2:2" x14ac:dyDescent="0.35">
      <c r="B1378" s="77"/>
    </row>
    <row r="1379" spans="2:2" x14ac:dyDescent="0.35">
      <c r="B1379" s="77"/>
    </row>
    <row r="1380" spans="2:2" x14ac:dyDescent="0.35">
      <c r="B1380" s="77"/>
    </row>
    <row r="1381" spans="2:2" x14ac:dyDescent="0.35">
      <c r="B1381" s="77"/>
    </row>
    <row r="1382" spans="2:2" x14ac:dyDescent="0.35">
      <c r="B1382" s="77"/>
    </row>
    <row r="1383" spans="2:2" x14ac:dyDescent="0.35">
      <c r="B1383" s="77"/>
    </row>
    <row r="1384" spans="2:2" x14ac:dyDescent="0.35">
      <c r="B1384" s="77"/>
    </row>
    <row r="1385" spans="2:2" x14ac:dyDescent="0.35">
      <c r="B1385" s="77"/>
    </row>
    <row r="1386" spans="2:2" x14ac:dyDescent="0.35">
      <c r="B1386" s="77"/>
    </row>
    <row r="1387" spans="2:2" x14ac:dyDescent="0.35">
      <c r="B1387" s="77"/>
    </row>
    <row r="1388" spans="2:2" x14ac:dyDescent="0.35">
      <c r="B1388" s="77"/>
    </row>
    <row r="1389" spans="2:2" x14ac:dyDescent="0.35">
      <c r="B1389" s="77"/>
    </row>
    <row r="1390" spans="2:2" x14ac:dyDescent="0.35">
      <c r="B1390" s="77"/>
    </row>
    <row r="1391" spans="2:2" x14ac:dyDescent="0.35">
      <c r="B1391" s="77"/>
    </row>
    <row r="1392" spans="2:2" x14ac:dyDescent="0.35">
      <c r="B1392" s="77"/>
    </row>
    <row r="1393" spans="2:2" x14ac:dyDescent="0.35">
      <c r="B1393" s="77"/>
    </row>
    <row r="1394" spans="2:2" x14ac:dyDescent="0.35">
      <c r="B1394" s="77"/>
    </row>
    <row r="1395" spans="2:2" x14ac:dyDescent="0.35">
      <c r="B1395" s="77"/>
    </row>
    <row r="1396" spans="2:2" x14ac:dyDescent="0.35">
      <c r="B1396" s="77"/>
    </row>
    <row r="1397" spans="2:2" x14ac:dyDescent="0.35">
      <c r="B1397" s="77"/>
    </row>
    <row r="1398" spans="2:2" x14ac:dyDescent="0.35">
      <c r="B1398" s="77"/>
    </row>
    <row r="1399" spans="2:2" x14ac:dyDescent="0.35">
      <c r="B1399" s="77"/>
    </row>
    <row r="1400" spans="2:2" x14ac:dyDescent="0.35">
      <c r="B1400" s="77"/>
    </row>
    <row r="1401" spans="2:2" x14ac:dyDescent="0.35">
      <c r="B1401" s="77"/>
    </row>
    <row r="1402" spans="2:2" x14ac:dyDescent="0.35">
      <c r="B1402" s="77"/>
    </row>
    <row r="1403" spans="2:2" x14ac:dyDescent="0.35">
      <c r="B1403" s="77"/>
    </row>
    <row r="1404" spans="2:2" x14ac:dyDescent="0.35">
      <c r="B1404" s="77"/>
    </row>
    <row r="1405" spans="2:2" x14ac:dyDescent="0.35">
      <c r="B1405" s="77"/>
    </row>
    <row r="1406" spans="2:2" x14ac:dyDescent="0.35">
      <c r="B1406" s="77"/>
    </row>
    <row r="1407" spans="2:2" x14ac:dyDescent="0.35">
      <c r="B1407" s="77"/>
    </row>
    <row r="1408" spans="2:2" x14ac:dyDescent="0.35">
      <c r="B1408" s="77"/>
    </row>
    <row r="1409" spans="2:2" x14ac:dyDescent="0.35">
      <c r="B1409" s="77"/>
    </row>
    <row r="1410" spans="2:2" x14ac:dyDescent="0.35">
      <c r="B1410" s="77"/>
    </row>
    <row r="1411" spans="2:2" x14ac:dyDescent="0.35">
      <c r="B1411" s="77"/>
    </row>
    <row r="1412" spans="2:2" x14ac:dyDescent="0.35">
      <c r="B1412" s="77"/>
    </row>
    <row r="1413" spans="2:2" x14ac:dyDescent="0.35">
      <c r="B1413" s="77"/>
    </row>
    <row r="1414" spans="2:2" x14ac:dyDescent="0.35">
      <c r="B1414" s="77"/>
    </row>
    <row r="1415" spans="2:2" x14ac:dyDescent="0.35">
      <c r="B1415" s="77"/>
    </row>
    <row r="1416" spans="2:2" x14ac:dyDescent="0.35">
      <c r="B1416" s="77"/>
    </row>
    <row r="1417" spans="2:2" x14ac:dyDescent="0.35">
      <c r="B1417" s="77"/>
    </row>
    <row r="1418" spans="2:2" x14ac:dyDescent="0.35">
      <c r="B1418" s="77"/>
    </row>
    <row r="1419" spans="2:2" x14ac:dyDescent="0.35">
      <c r="B1419" s="77"/>
    </row>
    <row r="1420" spans="2:2" x14ac:dyDescent="0.35">
      <c r="B1420" s="77"/>
    </row>
    <row r="1421" spans="2:2" x14ac:dyDescent="0.35">
      <c r="B1421" s="77"/>
    </row>
    <row r="1422" spans="2:2" x14ac:dyDescent="0.35">
      <c r="B1422" s="77"/>
    </row>
    <row r="1423" spans="2:2" x14ac:dyDescent="0.35">
      <c r="B1423" s="77"/>
    </row>
    <row r="1424" spans="2:2" x14ac:dyDescent="0.35">
      <c r="B1424" s="77"/>
    </row>
    <row r="1425" spans="2:2" x14ac:dyDescent="0.35">
      <c r="B1425" s="77"/>
    </row>
    <row r="1426" spans="2:2" x14ac:dyDescent="0.35">
      <c r="B1426" s="77"/>
    </row>
    <row r="1427" spans="2:2" x14ac:dyDescent="0.35">
      <c r="B1427" s="77"/>
    </row>
    <row r="1428" spans="2:2" x14ac:dyDescent="0.35">
      <c r="B1428" s="77"/>
    </row>
    <row r="1429" spans="2:2" x14ac:dyDescent="0.35">
      <c r="B1429" s="77"/>
    </row>
    <row r="1430" spans="2:2" x14ac:dyDescent="0.35">
      <c r="B1430" s="77"/>
    </row>
    <row r="1431" spans="2:2" x14ac:dyDescent="0.35">
      <c r="B1431" s="77"/>
    </row>
    <row r="1432" spans="2:2" x14ac:dyDescent="0.35">
      <c r="B1432" s="77"/>
    </row>
    <row r="1433" spans="2:2" x14ac:dyDescent="0.35">
      <c r="B1433" s="77"/>
    </row>
    <row r="1434" spans="2:2" x14ac:dyDescent="0.35">
      <c r="B1434" s="77"/>
    </row>
    <row r="1435" spans="2:2" x14ac:dyDescent="0.35">
      <c r="B1435" s="77"/>
    </row>
    <row r="1436" spans="2:2" x14ac:dyDescent="0.35">
      <c r="B1436" s="77"/>
    </row>
    <row r="1437" spans="2:2" x14ac:dyDescent="0.35">
      <c r="B1437" s="77"/>
    </row>
    <row r="1438" spans="2:2" x14ac:dyDescent="0.35">
      <c r="B1438" s="77"/>
    </row>
    <row r="1439" spans="2:2" x14ac:dyDescent="0.35">
      <c r="B1439" s="77"/>
    </row>
    <row r="1440" spans="2:2" x14ac:dyDescent="0.35">
      <c r="B1440" s="77"/>
    </row>
    <row r="1441" spans="2:2" x14ac:dyDescent="0.35">
      <c r="B1441" s="77"/>
    </row>
    <row r="1442" spans="2:2" x14ac:dyDescent="0.35">
      <c r="B1442" s="77"/>
    </row>
    <row r="1443" spans="2:2" x14ac:dyDescent="0.35">
      <c r="B1443" s="77"/>
    </row>
    <row r="1444" spans="2:2" x14ac:dyDescent="0.35">
      <c r="B1444" s="77"/>
    </row>
    <row r="1445" spans="2:2" x14ac:dyDescent="0.35">
      <c r="B1445" s="77"/>
    </row>
    <row r="1446" spans="2:2" x14ac:dyDescent="0.35">
      <c r="B1446" s="77"/>
    </row>
    <row r="1447" spans="2:2" x14ac:dyDescent="0.35">
      <c r="B1447" s="77"/>
    </row>
    <row r="1448" spans="2:2" x14ac:dyDescent="0.35">
      <c r="B1448" s="77"/>
    </row>
    <row r="1449" spans="2:2" x14ac:dyDescent="0.35">
      <c r="B1449" s="77"/>
    </row>
    <row r="1450" spans="2:2" x14ac:dyDescent="0.35">
      <c r="B1450" s="77"/>
    </row>
    <row r="1451" spans="2:2" x14ac:dyDescent="0.35">
      <c r="B1451" s="77"/>
    </row>
    <row r="1452" spans="2:2" x14ac:dyDescent="0.35">
      <c r="B1452" s="77"/>
    </row>
    <row r="1453" spans="2:2" x14ac:dyDescent="0.35">
      <c r="B1453" s="77"/>
    </row>
    <row r="1454" spans="2:2" x14ac:dyDescent="0.35">
      <c r="B1454" s="77"/>
    </row>
    <row r="1455" spans="2:2" x14ac:dyDescent="0.35">
      <c r="B1455" s="77"/>
    </row>
    <row r="1456" spans="2:2" x14ac:dyDescent="0.35">
      <c r="B1456" s="77"/>
    </row>
    <row r="1457" spans="2:2" x14ac:dyDescent="0.35">
      <c r="B1457" s="77"/>
    </row>
    <row r="1458" spans="2:2" x14ac:dyDescent="0.35">
      <c r="B1458" s="77"/>
    </row>
    <row r="1459" spans="2:2" x14ac:dyDescent="0.35">
      <c r="B1459" s="77"/>
    </row>
    <row r="1460" spans="2:2" x14ac:dyDescent="0.35">
      <c r="B1460" s="77"/>
    </row>
    <row r="1461" spans="2:2" x14ac:dyDescent="0.35">
      <c r="B1461" s="77"/>
    </row>
    <row r="1462" spans="2:2" x14ac:dyDescent="0.35">
      <c r="B1462" s="77"/>
    </row>
    <row r="1463" spans="2:2" x14ac:dyDescent="0.35">
      <c r="B1463" s="77"/>
    </row>
    <row r="1464" spans="2:2" x14ac:dyDescent="0.35">
      <c r="B1464" s="77"/>
    </row>
    <row r="1465" spans="2:2" x14ac:dyDescent="0.35">
      <c r="B1465" s="77"/>
    </row>
    <row r="1466" spans="2:2" x14ac:dyDescent="0.35">
      <c r="B1466" s="77"/>
    </row>
    <row r="1467" spans="2:2" x14ac:dyDescent="0.35">
      <c r="B1467" s="77"/>
    </row>
    <row r="1468" spans="2:2" x14ac:dyDescent="0.35">
      <c r="B1468" s="77"/>
    </row>
    <row r="1469" spans="2:2" x14ac:dyDescent="0.35">
      <c r="B1469" s="77"/>
    </row>
    <row r="1470" spans="2:2" x14ac:dyDescent="0.35">
      <c r="B1470" s="77"/>
    </row>
    <row r="1471" spans="2:2" x14ac:dyDescent="0.35">
      <c r="B1471" s="77"/>
    </row>
    <row r="1472" spans="2:2" x14ac:dyDescent="0.35">
      <c r="B1472" s="77"/>
    </row>
    <row r="1473" spans="2:2" x14ac:dyDescent="0.35">
      <c r="B1473" s="77"/>
    </row>
    <row r="1474" spans="2:2" x14ac:dyDescent="0.35">
      <c r="B1474" s="77"/>
    </row>
    <row r="1475" spans="2:2" x14ac:dyDescent="0.35">
      <c r="B1475" s="77"/>
    </row>
    <row r="1476" spans="2:2" x14ac:dyDescent="0.35">
      <c r="B1476" s="77"/>
    </row>
    <row r="1477" spans="2:2" x14ac:dyDescent="0.35">
      <c r="B1477" s="77"/>
    </row>
    <row r="1478" spans="2:2" x14ac:dyDescent="0.35">
      <c r="B1478" s="77"/>
    </row>
    <row r="1479" spans="2:2" x14ac:dyDescent="0.35">
      <c r="B1479" s="77"/>
    </row>
    <row r="1480" spans="2:2" x14ac:dyDescent="0.35">
      <c r="B1480" s="77"/>
    </row>
    <row r="1481" spans="2:2" x14ac:dyDescent="0.35">
      <c r="B1481" s="77"/>
    </row>
    <row r="1482" spans="2:2" x14ac:dyDescent="0.35">
      <c r="B1482" s="77"/>
    </row>
    <row r="1483" spans="2:2" x14ac:dyDescent="0.35">
      <c r="B1483" s="77"/>
    </row>
    <row r="1484" spans="2:2" x14ac:dyDescent="0.35">
      <c r="B1484" s="77"/>
    </row>
    <row r="1485" spans="2:2" x14ac:dyDescent="0.35">
      <c r="B1485" s="77"/>
    </row>
    <row r="1486" spans="2:2" x14ac:dyDescent="0.35">
      <c r="B1486" s="77"/>
    </row>
    <row r="1487" spans="2:2" x14ac:dyDescent="0.35">
      <c r="B1487" s="77"/>
    </row>
    <row r="1488" spans="2:2" x14ac:dyDescent="0.35">
      <c r="B1488" s="77"/>
    </row>
    <row r="1489" spans="2:2" x14ac:dyDescent="0.35">
      <c r="B1489" s="77"/>
    </row>
    <row r="1490" spans="2:2" x14ac:dyDescent="0.35">
      <c r="B1490" s="77"/>
    </row>
    <row r="1491" spans="2:2" x14ac:dyDescent="0.35">
      <c r="B1491" s="77"/>
    </row>
    <row r="1492" spans="2:2" x14ac:dyDescent="0.35">
      <c r="B1492" s="77"/>
    </row>
    <row r="1493" spans="2:2" x14ac:dyDescent="0.35">
      <c r="B1493" s="77"/>
    </row>
    <row r="1494" spans="2:2" x14ac:dyDescent="0.35">
      <c r="B1494" s="77"/>
    </row>
    <row r="1495" spans="2:2" x14ac:dyDescent="0.35">
      <c r="B1495" s="77"/>
    </row>
    <row r="1496" spans="2:2" x14ac:dyDescent="0.35">
      <c r="B1496" s="77"/>
    </row>
    <row r="1497" spans="2:2" x14ac:dyDescent="0.35">
      <c r="B1497" s="77"/>
    </row>
    <row r="1498" spans="2:2" x14ac:dyDescent="0.35">
      <c r="B1498" s="77"/>
    </row>
    <row r="1499" spans="2:2" x14ac:dyDescent="0.35">
      <c r="B1499" s="77"/>
    </row>
    <row r="1500" spans="2:2" x14ac:dyDescent="0.35">
      <c r="B1500" s="77"/>
    </row>
    <row r="1501" spans="2:2" x14ac:dyDescent="0.35">
      <c r="B1501" s="77"/>
    </row>
    <row r="1502" spans="2:2" x14ac:dyDescent="0.35">
      <c r="B1502" s="77"/>
    </row>
    <row r="1503" spans="2:2" x14ac:dyDescent="0.35">
      <c r="B1503" s="77"/>
    </row>
    <row r="1504" spans="2:2" x14ac:dyDescent="0.35">
      <c r="B1504" s="77"/>
    </row>
    <row r="1505" spans="2:2" x14ac:dyDescent="0.35">
      <c r="B1505" s="77"/>
    </row>
    <row r="1506" spans="2:2" x14ac:dyDescent="0.35">
      <c r="B1506" s="77"/>
    </row>
    <row r="1507" spans="2:2" x14ac:dyDescent="0.35">
      <c r="B1507" s="77"/>
    </row>
    <row r="1508" spans="2:2" x14ac:dyDescent="0.35">
      <c r="B1508" s="77"/>
    </row>
    <row r="1509" spans="2:2" x14ac:dyDescent="0.35">
      <c r="B1509" s="77"/>
    </row>
    <row r="1510" spans="2:2" x14ac:dyDescent="0.35">
      <c r="B1510" s="77"/>
    </row>
    <row r="1511" spans="2:2" x14ac:dyDescent="0.35">
      <c r="B1511" s="77"/>
    </row>
    <row r="1512" spans="2:2" x14ac:dyDescent="0.35">
      <c r="B1512" s="77"/>
    </row>
    <row r="1513" spans="2:2" x14ac:dyDescent="0.35">
      <c r="B1513" s="77"/>
    </row>
    <row r="1514" spans="2:2" x14ac:dyDescent="0.35">
      <c r="B1514" s="77"/>
    </row>
    <row r="1515" spans="2:2" x14ac:dyDescent="0.35">
      <c r="B1515" s="77"/>
    </row>
    <row r="1516" spans="2:2" x14ac:dyDescent="0.35">
      <c r="B1516" s="77"/>
    </row>
    <row r="1517" spans="2:2" x14ac:dyDescent="0.35">
      <c r="B1517" s="77"/>
    </row>
    <row r="1518" spans="2:2" x14ac:dyDescent="0.35">
      <c r="B1518" s="77"/>
    </row>
    <row r="1519" spans="2:2" x14ac:dyDescent="0.35">
      <c r="B1519" s="77"/>
    </row>
    <row r="1520" spans="2:2" x14ac:dyDescent="0.35">
      <c r="B1520" s="77"/>
    </row>
    <row r="1521" spans="2:2" x14ac:dyDescent="0.35">
      <c r="B1521" s="77"/>
    </row>
    <row r="1522" spans="2:2" x14ac:dyDescent="0.35">
      <c r="B1522" s="77"/>
    </row>
    <row r="1523" spans="2:2" x14ac:dyDescent="0.35">
      <c r="B1523" s="77"/>
    </row>
    <row r="1524" spans="2:2" x14ac:dyDescent="0.35">
      <c r="B1524" s="77"/>
    </row>
    <row r="1525" spans="2:2" x14ac:dyDescent="0.35">
      <c r="B1525" s="77"/>
    </row>
    <row r="1526" spans="2:2" x14ac:dyDescent="0.35">
      <c r="B1526" s="77"/>
    </row>
    <row r="1527" spans="2:2" x14ac:dyDescent="0.35">
      <c r="B1527" s="77"/>
    </row>
    <row r="1528" spans="2:2" x14ac:dyDescent="0.35">
      <c r="B1528" s="77"/>
    </row>
    <row r="1529" spans="2:2" x14ac:dyDescent="0.35">
      <c r="B1529" s="77"/>
    </row>
    <row r="1530" spans="2:2" x14ac:dyDescent="0.35">
      <c r="B1530" s="77"/>
    </row>
    <row r="1531" spans="2:2" x14ac:dyDescent="0.35">
      <c r="B1531" s="77"/>
    </row>
    <row r="1532" spans="2:2" x14ac:dyDescent="0.35">
      <c r="B1532" s="77"/>
    </row>
    <row r="1533" spans="2:2" x14ac:dyDescent="0.35">
      <c r="B1533" s="77"/>
    </row>
    <row r="1534" spans="2:2" x14ac:dyDescent="0.35">
      <c r="B1534" s="77"/>
    </row>
    <row r="1535" spans="2:2" x14ac:dyDescent="0.35">
      <c r="B1535" s="77"/>
    </row>
    <row r="1536" spans="2:2" x14ac:dyDescent="0.35">
      <c r="B1536" s="77"/>
    </row>
    <row r="1537" spans="2:2" x14ac:dyDescent="0.35">
      <c r="B1537" s="77"/>
    </row>
    <row r="1538" spans="2:2" x14ac:dyDescent="0.35">
      <c r="B1538" s="77"/>
    </row>
    <row r="1539" spans="2:2" x14ac:dyDescent="0.35">
      <c r="B1539" s="77"/>
    </row>
    <row r="1540" spans="2:2" x14ac:dyDescent="0.35">
      <c r="B1540" s="77"/>
    </row>
    <row r="1541" spans="2:2" x14ac:dyDescent="0.35">
      <c r="B1541" s="77"/>
    </row>
    <row r="1542" spans="2:2" x14ac:dyDescent="0.35">
      <c r="B1542" s="77"/>
    </row>
    <row r="1543" spans="2:2" x14ac:dyDescent="0.35">
      <c r="B1543" s="77"/>
    </row>
    <row r="1544" spans="2:2" x14ac:dyDescent="0.35">
      <c r="B1544" s="77"/>
    </row>
    <row r="1545" spans="2:2" x14ac:dyDescent="0.35">
      <c r="B1545" s="77"/>
    </row>
    <row r="1546" spans="2:2" x14ac:dyDescent="0.35">
      <c r="B1546" s="77"/>
    </row>
    <row r="1547" spans="2:2" x14ac:dyDescent="0.35">
      <c r="B1547" s="77"/>
    </row>
    <row r="1548" spans="2:2" x14ac:dyDescent="0.35">
      <c r="B1548" s="77"/>
    </row>
    <row r="1549" spans="2:2" x14ac:dyDescent="0.35">
      <c r="B1549" s="77"/>
    </row>
    <row r="1550" spans="2:2" x14ac:dyDescent="0.35">
      <c r="B1550" s="77"/>
    </row>
    <row r="1551" spans="2:2" x14ac:dyDescent="0.35">
      <c r="B1551" s="77"/>
    </row>
    <row r="1552" spans="2:2" x14ac:dyDescent="0.35">
      <c r="B1552" s="77"/>
    </row>
    <row r="1553" spans="2:2" x14ac:dyDescent="0.35">
      <c r="B1553" s="77"/>
    </row>
    <row r="1554" spans="2:2" x14ac:dyDescent="0.35">
      <c r="B1554" s="77"/>
    </row>
    <row r="1555" spans="2:2" x14ac:dyDescent="0.35">
      <c r="B1555" s="77"/>
    </row>
    <row r="1556" spans="2:2" x14ac:dyDescent="0.35">
      <c r="B1556" s="77"/>
    </row>
    <row r="1557" spans="2:2" x14ac:dyDescent="0.35">
      <c r="B1557" s="77"/>
    </row>
    <row r="1558" spans="2:2" x14ac:dyDescent="0.35">
      <c r="B1558" s="77"/>
    </row>
    <row r="1559" spans="2:2" x14ac:dyDescent="0.35">
      <c r="B1559" s="77"/>
    </row>
    <row r="1560" spans="2:2" x14ac:dyDescent="0.35">
      <c r="B1560" s="77"/>
    </row>
    <row r="1561" spans="2:2" x14ac:dyDescent="0.35">
      <c r="B1561" s="77"/>
    </row>
    <row r="1562" spans="2:2" x14ac:dyDescent="0.35">
      <c r="B1562" s="77"/>
    </row>
    <row r="1563" spans="2:2" x14ac:dyDescent="0.35">
      <c r="B1563" s="77"/>
    </row>
    <row r="1564" spans="2:2" x14ac:dyDescent="0.35">
      <c r="B1564" s="77"/>
    </row>
    <row r="1565" spans="2:2" x14ac:dyDescent="0.35">
      <c r="B1565" s="77"/>
    </row>
    <row r="1566" spans="2:2" x14ac:dyDescent="0.35">
      <c r="B1566" s="77"/>
    </row>
    <row r="1567" spans="2:2" x14ac:dyDescent="0.35">
      <c r="B1567" s="77"/>
    </row>
    <row r="1568" spans="2:2" x14ac:dyDescent="0.35">
      <c r="B1568" s="77"/>
    </row>
    <row r="1569" spans="2:2" x14ac:dyDescent="0.35">
      <c r="B1569" s="77"/>
    </row>
    <row r="1570" spans="2:2" x14ac:dyDescent="0.35">
      <c r="B1570" s="77"/>
    </row>
    <row r="1571" spans="2:2" x14ac:dyDescent="0.35">
      <c r="B1571" s="77"/>
    </row>
    <row r="1572" spans="2:2" x14ac:dyDescent="0.35">
      <c r="B1572" s="77"/>
    </row>
    <row r="1573" spans="2:2" x14ac:dyDescent="0.35">
      <c r="B1573" s="77"/>
    </row>
    <row r="1574" spans="2:2" x14ac:dyDescent="0.35">
      <c r="B1574" s="77"/>
    </row>
    <row r="1575" spans="2:2" x14ac:dyDescent="0.35">
      <c r="B1575" s="77"/>
    </row>
    <row r="1576" spans="2:2" x14ac:dyDescent="0.35">
      <c r="B1576" s="77"/>
    </row>
    <row r="1577" spans="2:2" x14ac:dyDescent="0.35">
      <c r="B1577" s="77"/>
    </row>
    <row r="1578" spans="2:2" x14ac:dyDescent="0.35">
      <c r="B1578" s="77"/>
    </row>
    <row r="1579" spans="2:2" x14ac:dyDescent="0.35">
      <c r="B1579" s="77"/>
    </row>
    <row r="1580" spans="2:2" x14ac:dyDescent="0.35">
      <c r="B1580" s="77"/>
    </row>
    <row r="1581" spans="2:2" x14ac:dyDescent="0.35">
      <c r="B1581" s="77"/>
    </row>
    <row r="1582" spans="2:2" x14ac:dyDescent="0.35">
      <c r="B1582" s="77"/>
    </row>
    <row r="1583" spans="2:2" x14ac:dyDescent="0.35">
      <c r="B1583" s="77"/>
    </row>
    <row r="1584" spans="2:2" x14ac:dyDescent="0.35">
      <c r="B1584" s="77"/>
    </row>
    <row r="1585" spans="2:2" x14ac:dyDescent="0.35">
      <c r="B1585" s="77"/>
    </row>
    <row r="1586" spans="2:2" x14ac:dyDescent="0.35">
      <c r="B1586" s="77"/>
    </row>
    <row r="1587" spans="2:2" x14ac:dyDescent="0.35">
      <c r="B1587" s="77"/>
    </row>
    <row r="1588" spans="2:2" x14ac:dyDescent="0.35">
      <c r="B1588" s="77"/>
    </row>
    <row r="1589" spans="2:2" x14ac:dyDescent="0.35">
      <c r="B1589" s="77"/>
    </row>
    <row r="1590" spans="2:2" x14ac:dyDescent="0.35">
      <c r="B1590" s="77"/>
    </row>
    <row r="1591" spans="2:2" x14ac:dyDescent="0.35">
      <c r="B1591" s="77"/>
    </row>
    <row r="1592" spans="2:2" x14ac:dyDescent="0.35">
      <c r="B1592" s="77"/>
    </row>
    <row r="1593" spans="2:2" x14ac:dyDescent="0.35">
      <c r="B1593" s="77"/>
    </row>
    <row r="1594" spans="2:2" x14ac:dyDescent="0.35">
      <c r="B1594" s="77"/>
    </row>
    <row r="1595" spans="2:2" x14ac:dyDescent="0.35">
      <c r="B1595" s="77"/>
    </row>
    <row r="1596" spans="2:2" x14ac:dyDescent="0.35">
      <c r="B1596" s="77"/>
    </row>
    <row r="1597" spans="2:2" x14ac:dyDescent="0.35">
      <c r="B1597" s="77"/>
    </row>
    <row r="1598" spans="2:2" x14ac:dyDescent="0.35">
      <c r="B1598" s="77"/>
    </row>
    <row r="1599" spans="2:2" x14ac:dyDescent="0.35">
      <c r="B1599" s="77"/>
    </row>
    <row r="1600" spans="2:2" x14ac:dyDescent="0.35">
      <c r="B1600" s="77"/>
    </row>
    <row r="1601" spans="2:2" x14ac:dyDescent="0.35">
      <c r="B1601" s="77"/>
    </row>
    <row r="1602" spans="2:2" x14ac:dyDescent="0.35">
      <c r="B1602" s="77"/>
    </row>
    <row r="1603" spans="2:2" x14ac:dyDescent="0.35">
      <c r="B1603" s="77"/>
    </row>
    <row r="1604" spans="2:2" x14ac:dyDescent="0.35">
      <c r="B1604" s="77"/>
    </row>
    <row r="1605" spans="2:2" x14ac:dyDescent="0.35">
      <c r="B1605" s="77"/>
    </row>
    <row r="1606" spans="2:2" x14ac:dyDescent="0.35">
      <c r="B1606" s="77"/>
    </row>
    <row r="1607" spans="2:2" x14ac:dyDescent="0.35">
      <c r="B1607" s="77"/>
    </row>
    <row r="1608" spans="2:2" x14ac:dyDescent="0.35">
      <c r="B1608" s="77"/>
    </row>
    <row r="1609" spans="2:2" x14ac:dyDescent="0.35">
      <c r="B1609" s="77"/>
    </row>
    <row r="1610" spans="2:2" x14ac:dyDescent="0.35">
      <c r="B1610" s="77"/>
    </row>
    <row r="1611" spans="2:2" x14ac:dyDescent="0.35">
      <c r="B1611" s="77"/>
    </row>
    <row r="1612" spans="2:2" x14ac:dyDescent="0.35">
      <c r="B1612" s="77"/>
    </row>
    <row r="1613" spans="2:2" x14ac:dyDescent="0.35">
      <c r="B1613" s="77"/>
    </row>
    <row r="1614" spans="2:2" x14ac:dyDescent="0.35">
      <c r="B1614" s="77"/>
    </row>
    <row r="1615" spans="2:2" x14ac:dyDescent="0.35">
      <c r="B1615" s="77"/>
    </row>
    <row r="1616" spans="2:2" x14ac:dyDescent="0.35">
      <c r="B1616" s="77"/>
    </row>
    <row r="1617" spans="2:2" x14ac:dyDescent="0.35">
      <c r="B1617" s="77"/>
    </row>
    <row r="1618" spans="2:2" x14ac:dyDescent="0.35">
      <c r="B1618" s="77"/>
    </row>
    <row r="1619" spans="2:2" x14ac:dyDescent="0.35">
      <c r="B1619" s="77"/>
    </row>
    <row r="1620" spans="2:2" x14ac:dyDescent="0.35">
      <c r="B1620" s="77"/>
    </row>
    <row r="1621" spans="2:2" x14ac:dyDescent="0.35">
      <c r="B1621" s="77"/>
    </row>
    <row r="1622" spans="2:2" x14ac:dyDescent="0.35">
      <c r="B1622" s="77"/>
    </row>
    <row r="1623" spans="2:2" x14ac:dyDescent="0.35">
      <c r="B1623" s="77"/>
    </row>
    <row r="1624" spans="2:2" x14ac:dyDescent="0.35">
      <c r="B1624" s="77"/>
    </row>
    <row r="1625" spans="2:2" x14ac:dyDescent="0.35">
      <c r="B1625" s="77"/>
    </row>
    <row r="1626" spans="2:2" x14ac:dyDescent="0.35">
      <c r="B1626" s="77"/>
    </row>
    <row r="1627" spans="2:2" x14ac:dyDescent="0.35">
      <c r="B1627" s="77"/>
    </row>
    <row r="1628" spans="2:2" x14ac:dyDescent="0.35">
      <c r="B1628" s="77"/>
    </row>
    <row r="1629" spans="2:2" x14ac:dyDescent="0.35">
      <c r="B1629" s="77"/>
    </row>
    <row r="1630" spans="2:2" x14ac:dyDescent="0.35">
      <c r="B1630" s="77"/>
    </row>
    <row r="1631" spans="2:2" x14ac:dyDescent="0.35">
      <c r="B1631" s="77"/>
    </row>
    <row r="1632" spans="2:2" x14ac:dyDescent="0.35">
      <c r="B1632" s="77"/>
    </row>
    <row r="1633" spans="2:2" x14ac:dyDescent="0.35">
      <c r="B1633" s="77"/>
    </row>
    <row r="1634" spans="2:2" x14ac:dyDescent="0.35">
      <c r="B1634" s="77"/>
    </row>
    <row r="1635" spans="2:2" x14ac:dyDescent="0.35">
      <c r="B1635" s="77"/>
    </row>
    <row r="1636" spans="2:2" x14ac:dyDescent="0.35">
      <c r="B1636" s="77"/>
    </row>
    <row r="1637" spans="2:2" x14ac:dyDescent="0.35">
      <c r="B1637" s="77"/>
    </row>
    <row r="1638" spans="2:2" x14ac:dyDescent="0.35">
      <c r="B1638" s="77"/>
    </row>
    <row r="1639" spans="2:2" x14ac:dyDescent="0.35">
      <c r="B1639" s="77"/>
    </row>
    <row r="1640" spans="2:2" x14ac:dyDescent="0.35">
      <c r="B1640" s="77"/>
    </row>
    <row r="1641" spans="2:2" x14ac:dyDescent="0.35">
      <c r="B1641" s="77"/>
    </row>
    <row r="1642" spans="2:2" x14ac:dyDescent="0.35">
      <c r="B1642" s="77"/>
    </row>
    <row r="1643" spans="2:2" x14ac:dyDescent="0.35">
      <c r="B1643" s="77"/>
    </row>
    <row r="1644" spans="2:2" x14ac:dyDescent="0.35">
      <c r="B1644" s="77"/>
    </row>
    <row r="1645" spans="2:2" x14ac:dyDescent="0.35">
      <c r="B1645" s="77"/>
    </row>
    <row r="1646" spans="2:2" x14ac:dyDescent="0.35">
      <c r="B1646" s="77"/>
    </row>
    <row r="1647" spans="2:2" x14ac:dyDescent="0.35">
      <c r="B1647" s="77"/>
    </row>
    <row r="1648" spans="2:2" x14ac:dyDescent="0.35">
      <c r="B1648" s="77"/>
    </row>
    <row r="1649" spans="2:2" x14ac:dyDescent="0.35">
      <c r="B1649" s="77"/>
    </row>
    <row r="1650" spans="2:2" x14ac:dyDescent="0.35">
      <c r="B1650" s="77"/>
    </row>
    <row r="1651" spans="2:2" x14ac:dyDescent="0.35">
      <c r="B1651" s="77"/>
    </row>
    <row r="1652" spans="2:2" x14ac:dyDescent="0.35">
      <c r="B1652" s="77"/>
    </row>
    <row r="1653" spans="2:2" x14ac:dyDescent="0.35">
      <c r="B1653" s="77"/>
    </row>
    <row r="1654" spans="2:2" x14ac:dyDescent="0.35">
      <c r="B1654" s="77"/>
    </row>
    <row r="1655" spans="2:2" x14ac:dyDescent="0.35">
      <c r="B1655" s="77"/>
    </row>
    <row r="1656" spans="2:2" x14ac:dyDescent="0.35">
      <c r="B1656" s="77"/>
    </row>
    <row r="1657" spans="2:2" x14ac:dyDescent="0.35">
      <c r="B1657" s="77"/>
    </row>
    <row r="1658" spans="2:2" x14ac:dyDescent="0.35">
      <c r="B1658" s="77"/>
    </row>
    <row r="1659" spans="2:2" x14ac:dyDescent="0.35">
      <c r="B1659" s="77"/>
    </row>
    <row r="1660" spans="2:2" x14ac:dyDescent="0.35">
      <c r="B1660" s="77"/>
    </row>
    <row r="1661" spans="2:2" x14ac:dyDescent="0.35">
      <c r="B1661" s="77"/>
    </row>
    <row r="1662" spans="2:2" x14ac:dyDescent="0.35">
      <c r="B1662" s="77"/>
    </row>
    <row r="1663" spans="2:2" x14ac:dyDescent="0.35">
      <c r="B1663" s="77"/>
    </row>
    <row r="1664" spans="2:2" x14ac:dyDescent="0.35">
      <c r="B1664" s="77"/>
    </row>
    <row r="1665" spans="2:2" x14ac:dyDescent="0.35">
      <c r="B1665" s="77"/>
    </row>
    <row r="1666" spans="2:2" x14ac:dyDescent="0.35">
      <c r="B1666" s="77"/>
    </row>
    <row r="1667" spans="2:2" x14ac:dyDescent="0.35">
      <c r="B1667" s="77"/>
    </row>
    <row r="1668" spans="2:2" x14ac:dyDescent="0.35">
      <c r="B1668" s="77"/>
    </row>
    <row r="1669" spans="2:2" x14ac:dyDescent="0.35">
      <c r="B1669" s="77"/>
    </row>
    <row r="1670" spans="2:2" x14ac:dyDescent="0.35">
      <c r="B1670" s="77"/>
    </row>
    <row r="1671" spans="2:2" x14ac:dyDescent="0.35">
      <c r="B1671" s="77"/>
    </row>
    <row r="1672" spans="2:2" x14ac:dyDescent="0.35">
      <c r="B1672" s="77"/>
    </row>
    <row r="1673" spans="2:2" x14ac:dyDescent="0.35">
      <c r="B1673" s="77"/>
    </row>
    <row r="1674" spans="2:2" x14ac:dyDescent="0.35">
      <c r="B1674" s="77"/>
    </row>
    <row r="1675" spans="2:2" x14ac:dyDescent="0.35">
      <c r="B1675" s="77"/>
    </row>
    <row r="1676" spans="2:2" x14ac:dyDescent="0.35">
      <c r="B1676" s="77"/>
    </row>
    <row r="1677" spans="2:2" x14ac:dyDescent="0.35">
      <c r="B1677" s="77"/>
    </row>
    <row r="1678" spans="2:2" x14ac:dyDescent="0.35">
      <c r="B1678" s="77"/>
    </row>
    <row r="1679" spans="2:2" x14ac:dyDescent="0.35">
      <c r="B1679" s="77"/>
    </row>
    <row r="1680" spans="2:2" x14ac:dyDescent="0.35">
      <c r="B1680" s="77"/>
    </row>
    <row r="1681" spans="2:2" x14ac:dyDescent="0.35">
      <c r="B1681" s="77"/>
    </row>
    <row r="1682" spans="2:2" x14ac:dyDescent="0.35">
      <c r="B1682" s="77"/>
    </row>
    <row r="1683" spans="2:2" x14ac:dyDescent="0.35">
      <c r="B1683" s="77"/>
    </row>
    <row r="1684" spans="2:2" x14ac:dyDescent="0.35">
      <c r="B1684" s="77"/>
    </row>
    <row r="1685" spans="2:2" x14ac:dyDescent="0.35">
      <c r="B1685" s="77"/>
    </row>
    <row r="1686" spans="2:2" x14ac:dyDescent="0.35">
      <c r="B1686" s="77"/>
    </row>
    <row r="1687" spans="2:2" x14ac:dyDescent="0.35">
      <c r="B1687" s="77"/>
    </row>
    <row r="1688" spans="2:2" x14ac:dyDescent="0.35">
      <c r="B1688" s="77"/>
    </row>
    <row r="1689" spans="2:2" x14ac:dyDescent="0.35">
      <c r="B1689" s="77"/>
    </row>
    <row r="1690" spans="2:2" x14ac:dyDescent="0.35">
      <c r="B1690" s="77"/>
    </row>
    <row r="1691" spans="2:2" x14ac:dyDescent="0.35">
      <c r="B1691" s="77"/>
    </row>
    <row r="1692" spans="2:2" x14ac:dyDescent="0.35">
      <c r="B1692" s="77"/>
    </row>
    <row r="1693" spans="2:2" x14ac:dyDescent="0.35">
      <c r="B1693" s="77"/>
    </row>
    <row r="1694" spans="2:2" x14ac:dyDescent="0.35">
      <c r="B1694" s="77"/>
    </row>
    <row r="1695" spans="2:2" x14ac:dyDescent="0.35">
      <c r="B1695" s="77"/>
    </row>
    <row r="1696" spans="2:2" x14ac:dyDescent="0.35">
      <c r="B1696" s="77"/>
    </row>
    <row r="1697" spans="2:2" x14ac:dyDescent="0.35">
      <c r="B1697" s="77"/>
    </row>
    <row r="1698" spans="2:2" x14ac:dyDescent="0.35">
      <c r="B1698" s="77"/>
    </row>
    <row r="1699" spans="2:2" x14ac:dyDescent="0.35">
      <c r="B1699" s="77"/>
    </row>
    <row r="1700" spans="2:2" x14ac:dyDescent="0.35">
      <c r="B1700" s="77"/>
    </row>
    <row r="1701" spans="2:2" x14ac:dyDescent="0.35">
      <c r="B1701" s="77"/>
    </row>
    <row r="1702" spans="2:2" x14ac:dyDescent="0.35">
      <c r="B1702" s="77"/>
    </row>
    <row r="1703" spans="2:2" x14ac:dyDescent="0.35">
      <c r="B1703" s="77"/>
    </row>
    <row r="1704" spans="2:2" x14ac:dyDescent="0.35">
      <c r="B1704" s="77"/>
    </row>
    <row r="1705" spans="2:2" x14ac:dyDescent="0.35">
      <c r="B1705" s="77"/>
    </row>
    <row r="1706" spans="2:2" x14ac:dyDescent="0.35">
      <c r="B1706" s="77"/>
    </row>
    <row r="1707" spans="2:2" x14ac:dyDescent="0.35">
      <c r="B1707" s="77"/>
    </row>
    <row r="1708" spans="2:2" x14ac:dyDescent="0.35">
      <c r="B1708" s="77"/>
    </row>
    <row r="1709" spans="2:2" x14ac:dyDescent="0.35">
      <c r="B1709" s="77"/>
    </row>
    <row r="1710" spans="2:2" x14ac:dyDescent="0.35">
      <c r="B1710" s="77"/>
    </row>
    <row r="1711" spans="2:2" x14ac:dyDescent="0.35">
      <c r="B1711" s="77"/>
    </row>
    <row r="1712" spans="2:2" x14ac:dyDescent="0.35">
      <c r="B1712" s="77"/>
    </row>
    <row r="1713" spans="2:2" x14ac:dyDescent="0.35">
      <c r="B1713" s="77"/>
    </row>
    <row r="1714" spans="2:2" x14ac:dyDescent="0.35">
      <c r="B1714" s="77"/>
    </row>
    <row r="1715" spans="2:2" x14ac:dyDescent="0.35">
      <c r="B1715" s="77"/>
    </row>
    <row r="1716" spans="2:2" x14ac:dyDescent="0.35">
      <c r="B1716" s="77"/>
    </row>
    <row r="1717" spans="2:2" x14ac:dyDescent="0.35">
      <c r="B1717" s="77"/>
    </row>
    <row r="1718" spans="2:2" x14ac:dyDescent="0.35">
      <c r="B1718" s="77"/>
    </row>
    <row r="1719" spans="2:2" x14ac:dyDescent="0.35">
      <c r="B1719" s="77"/>
    </row>
    <row r="1720" spans="2:2" x14ac:dyDescent="0.35">
      <c r="B1720" s="77"/>
    </row>
    <row r="1721" spans="2:2" x14ac:dyDescent="0.35">
      <c r="B1721" s="77"/>
    </row>
    <row r="1722" spans="2:2" x14ac:dyDescent="0.35">
      <c r="B1722" s="77"/>
    </row>
    <row r="1723" spans="2:2" x14ac:dyDescent="0.35">
      <c r="B1723" s="77"/>
    </row>
    <row r="1724" spans="2:2" x14ac:dyDescent="0.35">
      <c r="B1724" s="77"/>
    </row>
    <row r="1725" spans="2:2" x14ac:dyDescent="0.35">
      <c r="B1725" s="77"/>
    </row>
    <row r="1726" spans="2:2" x14ac:dyDescent="0.35">
      <c r="B1726" s="77"/>
    </row>
    <row r="1727" spans="2:2" x14ac:dyDescent="0.35">
      <c r="B1727" s="77"/>
    </row>
    <row r="1728" spans="2:2" x14ac:dyDescent="0.35">
      <c r="B1728" s="77"/>
    </row>
    <row r="1729" spans="2:2" x14ac:dyDescent="0.35">
      <c r="B1729" s="77"/>
    </row>
    <row r="1730" spans="2:2" x14ac:dyDescent="0.35">
      <c r="B1730" s="77"/>
    </row>
    <row r="1731" spans="2:2" x14ac:dyDescent="0.35">
      <c r="B1731" s="77"/>
    </row>
    <row r="1732" spans="2:2" x14ac:dyDescent="0.35">
      <c r="B1732" s="77"/>
    </row>
    <row r="1733" spans="2:2" x14ac:dyDescent="0.35">
      <c r="B1733" s="77"/>
    </row>
    <row r="1734" spans="2:2" x14ac:dyDescent="0.35">
      <c r="B1734" s="77"/>
    </row>
    <row r="1735" spans="2:2" x14ac:dyDescent="0.35">
      <c r="B1735" s="77"/>
    </row>
    <row r="1736" spans="2:2" x14ac:dyDescent="0.35">
      <c r="B1736" s="77"/>
    </row>
    <row r="1737" spans="2:2" x14ac:dyDescent="0.35">
      <c r="B1737" s="77"/>
    </row>
    <row r="1738" spans="2:2" x14ac:dyDescent="0.35">
      <c r="B1738" s="77"/>
    </row>
    <row r="1739" spans="2:2" x14ac:dyDescent="0.35">
      <c r="B1739" s="77"/>
    </row>
    <row r="1740" spans="2:2" x14ac:dyDescent="0.35">
      <c r="B1740" s="77"/>
    </row>
    <row r="1741" spans="2:2" x14ac:dyDescent="0.35">
      <c r="B1741" s="77"/>
    </row>
    <row r="1742" spans="2:2" x14ac:dyDescent="0.35">
      <c r="B1742" s="77"/>
    </row>
    <row r="1743" spans="2:2" x14ac:dyDescent="0.35">
      <c r="B1743" s="77"/>
    </row>
    <row r="1744" spans="2:2" x14ac:dyDescent="0.35">
      <c r="B1744" s="77"/>
    </row>
    <row r="1745" spans="2:2" x14ac:dyDescent="0.35">
      <c r="B1745" s="77"/>
    </row>
    <row r="1746" spans="2:2" x14ac:dyDescent="0.35">
      <c r="B1746" s="77"/>
    </row>
    <row r="1747" spans="2:2" x14ac:dyDescent="0.35">
      <c r="B1747" s="77"/>
    </row>
    <row r="1748" spans="2:2" x14ac:dyDescent="0.35">
      <c r="B1748" s="77"/>
    </row>
    <row r="1749" spans="2:2" x14ac:dyDescent="0.35">
      <c r="B1749" s="77"/>
    </row>
    <row r="1750" spans="2:2" x14ac:dyDescent="0.35">
      <c r="B1750" s="77"/>
    </row>
    <row r="1751" spans="2:2" x14ac:dyDescent="0.35">
      <c r="B1751" s="77"/>
    </row>
    <row r="1752" spans="2:2" x14ac:dyDescent="0.35">
      <c r="B1752" s="77"/>
    </row>
    <row r="1753" spans="2:2" x14ac:dyDescent="0.35">
      <c r="B1753" s="77"/>
    </row>
    <row r="1754" spans="2:2" x14ac:dyDescent="0.35">
      <c r="B1754" s="77"/>
    </row>
    <row r="1755" spans="2:2" x14ac:dyDescent="0.35">
      <c r="B1755" s="77"/>
    </row>
    <row r="1756" spans="2:2" x14ac:dyDescent="0.35">
      <c r="B1756" s="77"/>
    </row>
    <row r="1757" spans="2:2" x14ac:dyDescent="0.35">
      <c r="B1757" s="77"/>
    </row>
    <row r="1758" spans="2:2" x14ac:dyDescent="0.35">
      <c r="B1758" s="77"/>
    </row>
    <row r="1759" spans="2:2" x14ac:dyDescent="0.35">
      <c r="B1759" s="77"/>
    </row>
    <row r="1760" spans="2:2" x14ac:dyDescent="0.35">
      <c r="B1760" s="77"/>
    </row>
    <row r="1761" spans="2:2" x14ac:dyDescent="0.35">
      <c r="B1761" s="77"/>
    </row>
    <row r="1762" spans="2:2" x14ac:dyDescent="0.35">
      <c r="B1762" s="77"/>
    </row>
    <row r="1763" spans="2:2" x14ac:dyDescent="0.35">
      <c r="B1763" s="77"/>
    </row>
    <row r="1764" spans="2:2" x14ac:dyDescent="0.35">
      <c r="B1764" s="77"/>
    </row>
    <row r="1765" spans="2:2" x14ac:dyDescent="0.35">
      <c r="B1765" s="77"/>
    </row>
    <row r="1766" spans="2:2" x14ac:dyDescent="0.35">
      <c r="B1766" s="77"/>
    </row>
    <row r="1767" spans="2:2" x14ac:dyDescent="0.35">
      <c r="B1767" s="77"/>
    </row>
    <row r="1768" spans="2:2" x14ac:dyDescent="0.35">
      <c r="B1768" s="77"/>
    </row>
    <row r="1769" spans="2:2" x14ac:dyDescent="0.35">
      <c r="B1769" s="77"/>
    </row>
    <row r="1770" spans="2:2" x14ac:dyDescent="0.35">
      <c r="B1770" s="77"/>
    </row>
    <row r="1771" spans="2:2" x14ac:dyDescent="0.35">
      <c r="B1771" s="77"/>
    </row>
    <row r="1772" spans="2:2" x14ac:dyDescent="0.35">
      <c r="B1772" s="77"/>
    </row>
    <row r="1773" spans="2:2" x14ac:dyDescent="0.35">
      <c r="B1773" s="77"/>
    </row>
    <row r="1774" spans="2:2" x14ac:dyDescent="0.35">
      <c r="B1774" s="77"/>
    </row>
    <row r="1775" spans="2:2" x14ac:dyDescent="0.35">
      <c r="B1775" s="77"/>
    </row>
    <row r="1776" spans="2:2" x14ac:dyDescent="0.35">
      <c r="B1776" s="77"/>
    </row>
    <row r="1777" spans="2:2" x14ac:dyDescent="0.35">
      <c r="B1777" s="77"/>
    </row>
    <row r="1778" spans="2:2" x14ac:dyDescent="0.35">
      <c r="B1778" s="77"/>
    </row>
    <row r="1779" spans="2:2" x14ac:dyDescent="0.35">
      <c r="B1779" s="77"/>
    </row>
    <row r="1780" spans="2:2" x14ac:dyDescent="0.35">
      <c r="B1780" s="77"/>
    </row>
    <row r="1781" spans="2:2" x14ac:dyDescent="0.35">
      <c r="B1781" s="77"/>
    </row>
    <row r="1782" spans="2:2" x14ac:dyDescent="0.35">
      <c r="B1782" s="77"/>
    </row>
    <row r="1783" spans="2:2" x14ac:dyDescent="0.35">
      <c r="B1783" s="77"/>
    </row>
    <row r="1784" spans="2:2" x14ac:dyDescent="0.35">
      <c r="B1784" s="77"/>
    </row>
    <row r="1785" spans="2:2" x14ac:dyDescent="0.35">
      <c r="B1785" s="77"/>
    </row>
    <row r="1786" spans="2:2" x14ac:dyDescent="0.35">
      <c r="B1786" s="77"/>
    </row>
    <row r="1787" spans="2:2" x14ac:dyDescent="0.35">
      <c r="B1787" s="77"/>
    </row>
    <row r="1788" spans="2:2" x14ac:dyDescent="0.35">
      <c r="B1788" s="77"/>
    </row>
    <row r="1789" spans="2:2" x14ac:dyDescent="0.35">
      <c r="B1789" s="77"/>
    </row>
    <row r="1790" spans="2:2" x14ac:dyDescent="0.35">
      <c r="B1790" s="77"/>
    </row>
    <row r="1791" spans="2:2" x14ac:dyDescent="0.35">
      <c r="B1791" s="77"/>
    </row>
    <row r="1792" spans="2:2" x14ac:dyDescent="0.35">
      <c r="B1792" s="77"/>
    </row>
    <row r="1793" spans="2:2" x14ac:dyDescent="0.35">
      <c r="B1793" s="77"/>
    </row>
    <row r="1794" spans="2:2" x14ac:dyDescent="0.35">
      <c r="B1794" s="77"/>
    </row>
    <row r="1795" spans="2:2" x14ac:dyDescent="0.35">
      <c r="B1795" s="77"/>
    </row>
    <row r="1796" spans="2:2" x14ac:dyDescent="0.35">
      <c r="B1796" s="77"/>
    </row>
    <row r="1797" spans="2:2" x14ac:dyDescent="0.35">
      <c r="B1797" s="77"/>
    </row>
    <row r="1798" spans="2:2" x14ac:dyDescent="0.35">
      <c r="B1798" s="77"/>
    </row>
    <row r="1799" spans="2:2" x14ac:dyDescent="0.35">
      <c r="B1799" s="77"/>
    </row>
    <row r="1800" spans="2:2" x14ac:dyDescent="0.35">
      <c r="B1800" s="77"/>
    </row>
    <row r="1801" spans="2:2" x14ac:dyDescent="0.35">
      <c r="B1801" s="77"/>
    </row>
    <row r="1802" spans="2:2" x14ac:dyDescent="0.35">
      <c r="B1802" s="77"/>
    </row>
    <row r="1803" spans="2:2" x14ac:dyDescent="0.35">
      <c r="B1803" s="77"/>
    </row>
    <row r="1804" spans="2:2" x14ac:dyDescent="0.35">
      <c r="B1804" s="77"/>
    </row>
    <row r="1805" spans="2:2" x14ac:dyDescent="0.35">
      <c r="B1805" s="77"/>
    </row>
    <row r="1806" spans="2:2" x14ac:dyDescent="0.35">
      <c r="B1806" s="77"/>
    </row>
    <row r="1807" spans="2:2" x14ac:dyDescent="0.35">
      <c r="B1807" s="77"/>
    </row>
    <row r="1808" spans="2:2" x14ac:dyDescent="0.35">
      <c r="B1808" s="77"/>
    </row>
    <row r="1809" spans="2:2" x14ac:dyDescent="0.35">
      <c r="B1809" s="77"/>
    </row>
    <row r="1810" spans="2:2" x14ac:dyDescent="0.35">
      <c r="B1810" s="77"/>
    </row>
    <row r="1811" spans="2:2" x14ac:dyDescent="0.35">
      <c r="B1811" s="77"/>
    </row>
    <row r="1812" spans="2:2" x14ac:dyDescent="0.35">
      <c r="B1812" s="77"/>
    </row>
    <row r="1813" spans="2:2" x14ac:dyDescent="0.35">
      <c r="B1813" s="77"/>
    </row>
    <row r="1814" spans="2:2" x14ac:dyDescent="0.35">
      <c r="B1814" s="77"/>
    </row>
    <row r="1815" spans="2:2" x14ac:dyDescent="0.35">
      <c r="B1815" s="77"/>
    </row>
    <row r="1816" spans="2:2" x14ac:dyDescent="0.35">
      <c r="B1816" s="77"/>
    </row>
    <row r="1817" spans="2:2" x14ac:dyDescent="0.35">
      <c r="B1817" s="77"/>
    </row>
    <row r="1818" spans="2:2" x14ac:dyDescent="0.35">
      <c r="B1818" s="77"/>
    </row>
    <row r="1819" spans="2:2" x14ac:dyDescent="0.35">
      <c r="B1819" s="77"/>
    </row>
    <row r="1820" spans="2:2" x14ac:dyDescent="0.35">
      <c r="B1820" s="77"/>
    </row>
    <row r="1821" spans="2:2" x14ac:dyDescent="0.35">
      <c r="B1821" s="77"/>
    </row>
    <row r="1822" spans="2:2" x14ac:dyDescent="0.35">
      <c r="B1822" s="77"/>
    </row>
    <row r="1823" spans="2:2" x14ac:dyDescent="0.35">
      <c r="B1823" s="77"/>
    </row>
    <row r="1824" spans="2:2" x14ac:dyDescent="0.35">
      <c r="B1824" s="77"/>
    </row>
    <row r="1825" spans="2:2" x14ac:dyDescent="0.35">
      <c r="B1825" s="77"/>
    </row>
    <row r="1826" spans="2:2" x14ac:dyDescent="0.35">
      <c r="B1826" s="77"/>
    </row>
    <row r="1827" spans="2:2" x14ac:dyDescent="0.35">
      <c r="B1827" s="77"/>
    </row>
    <row r="1828" spans="2:2" x14ac:dyDescent="0.35">
      <c r="B1828" s="77"/>
    </row>
    <row r="1829" spans="2:2" x14ac:dyDescent="0.35">
      <c r="B1829" s="77"/>
    </row>
    <row r="1830" spans="2:2" x14ac:dyDescent="0.35">
      <c r="B1830" s="77"/>
    </row>
    <row r="1831" spans="2:2" x14ac:dyDescent="0.35">
      <c r="B1831" s="77"/>
    </row>
    <row r="1832" spans="2:2" x14ac:dyDescent="0.35">
      <c r="B1832" s="77"/>
    </row>
    <row r="1833" spans="2:2" x14ac:dyDescent="0.35">
      <c r="B1833" s="77"/>
    </row>
    <row r="1834" spans="2:2" x14ac:dyDescent="0.35">
      <c r="B1834" s="77"/>
    </row>
    <row r="1835" spans="2:2" x14ac:dyDescent="0.35">
      <c r="B1835" s="77"/>
    </row>
    <row r="1836" spans="2:2" x14ac:dyDescent="0.35">
      <c r="B1836" s="77"/>
    </row>
    <row r="1837" spans="2:2" x14ac:dyDescent="0.35">
      <c r="B1837" s="77"/>
    </row>
    <row r="1838" spans="2:2" x14ac:dyDescent="0.35">
      <c r="B1838" s="77"/>
    </row>
    <row r="1839" spans="2:2" x14ac:dyDescent="0.35">
      <c r="B1839" s="77"/>
    </row>
    <row r="1840" spans="2:2" x14ac:dyDescent="0.35">
      <c r="B1840" s="77"/>
    </row>
    <row r="1841" spans="2:2" x14ac:dyDescent="0.35">
      <c r="B1841" s="77"/>
    </row>
    <row r="1842" spans="2:2" x14ac:dyDescent="0.35">
      <c r="B1842" s="77"/>
    </row>
    <row r="1843" spans="2:2" x14ac:dyDescent="0.35">
      <c r="B1843" s="77"/>
    </row>
    <row r="1844" spans="2:2" x14ac:dyDescent="0.35">
      <c r="B1844" s="77"/>
    </row>
    <row r="1845" spans="2:2" x14ac:dyDescent="0.35">
      <c r="B1845" s="77"/>
    </row>
    <row r="1846" spans="2:2" x14ac:dyDescent="0.35">
      <c r="B1846" s="77"/>
    </row>
    <row r="1847" spans="2:2" x14ac:dyDescent="0.35">
      <c r="B1847" s="77"/>
    </row>
    <row r="1848" spans="2:2" x14ac:dyDescent="0.35">
      <c r="B1848" s="77"/>
    </row>
    <row r="1849" spans="2:2" x14ac:dyDescent="0.35">
      <c r="B1849" s="77"/>
    </row>
    <row r="1850" spans="2:2" x14ac:dyDescent="0.35">
      <c r="B1850" s="77"/>
    </row>
    <row r="1851" spans="2:2" x14ac:dyDescent="0.35">
      <c r="B1851" s="77"/>
    </row>
    <row r="1852" spans="2:2" x14ac:dyDescent="0.35">
      <c r="B1852" s="77"/>
    </row>
    <row r="1853" spans="2:2" x14ac:dyDescent="0.35">
      <c r="B1853" s="77"/>
    </row>
    <row r="1854" spans="2:2" x14ac:dyDescent="0.35">
      <c r="B1854" s="77"/>
    </row>
    <row r="1855" spans="2:2" x14ac:dyDescent="0.35">
      <c r="B1855" s="77"/>
    </row>
    <row r="1856" spans="2:2" x14ac:dyDescent="0.35">
      <c r="B1856" s="77"/>
    </row>
    <row r="1857" spans="2:2" x14ac:dyDescent="0.35">
      <c r="B1857" s="77"/>
    </row>
    <row r="1858" spans="2:2" x14ac:dyDescent="0.35">
      <c r="B1858" s="77"/>
    </row>
    <row r="1859" spans="2:2" x14ac:dyDescent="0.35">
      <c r="B1859" s="77"/>
    </row>
    <row r="1860" spans="2:2" x14ac:dyDescent="0.35">
      <c r="B1860" s="77"/>
    </row>
    <row r="1861" spans="2:2" x14ac:dyDescent="0.35">
      <c r="B1861" s="77"/>
    </row>
    <row r="1862" spans="2:2" x14ac:dyDescent="0.35">
      <c r="B1862" s="77"/>
    </row>
    <row r="1863" spans="2:2" x14ac:dyDescent="0.35">
      <c r="B1863" s="77"/>
    </row>
    <row r="1864" spans="2:2" x14ac:dyDescent="0.35">
      <c r="B1864" s="77"/>
    </row>
    <row r="1865" spans="2:2" x14ac:dyDescent="0.35">
      <c r="B1865" s="77"/>
    </row>
    <row r="1866" spans="2:2" x14ac:dyDescent="0.35">
      <c r="B1866" s="77"/>
    </row>
    <row r="1867" spans="2:2" x14ac:dyDescent="0.35">
      <c r="B1867" s="77"/>
    </row>
    <row r="1868" spans="2:2" x14ac:dyDescent="0.35">
      <c r="B1868" s="77"/>
    </row>
    <row r="1869" spans="2:2" x14ac:dyDescent="0.35">
      <c r="B1869" s="77"/>
    </row>
    <row r="1870" spans="2:2" x14ac:dyDescent="0.35">
      <c r="B1870" s="77"/>
    </row>
    <row r="1871" spans="2:2" x14ac:dyDescent="0.35">
      <c r="B1871" s="77"/>
    </row>
    <row r="1872" spans="2:2" x14ac:dyDescent="0.35">
      <c r="B1872" s="77"/>
    </row>
    <row r="1873" spans="2:2" x14ac:dyDescent="0.35">
      <c r="B1873" s="77"/>
    </row>
    <row r="1874" spans="2:2" x14ac:dyDescent="0.35">
      <c r="B1874" s="77"/>
    </row>
    <row r="1875" spans="2:2" x14ac:dyDescent="0.35">
      <c r="B1875" s="77"/>
    </row>
    <row r="1876" spans="2:2" x14ac:dyDescent="0.35">
      <c r="B1876" s="77"/>
    </row>
    <row r="1877" spans="2:2" x14ac:dyDescent="0.35">
      <c r="B1877" s="77"/>
    </row>
    <row r="1878" spans="2:2" x14ac:dyDescent="0.35">
      <c r="B1878" s="77"/>
    </row>
    <row r="1879" spans="2:2" x14ac:dyDescent="0.35">
      <c r="B1879" s="77"/>
    </row>
    <row r="1880" spans="2:2" x14ac:dyDescent="0.35">
      <c r="B1880" s="77"/>
    </row>
    <row r="1881" spans="2:2" x14ac:dyDescent="0.35">
      <c r="B1881" s="77"/>
    </row>
    <row r="1882" spans="2:2" x14ac:dyDescent="0.35">
      <c r="B1882" s="77"/>
    </row>
    <row r="1883" spans="2:2" x14ac:dyDescent="0.35">
      <c r="B1883" s="77"/>
    </row>
    <row r="1884" spans="2:2" x14ac:dyDescent="0.35">
      <c r="B1884" s="77"/>
    </row>
    <row r="1885" spans="2:2" x14ac:dyDescent="0.35">
      <c r="B1885" s="77"/>
    </row>
    <row r="1886" spans="2:2" x14ac:dyDescent="0.35">
      <c r="B1886" s="77"/>
    </row>
    <row r="1887" spans="2:2" x14ac:dyDescent="0.35">
      <c r="B1887" s="77"/>
    </row>
    <row r="1888" spans="2:2" x14ac:dyDescent="0.35">
      <c r="B1888" s="77"/>
    </row>
    <row r="1889" spans="2:2" x14ac:dyDescent="0.35">
      <c r="B1889" s="77"/>
    </row>
    <row r="1890" spans="2:2" x14ac:dyDescent="0.35">
      <c r="B1890" s="77"/>
    </row>
    <row r="1891" spans="2:2" x14ac:dyDescent="0.35">
      <c r="B1891" s="77"/>
    </row>
    <row r="1892" spans="2:2" x14ac:dyDescent="0.35">
      <c r="B1892" s="77"/>
    </row>
    <row r="1893" spans="2:2" x14ac:dyDescent="0.35">
      <c r="B1893" s="77"/>
    </row>
    <row r="1894" spans="2:2" x14ac:dyDescent="0.35">
      <c r="B1894" s="77"/>
    </row>
    <row r="1895" spans="2:2" x14ac:dyDescent="0.35">
      <c r="B1895" s="77"/>
    </row>
    <row r="1896" spans="2:2" x14ac:dyDescent="0.35">
      <c r="B1896" s="77"/>
    </row>
    <row r="1897" spans="2:2" x14ac:dyDescent="0.35">
      <c r="B1897" s="77"/>
    </row>
    <row r="1898" spans="2:2" x14ac:dyDescent="0.35">
      <c r="B1898" s="77"/>
    </row>
    <row r="1899" spans="2:2" x14ac:dyDescent="0.35">
      <c r="B1899" s="77"/>
    </row>
    <row r="1900" spans="2:2" x14ac:dyDescent="0.35">
      <c r="B1900" s="77"/>
    </row>
    <row r="1901" spans="2:2" x14ac:dyDescent="0.35">
      <c r="B1901" s="77"/>
    </row>
    <row r="1902" spans="2:2" x14ac:dyDescent="0.35">
      <c r="B1902" s="77"/>
    </row>
    <row r="1903" spans="2:2" x14ac:dyDescent="0.35">
      <c r="B1903" s="77"/>
    </row>
    <row r="1904" spans="2:2" x14ac:dyDescent="0.35">
      <c r="B1904" s="77"/>
    </row>
    <row r="1905" spans="2:2" x14ac:dyDescent="0.35">
      <c r="B1905" s="77"/>
    </row>
    <row r="1906" spans="2:2" x14ac:dyDescent="0.35">
      <c r="B1906" s="77"/>
    </row>
    <row r="1907" spans="2:2" x14ac:dyDescent="0.35">
      <c r="B1907" s="77"/>
    </row>
    <row r="1908" spans="2:2" x14ac:dyDescent="0.35">
      <c r="B1908" s="77"/>
    </row>
    <row r="1909" spans="2:2" x14ac:dyDescent="0.35">
      <c r="B1909" s="77"/>
    </row>
    <row r="1910" spans="2:2" x14ac:dyDescent="0.35">
      <c r="B1910" s="77"/>
    </row>
    <row r="1911" spans="2:2" x14ac:dyDescent="0.35">
      <c r="B1911" s="77"/>
    </row>
    <row r="1912" spans="2:2" x14ac:dyDescent="0.35">
      <c r="B1912" s="77"/>
    </row>
    <row r="1913" spans="2:2" x14ac:dyDescent="0.35">
      <c r="B1913" s="77"/>
    </row>
    <row r="1914" spans="2:2" x14ac:dyDescent="0.35">
      <c r="B1914" s="77"/>
    </row>
    <row r="1915" spans="2:2" x14ac:dyDescent="0.35">
      <c r="B1915" s="77"/>
    </row>
    <row r="1916" spans="2:2" x14ac:dyDescent="0.35">
      <c r="B1916" s="77"/>
    </row>
    <row r="1917" spans="2:2" x14ac:dyDescent="0.35">
      <c r="B1917" s="77"/>
    </row>
    <row r="1918" spans="2:2" x14ac:dyDescent="0.35">
      <c r="B1918" s="77"/>
    </row>
    <row r="1919" spans="2:2" x14ac:dyDescent="0.35">
      <c r="B1919" s="77"/>
    </row>
    <row r="1920" spans="2:2" x14ac:dyDescent="0.35">
      <c r="B1920" s="77"/>
    </row>
    <row r="1921" spans="2:2" x14ac:dyDescent="0.35">
      <c r="B1921" s="77"/>
    </row>
    <row r="1922" spans="2:2" x14ac:dyDescent="0.35">
      <c r="B1922" s="77"/>
    </row>
    <row r="1923" spans="2:2" x14ac:dyDescent="0.35">
      <c r="B1923" s="77"/>
    </row>
    <row r="1924" spans="2:2" x14ac:dyDescent="0.35">
      <c r="B1924" s="77"/>
    </row>
    <row r="1925" spans="2:2" x14ac:dyDescent="0.35">
      <c r="B1925" s="77"/>
    </row>
    <row r="1926" spans="2:2" x14ac:dyDescent="0.35">
      <c r="B1926" s="77"/>
    </row>
    <row r="1927" spans="2:2" x14ac:dyDescent="0.35">
      <c r="B1927" s="77"/>
    </row>
    <row r="1928" spans="2:2" x14ac:dyDescent="0.35">
      <c r="B1928" s="77"/>
    </row>
    <row r="1929" spans="2:2" x14ac:dyDescent="0.35">
      <c r="B1929" s="77"/>
    </row>
    <row r="1930" spans="2:2" x14ac:dyDescent="0.35">
      <c r="B1930" s="77"/>
    </row>
    <row r="1931" spans="2:2" x14ac:dyDescent="0.35">
      <c r="B1931" s="77"/>
    </row>
    <row r="1932" spans="2:2" x14ac:dyDescent="0.35">
      <c r="B1932" s="77"/>
    </row>
    <row r="1933" spans="2:2" x14ac:dyDescent="0.35">
      <c r="B1933" s="77"/>
    </row>
    <row r="1934" spans="2:2" x14ac:dyDescent="0.35">
      <c r="B1934" s="77"/>
    </row>
    <row r="1935" spans="2:2" x14ac:dyDescent="0.35">
      <c r="B1935" s="77"/>
    </row>
    <row r="1936" spans="2:2" x14ac:dyDescent="0.35">
      <c r="B1936" s="77"/>
    </row>
    <row r="1937" spans="2:2" x14ac:dyDescent="0.35">
      <c r="B1937" s="77"/>
    </row>
    <row r="1938" spans="2:2" x14ac:dyDescent="0.35">
      <c r="B1938" s="77"/>
    </row>
    <row r="1939" spans="2:2" x14ac:dyDescent="0.35">
      <c r="B1939" s="77"/>
    </row>
    <row r="1940" spans="2:2" x14ac:dyDescent="0.35">
      <c r="B1940" s="77"/>
    </row>
    <row r="1941" spans="2:2" x14ac:dyDescent="0.35">
      <c r="B1941" s="77"/>
    </row>
    <row r="1942" spans="2:2" x14ac:dyDescent="0.35">
      <c r="B1942" s="77"/>
    </row>
    <row r="1943" spans="2:2" x14ac:dyDescent="0.35">
      <c r="B1943" s="77"/>
    </row>
    <row r="1944" spans="2:2" x14ac:dyDescent="0.35">
      <c r="B1944" s="77"/>
    </row>
    <row r="1945" spans="2:2" x14ac:dyDescent="0.35">
      <c r="B1945" s="77"/>
    </row>
    <row r="1946" spans="2:2" x14ac:dyDescent="0.35">
      <c r="B1946" s="77"/>
    </row>
    <row r="1947" spans="2:2" x14ac:dyDescent="0.35">
      <c r="B1947" s="77"/>
    </row>
    <row r="1948" spans="2:2" x14ac:dyDescent="0.35">
      <c r="B1948" s="77"/>
    </row>
    <row r="1949" spans="2:2" x14ac:dyDescent="0.35">
      <c r="B1949" s="77"/>
    </row>
    <row r="1950" spans="2:2" x14ac:dyDescent="0.35">
      <c r="B1950" s="77"/>
    </row>
    <row r="1951" spans="2:2" x14ac:dyDescent="0.35">
      <c r="B1951" s="77"/>
    </row>
    <row r="1952" spans="2:2" x14ac:dyDescent="0.35">
      <c r="B1952" s="77"/>
    </row>
    <row r="1953" spans="2:2" x14ac:dyDescent="0.35">
      <c r="B1953" s="77"/>
    </row>
    <row r="1954" spans="2:2" x14ac:dyDescent="0.35">
      <c r="B1954" s="77"/>
    </row>
    <row r="1955" spans="2:2" x14ac:dyDescent="0.35">
      <c r="B1955" s="77"/>
    </row>
    <row r="1956" spans="2:2" x14ac:dyDescent="0.35">
      <c r="B1956" s="77"/>
    </row>
    <row r="1957" spans="2:2" x14ac:dyDescent="0.35">
      <c r="B1957" s="77"/>
    </row>
    <row r="1958" spans="2:2" x14ac:dyDescent="0.35">
      <c r="B1958" s="77"/>
    </row>
    <row r="1959" spans="2:2" x14ac:dyDescent="0.35">
      <c r="B1959" s="77"/>
    </row>
    <row r="1960" spans="2:2" x14ac:dyDescent="0.35">
      <c r="B1960" s="77"/>
    </row>
    <row r="1961" spans="2:2" x14ac:dyDescent="0.35">
      <c r="B1961" s="77"/>
    </row>
    <row r="1962" spans="2:2" x14ac:dyDescent="0.35">
      <c r="B1962" s="77"/>
    </row>
    <row r="1963" spans="2:2" x14ac:dyDescent="0.35">
      <c r="B1963" s="77"/>
    </row>
    <row r="1964" spans="2:2" x14ac:dyDescent="0.35">
      <c r="B1964" s="77"/>
    </row>
    <row r="1965" spans="2:2" x14ac:dyDescent="0.35">
      <c r="B1965" s="77"/>
    </row>
    <row r="1966" spans="2:2" x14ac:dyDescent="0.35">
      <c r="B1966" s="77"/>
    </row>
    <row r="1967" spans="2:2" x14ac:dyDescent="0.35">
      <c r="B1967" s="77"/>
    </row>
    <row r="1968" spans="2:2" x14ac:dyDescent="0.35">
      <c r="B1968" s="77"/>
    </row>
    <row r="1969" spans="2:2" x14ac:dyDescent="0.35">
      <c r="B1969" s="77"/>
    </row>
    <row r="1970" spans="2:2" x14ac:dyDescent="0.35">
      <c r="B1970" s="77"/>
    </row>
    <row r="1971" spans="2:2" x14ac:dyDescent="0.35">
      <c r="B1971" s="77"/>
    </row>
    <row r="1972" spans="2:2" x14ac:dyDescent="0.35">
      <c r="B1972" s="77"/>
    </row>
    <row r="1973" spans="2:2" x14ac:dyDescent="0.35">
      <c r="B1973" s="77"/>
    </row>
    <row r="1974" spans="2:2" x14ac:dyDescent="0.35">
      <c r="B1974" s="77"/>
    </row>
    <row r="1975" spans="2:2" x14ac:dyDescent="0.35">
      <c r="B1975" s="77"/>
    </row>
    <row r="1976" spans="2:2" x14ac:dyDescent="0.35">
      <c r="B1976" s="77"/>
    </row>
    <row r="1977" spans="2:2" x14ac:dyDescent="0.35">
      <c r="B1977" s="77"/>
    </row>
    <row r="1978" spans="2:2" x14ac:dyDescent="0.35">
      <c r="B1978" s="77"/>
    </row>
    <row r="1979" spans="2:2" x14ac:dyDescent="0.35">
      <c r="B1979" s="77"/>
    </row>
    <row r="1980" spans="2:2" x14ac:dyDescent="0.35">
      <c r="B1980" s="77"/>
    </row>
    <row r="1981" spans="2:2" x14ac:dyDescent="0.35">
      <c r="B1981" s="77"/>
    </row>
    <row r="1982" spans="2:2" x14ac:dyDescent="0.35">
      <c r="B1982" s="77"/>
    </row>
    <row r="1983" spans="2:2" x14ac:dyDescent="0.35">
      <c r="B1983" s="77"/>
    </row>
    <row r="1984" spans="2:2" x14ac:dyDescent="0.35">
      <c r="B1984" s="77"/>
    </row>
    <row r="1985" spans="2:2" x14ac:dyDescent="0.35">
      <c r="B1985" s="77"/>
    </row>
    <row r="1986" spans="2:2" x14ac:dyDescent="0.35">
      <c r="B1986" s="77"/>
    </row>
    <row r="1987" spans="2:2" x14ac:dyDescent="0.35">
      <c r="B1987" s="77"/>
    </row>
    <row r="1988" spans="2:2" x14ac:dyDescent="0.35">
      <c r="B1988" s="77"/>
    </row>
    <row r="1989" spans="2:2" x14ac:dyDescent="0.35">
      <c r="B1989" s="77"/>
    </row>
    <row r="1990" spans="2:2" x14ac:dyDescent="0.35">
      <c r="B1990" s="77"/>
    </row>
    <row r="1991" spans="2:2" x14ac:dyDescent="0.35">
      <c r="B1991" s="77"/>
    </row>
    <row r="1992" spans="2:2" x14ac:dyDescent="0.35">
      <c r="B1992" s="77"/>
    </row>
    <row r="1993" spans="2:2" x14ac:dyDescent="0.35">
      <c r="B1993" s="77"/>
    </row>
    <row r="1994" spans="2:2" x14ac:dyDescent="0.35">
      <c r="B1994" s="77"/>
    </row>
    <row r="1995" spans="2:2" x14ac:dyDescent="0.35">
      <c r="B1995" s="77"/>
    </row>
    <row r="1996" spans="2:2" x14ac:dyDescent="0.35">
      <c r="B1996" s="77"/>
    </row>
    <row r="1997" spans="2:2" x14ac:dyDescent="0.35">
      <c r="B1997" s="77"/>
    </row>
    <row r="1998" spans="2:2" x14ac:dyDescent="0.35">
      <c r="B1998" s="77"/>
    </row>
    <row r="1999" spans="2:2" x14ac:dyDescent="0.35">
      <c r="B1999" s="77"/>
    </row>
    <row r="2000" spans="2:2" x14ac:dyDescent="0.35">
      <c r="B2000" s="77"/>
    </row>
    <row r="2001" spans="2:2" x14ac:dyDescent="0.35">
      <c r="B2001" s="77"/>
    </row>
    <row r="2002" spans="2:2" x14ac:dyDescent="0.35">
      <c r="B2002" s="77"/>
    </row>
    <row r="2003" spans="2:2" x14ac:dyDescent="0.35">
      <c r="B2003" s="77"/>
    </row>
    <row r="2004" spans="2:2" x14ac:dyDescent="0.35">
      <c r="B2004" s="77"/>
    </row>
    <row r="2005" spans="2:2" x14ac:dyDescent="0.35">
      <c r="B2005" s="77"/>
    </row>
    <row r="2006" spans="2:2" x14ac:dyDescent="0.35">
      <c r="B2006" s="77"/>
    </row>
    <row r="2007" spans="2:2" x14ac:dyDescent="0.35">
      <c r="B2007" s="77"/>
    </row>
    <row r="2008" spans="2:2" x14ac:dyDescent="0.35">
      <c r="B2008" s="77"/>
    </row>
    <row r="2009" spans="2:2" x14ac:dyDescent="0.35">
      <c r="B2009" s="77"/>
    </row>
    <row r="2010" spans="2:2" x14ac:dyDescent="0.35">
      <c r="B2010" s="77"/>
    </row>
    <row r="2011" spans="2:2" x14ac:dyDescent="0.35">
      <c r="B2011" s="77"/>
    </row>
    <row r="2012" spans="2:2" x14ac:dyDescent="0.35">
      <c r="B2012" s="77"/>
    </row>
    <row r="2013" spans="2:2" x14ac:dyDescent="0.35">
      <c r="B2013" s="77"/>
    </row>
    <row r="2014" spans="2:2" x14ac:dyDescent="0.35">
      <c r="B2014" s="77"/>
    </row>
    <row r="2015" spans="2:2" x14ac:dyDescent="0.35">
      <c r="B2015" s="77"/>
    </row>
    <row r="2016" spans="2:2" x14ac:dyDescent="0.35">
      <c r="B2016" s="77"/>
    </row>
    <row r="2017" spans="2:2" x14ac:dyDescent="0.35">
      <c r="B2017" s="77"/>
    </row>
    <row r="2018" spans="2:2" x14ac:dyDescent="0.35">
      <c r="B2018" s="77"/>
    </row>
    <row r="2019" spans="2:2" x14ac:dyDescent="0.35">
      <c r="B2019" s="77"/>
    </row>
    <row r="2020" spans="2:2" x14ac:dyDescent="0.35">
      <c r="B2020" s="77"/>
    </row>
    <row r="2021" spans="2:2" x14ac:dyDescent="0.35">
      <c r="B2021" s="77"/>
    </row>
    <row r="2022" spans="2:2" x14ac:dyDescent="0.35">
      <c r="B2022" s="77"/>
    </row>
    <row r="2023" spans="2:2" x14ac:dyDescent="0.35">
      <c r="B2023" s="77"/>
    </row>
    <row r="2024" spans="2:2" x14ac:dyDescent="0.35">
      <c r="B2024" s="77"/>
    </row>
    <row r="2025" spans="2:2" x14ac:dyDescent="0.35">
      <c r="B2025" s="77"/>
    </row>
    <row r="2026" spans="2:2" x14ac:dyDescent="0.35">
      <c r="B2026" s="77"/>
    </row>
    <row r="2027" spans="2:2" x14ac:dyDescent="0.35">
      <c r="B2027" s="77"/>
    </row>
    <row r="2028" spans="2:2" x14ac:dyDescent="0.35">
      <c r="B2028" s="77"/>
    </row>
    <row r="2029" spans="2:2" x14ac:dyDescent="0.35">
      <c r="B2029" s="77"/>
    </row>
    <row r="2030" spans="2:2" x14ac:dyDescent="0.35">
      <c r="B2030" s="77"/>
    </row>
    <row r="2031" spans="2:2" x14ac:dyDescent="0.35">
      <c r="B2031" s="77"/>
    </row>
    <row r="2032" spans="2:2" x14ac:dyDescent="0.35">
      <c r="B2032" s="77"/>
    </row>
    <row r="2033" spans="2:2" x14ac:dyDescent="0.35">
      <c r="B2033" s="77"/>
    </row>
    <row r="2034" spans="2:2" x14ac:dyDescent="0.35">
      <c r="B2034" s="77"/>
    </row>
    <row r="2035" spans="2:2" x14ac:dyDescent="0.35">
      <c r="B2035" s="77"/>
    </row>
    <row r="2036" spans="2:2" x14ac:dyDescent="0.35">
      <c r="B2036" s="77"/>
    </row>
    <row r="2037" spans="2:2" x14ac:dyDescent="0.35">
      <c r="B2037" s="77"/>
    </row>
    <row r="2038" spans="2:2" x14ac:dyDescent="0.35">
      <c r="B2038" s="77"/>
    </row>
    <row r="2039" spans="2:2" x14ac:dyDescent="0.35">
      <c r="B2039" s="77"/>
    </row>
    <row r="2040" spans="2:2" x14ac:dyDescent="0.35">
      <c r="B2040" s="77"/>
    </row>
    <row r="2041" spans="2:2" x14ac:dyDescent="0.35">
      <c r="B2041" s="77"/>
    </row>
    <row r="2042" spans="2:2" x14ac:dyDescent="0.35">
      <c r="B2042" s="77"/>
    </row>
    <row r="2043" spans="2:2" x14ac:dyDescent="0.35">
      <c r="B2043" s="77"/>
    </row>
    <row r="2044" spans="2:2" x14ac:dyDescent="0.35">
      <c r="B2044" s="77"/>
    </row>
    <row r="2045" spans="2:2" x14ac:dyDescent="0.35">
      <c r="B2045" s="77"/>
    </row>
    <row r="2046" spans="2:2" x14ac:dyDescent="0.35">
      <c r="B2046" s="77"/>
    </row>
    <row r="2047" spans="2:2" x14ac:dyDescent="0.35">
      <c r="B2047" s="77"/>
    </row>
    <row r="2048" spans="2:2" x14ac:dyDescent="0.35">
      <c r="B2048" s="77"/>
    </row>
    <row r="2049" spans="2:2" x14ac:dyDescent="0.35">
      <c r="B2049" s="77"/>
    </row>
    <row r="2050" spans="2:2" x14ac:dyDescent="0.35">
      <c r="B2050" s="77"/>
    </row>
    <row r="2051" spans="2:2" x14ac:dyDescent="0.35">
      <c r="B2051" s="77"/>
    </row>
    <row r="2052" spans="2:2" x14ac:dyDescent="0.35">
      <c r="B2052" s="77"/>
    </row>
    <row r="2053" spans="2:2" x14ac:dyDescent="0.35">
      <c r="B2053" s="77"/>
    </row>
    <row r="2054" spans="2:2" x14ac:dyDescent="0.35">
      <c r="B2054" s="77"/>
    </row>
    <row r="2055" spans="2:2" x14ac:dyDescent="0.35">
      <c r="B2055" s="77"/>
    </row>
    <row r="2056" spans="2:2" x14ac:dyDescent="0.35">
      <c r="B2056" s="77"/>
    </row>
    <row r="2057" spans="2:2" x14ac:dyDescent="0.35">
      <c r="B2057" s="77"/>
    </row>
    <row r="2058" spans="2:2" x14ac:dyDescent="0.35">
      <c r="B2058" s="77"/>
    </row>
    <row r="2059" spans="2:2" x14ac:dyDescent="0.35">
      <c r="B2059" s="77"/>
    </row>
    <row r="2060" spans="2:2" x14ac:dyDescent="0.35">
      <c r="B2060" s="77"/>
    </row>
    <row r="2061" spans="2:2" x14ac:dyDescent="0.35">
      <c r="B2061" s="77"/>
    </row>
    <row r="2062" spans="2:2" x14ac:dyDescent="0.35">
      <c r="B2062" s="77"/>
    </row>
    <row r="2063" spans="2:2" x14ac:dyDescent="0.35">
      <c r="B2063" s="77"/>
    </row>
    <row r="2064" spans="2:2" x14ac:dyDescent="0.35">
      <c r="B2064" s="77"/>
    </row>
    <row r="2065" spans="2:2" x14ac:dyDescent="0.35">
      <c r="B2065" s="77"/>
    </row>
    <row r="2066" spans="2:2" x14ac:dyDescent="0.35">
      <c r="B2066" s="77"/>
    </row>
    <row r="2067" spans="2:2" x14ac:dyDescent="0.35">
      <c r="B2067" s="77"/>
    </row>
  </sheetData>
  <mergeCells count="4">
    <mergeCell ref="A1:Q1"/>
    <mergeCell ref="A2:Q2"/>
    <mergeCell ref="J4:K4"/>
    <mergeCell ref="D48:E48"/>
  </mergeCells>
  <pageMargins left="0.78740157499999996" right="0.78740157499999996" top="0.984251969" bottom="0.984251969" header="0.49212598499999999" footer="0.49212598499999999"/>
  <pageSetup scale="86" orientation="landscape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D29B-139A-4CDF-BD7A-3FDDCB3D5ED6}">
  <dimension ref="A1:S58"/>
  <sheetViews>
    <sheetView showGridLines="0" zoomScale="85" zoomScaleNormal="85" workbookViewId="0">
      <selection activeCell="A4" sqref="A4"/>
    </sheetView>
  </sheetViews>
  <sheetFormatPr defaultRowHeight="12.75" x14ac:dyDescent="0.2"/>
  <cols>
    <col min="1" max="1" width="26.7109375" style="4" bestFit="1" customWidth="1"/>
    <col min="2" max="2" width="19.5703125" style="4" bestFit="1" customWidth="1"/>
    <col min="3" max="3" width="19.140625" style="4" bestFit="1" customWidth="1"/>
    <col min="4" max="4" width="8.42578125" style="4" bestFit="1" customWidth="1"/>
    <col min="5" max="5" width="10.7109375" style="4" bestFit="1" customWidth="1"/>
    <col min="6" max="16384" width="9.140625" style="4"/>
  </cols>
  <sheetData>
    <row r="1" spans="1:19" ht="15" x14ac:dyDescent="0.3">
      <c r="A1" s="143" t="s">
        <v>23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3" spans="1:19" ht="15" x14ac:dyDescent="0.3">
      <c r="A3" s="2" t="s">
        <v>14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11" spans="1:19" ht="15" x14ac:dyDescent="0.3">
      <c r="A11" s="2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19" x14ac:dyDescent="0.2">
      <c r="I13" s="12"/>
    </row>
    <row r="14" spans="1:19" x14ac:dyDescent="0.2">
      <c r="I14" s="12"/>
    </row>
    <row r="15" spans="1:19" x14ac:dyDescent="0.2">
      <c r="I15" s="12"/>
    </row>
    <row r="16" spans="1:19" x14ac:dyDescent="0.2">
      <c r="I16" s="12"/>
    </row>
    <row r="17" spans="1:9" x14ac:dyDescent="0.2">
      <c r="I17" s="12"/>
    </row>
    <row r="18" spans="1:9" x14ac:dyDescent="0.2">
      <c r="I18" s="13"/>
    </row>
    <row r="19" spans="1:9" x14ac:dyDescent="0.2">
      <c r="I19" s="12"/>
    </row>
    <row r="20" spans="1:9" x14ac:dyDescent="0.2">
      <c r="I20" s="12"/>
    </row>
    <row r="21" spans="1:9" x14ac:dyDescent="0.2">
      <c r="I21" s="12"/>
    </row>
    <row r="22" spans="1:9" x14ac:dyDescent="0.2">
      <c r="I22" s="12"/>
    </row>
    <row r="23" spans="1:9" x14ac:dyDescent="0.2">
      <c r="A23" s="5"/>
    </row>
    <row r="24" spans="1:9" x14ac:dyDescent="0.2">
      <c r="A24" s="5"/>
    </row>
    <row r="25" spans="1:9" x14ac:dyDescent="0.2">
      <c r="A25" s="5"/>
    </row>
    <row r="26" spans="1:9" x14ac:dyDescent="0.2">
      <c r="A26" s="5"/>
    </row>
    <row r="27" spans="1:9" x14ac:dyDescent="0.2">
      <c r="A27" s="5"/>
    </row>
    <row r="28" spans="1:9" x14ac:dyDescent="0.2">
      <c r="A28" s="104"/>
    </row>
    <row r="29" spans="1:9" x14ac:dyDescent="0.2">
      <c r="A29" s="5"/>
    </row>
    <row r="30" spans="1:9" x14ac:dyDescent="0.2">
      <c r="A30" s="5"/>
    </row>
    <row r="31" spans="1:9" x14ac:dyDescent="0.2">
      <c r="A31" s="5"/>
    </row>
    <row r="32" spans="1:9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6"/>
    </row>
    <row r="54" spans="1:1" x14ac:dyDescent="0.2">
      <c r="A54" s="8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6"/>
    </row>
  </sheetData>
  <mergeCells count="1"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B3E7-FB05-45F7-947B-241B5C12783E}">
  <dimension ref="A1:S46"/>
  <sheetViews>
    <sheetView showGridLines="0" workbookViewId="0">
      <selection activeCell="A4" sqref="A4"/>
    </sheetView>
  </sheetViews>
  <sheetFormatPr defaultRowHeight="12.75" x14ac:dyDescent="0.2"/>
  <cols>
    <col min="1" max="16384" width="9.140625" style="4"/>
  </cols>
  <sheetData>
    <row r="1" spans="1:19" ht="15" x14ac:dyDescent="0.3">
      <c r="A1" s="128" t="s">
        <v>22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3" spans="1:19" ht="15" x14ac:dyDescent="0.3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</row>
    <row r="4" spans="1:19" s="105" customFormat="1" x14ac:dyDescent="0.2"/>
    <row r="5" spans="1:19" s="105" customFormat="1" x14ac:dyDescent="0.2"/>
    <row r="6" spans="1:19" s="105" customFormat="1" ht="15" x14ac:dyDescent="0.3">
      <c r="A6" s="107"/>
      <c r="B6" s="106"/>
      <c r="C6" s="106"/>
      <c r="D6" s="106"/>
      <c r="E6" s="106"/>
      <c r="F6" s="106"/>
      <c r="G6" s="106"/>
      <c r="H6" s="106"/>
      <c r="I6" s="106"/>
      <c r="J6" s="106"/>
    </row>
    <row r="7" spans="1:19" s="105" customFormat="1" x14ac:dyDescent="0.2"/>
    <row r="8" spans="1:19" s="105" customFormat="1" x14ac:dyDescent="0.2"/>
    <row r="9" spans="1:19" s="105" customFormat="1" x14ac:dyDescent="0.2"/>
    <row r="10" spans="1:19" s="105" customFormat="1" x14ac:dyDescent="0.2"/>
    <row r="11" spans="1:19" s="105" customFormat="1" x14ac:dyDescent="0.2"/>
    <row r="12" spans="1:19" s="105" customFormat="1" x14ac:dyDescent="0.2"/>
    <row r="13" spans="1:19" s="105" customFormat="1" x14ac:dyDescent="0.2"/>
    <row r="14" spans="1:19" s="105" customFormat="1" x14ac:dyDescent="0.2"/>
    <row r="15" spans="1:19" s="105" customFormat="1" x14ac:dyDescent="0.2"/>
    <row r="16" spans="1:19" s="105" customFormat="1" x14ac:dyDescent="0.2"/>
    <row r="17" spans="1:1" s="105" customFormat="1" x14ac:dyDescent="0.2"/>
    <row r="18" spans="1:1" s="105" customFormat="1" x14ac:dyDescent="0.2"/>
    <row r="19" spans="1:1" s="105" customFormat="1" x14ac:dyDescent="0.2"/>
    <row r="20" spans="1:1" s="105" customFormat="1" x14ac:dyDescent="0.2"/>
    <row r="21" spans="1:1" s="105" customFormat="1" x14ac:dyDescent="0.2"/>
    <row r="22" spans="1:1" s="105" customFormat="1" x14ac:dyDescent="0.2">
      <c r="A22" s="85"/>
    </row>
    <row r="23" spans="1:1" s="105" customFormat="1" x14ac:dyDescent="0.2">
      <c r="A23" s="85"/>
    </row>
    <row r="24" spans="1:1" s="105" customFormat="1" x14ac:dyDescent="0.2">
      <c r="A24" s="85"/>
    </row>
    <row r="25" spans="1:1" s="105" customFormat="1" x14ac:dyDescent="0.2">
      <c r="A25" s="85"/>
    </row>
    <row r="26" spans="1:1" s="105" customFormat="1" x14ac:dyDescent="0.2">
      <c r="A26" s="5"/>
    </row>
    <row r="27" spans="1:1" s="105" customFormat="1" x14ac:dyDescent="0.2">
      <c r="A27" s="5"/>
    </row>
    <row r="28" spans="1:1" s="105" customFormat="1" x14ac:dyDescent="0.2">
      <c r="A28" s="85"/>
    </row>
    <row r="29" spans="1:1" s="105" customFormat="1" x14ac:dyDescent="0.2">
      <c r="A29" s="5"/>
    </row>
    <row r="30" spans="1:1" x14ac:dyDescent="0.2">
      <c r="A30" s="5"/>
    </row>
    <row r="31" spans="1:1" x14ac:dyDescent="0.2">
      <c r="A31" s="85"/>
    </row>
    <row r="32" spans="1:1" x14ac:dyDescent="0.2">
      <c r="A32" s="85"/>
    </row>
    <row r="33" spans="1:1" x14ac:dyDescent="0.2">
      <c r="A33" s="85"/>
    </row>
    <row r="34" spans="1:1" x14ac:dyDescent="0.2">
      <c r="A34" s="5"/>
    </row>
    <row r="35" spans="1:1" x14ac:dyDescent="0.2">
      <c r="A35" s="5"/>
    </row>
    <row r="36" spans="1:1" x14ac:dyDescent="0.2">
      <c r="A36" s="85"/>
    </row>
    <row r="37" spans="1:1" x14ac:dyDescent="0.2">
      <c r="A37" s="5"/>
    </row>
    <row r="38" spans="1:1" x14ac:dyDescent="0.2">
      <c r="A38" s="5"/>
    </row>
    <row r="39" spans="1:1" x14ac:dyDescent="0.2">
      <c r="A39" s="85"/>
    </row>
    <row r="40" spans="1:1" x14ac:dyDescent="0.2">
      <c r="A40" s="85"/>
    </row>
    <row r="41" spans="1:1" x14ac:dyDescent="0.2">
      <c r="A41" s="85"/>
    </row>
    <row r="42" spans="1:1" x14ac:dyDescent="0.2">
      <c r="A42" s="5"/>
    </row>
    <row r="43" spans="1:1" x14ac:dyDescent="0.2">
      <c r="A43" s="5"/>
    </row>
    <row r="44" spans="1:1" x14ac:dyDescent="0.2">
      <c r="A44" s="85"/>
    </row>
    <row r="45" spans="1:1" x14ac:dyDescent="0.2">
      <c r="A45" s="5"/>
    </row>
    <row r="46" spans="1:1" x14ac:dyDescent="0.2">
      <c r="A46" s="6"/>
    </row>
  </sheetData>
  <mergeCells count="1">
    <mergeCell ref="A1:S1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4CB2-6023-405F-859B-6D3894093439}">
  <dimension ref="A1:S17"/>
  <sheetViews>
    <sheetView showGridLines="0" workbookViewId="0">
      <selection activeCell="A5" sqref="A5"/>
    </sheetView>
  </sheetViews>
  <sheetFormatPr defaultRowHeight="12.75" x14ac:dyDescent="0.2"/>
  <cols>
    <col min="1" max="16384" width="9.140625" style="4"/>
  </cols>
  <sheetData>
    <row r="1" spans="1:19" ht="15" x14ac:dyDescent="0.3">
      <c r="A1" s="128" t="s">
        <v>21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3" spans="1:19" ht="15" x14ac:dyDescent="0.3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</row>
    <row r="17" spans="1:10" ht="15" x14ac:dyDescent="0.3">
      <c r="A17" s="2" t="s">
        <v>14</v>
      </c>
      <c r="B17" s="2"/>
      <c r="C17" s="2"/>
      <c r="D17" s="2"/>
      <c r="E17" s="2"/>
      <c r="F17" s="2"/>
      <c r="G17" s="2"/>
      <c r="H17" s="2"/>
      <c r="I17" s="2"/>
      <c r="J17" s="2"/>
    </row>
  </sheetData>
  <mergeCells count="1">
    <mergeCell ref="A1:S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7D8A-7CEF-423D-8DB1-27268BD61D45}">
  <dimension ref="A1:O48"/>
  <sheetViews>
    <sheetView showGridLines="0" topLeftCell="A4" workbookViewId="0">
      <selection activeCell="J17" sqref="J17"/>
    </sheetView>
  </sheetViews>
  <sheetFormatPr defaultRowHeight="15" x14ac:dyDescent="0.25"/>
  <sheetData>
    <row r="1" spans="1:15" ht="15.75" x14ac:dyDescent="0.3">
      <c r="A1" s="128" t="s">
        <v>104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15" x14ac:dyDescent="0.25">
      <c r="A2" s="123" t="s">
        <v>105</v>
      </c>
    </row>
    <row r="3" spans="1:15" x14ac:dyDescent="0.25">
      <c r="A3" t="s">
        <v>106</v>
      </c>
    </row>
    <row r="4" spans="1:15" x14ac:dyDescent="0.25">
      <c r="A4" t="s">
        <v>107</v>
      </c>
    </row>
    <row r="6" spans="1:15" x14ac:dyDescent="0.25">
      <c r="A6" t="s">
        <v>108</v>
      </c>
    </row>
    <row r="7" spans="1:15" x14ac:dyDescent="0.25">
      <c r="A7" t="s">
        <v>107</v>
      </c>
    </row>
    <row r="9" spans="1:15" x14ac:dyDescent="0.25">
      <c r="A9" t="s">
        <v>109</v>
      </c>
    </row>
    <row r="11" spans="1:15" x14ac:dyDescent="0.25">
      <c r="A11" t="s">
        <v>111</v>
      </c>
    </row>
    <row r="12" spans="1:15" x14ac:dyDescent="0.25">
      <c r="A12" t="s">
        <v>106</v>
      </c>
    </row>
    <row r="13" spans="1:15" x14ac:dyDescent="0.25">
      <c r="A13" t="s">
        <v>114</v>
      </c>
    </row>
    <row r="14" spans="1:15" x14ac:dyDescent="0.25">
      <c r="A14" t="s">
        <v>110</v>
      </c>
    </row>
    <row r="15" spans="1:15" x14ac:dyDescent="0.25">
      <c r="A15" t="s">
        <v>112</v>
      </c>
    </row>
    <row r="16" spans="1:15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113</v>
      </c>
    </row>
    <row r="20" spans="1:1" ht="15.75" x14ac:dyDescent="0.3">
      <c r="A20" s="122" t="s">
        <v>115</v>
      </c>
    </row>
    <row r="21" spans="1:1" ht="15.75" x14ac:dyDescent="0.3">
      <c r="A21" s="1" t="s">
        <v>116</v>
      </c>
    </row>
    <row r="22" spans="1:1" ht="15.75" x14ac:dyDescent="0.3">
      <c r="A22" s="1" t="s">
        <v>227</v>
      </c>
    </row>
    <row r="23" spans="1:1" ht="15.75" x14ac:dyDescent="0.3">
      <c r="A23" s="1" t="s">
        <v>116</v>
      </c>
    </row>
    <row r="24" spans="1:1" ht="15.75" x14ac:dyDescent="0.3">
      <c r="A24" s="1"/>
    </row>
    <row r="25" spans="1:1" ht="15.75" x14ac:dyDescent="0.3">
      <c r="A25" s="122"/>
    </row>
    <row r="26" spans="1:1" ht="15.75" x14ac:dyDescent="0.3">
      <c r="A26" s="1"/>
    </row>
    <row r="27" spans="1:1" ht="15.75" x14ac:dyDescent="0.3">
      <c r="A27" s="1"/>
    </row>
    <row r="28" spans="1:1" ht="15.75" x14ac:dyDescent="0.3">
      <c r="A28" s="1"/>
    </row>
    <row r="29" spans="1:1" ht="15.75" x14ac:dyDescent="0.3">
      <c r="A29" s="1"/>
    </row>
    <row r="30" spans="1:1" ht="15.75" x14ac:dyDescent="0.3">
      <c r="A30" s="1"/>
    </row>
    <row r="31" spans="1:1" ht="15.75" x14ac:dyDescent="0.3">
      <c r="A31" s="1"/>
    </row>
    <row r="32" spans="1:1" ht="15.75" x14ac:dyDescent="0.3">
      <c r="A32" s="122"/>
    </row>
    <row r="33" spans="1:1" ht="15.75" x14ac:dyDescent="0.3">
      <c r="A33" s="1"/>
    </row>
    <row r="34" spans="1:1" ht="15.75" x14ac:dyDescent="0.3">
      <c r="A34" s="1"/>
    </row>
    <row r="35" spans="1:1" ht="15.75" x14ac:dyDescent="0.3">
      <c r="A35" s="1"/>
    </row>
    <row r="36" spans="1:1" ht="15.75" x14ac:dyDescent="0.3">
      <c r="A36" s="1"/>
    </row>
    <row r="37" spans="1:1" ht="15.75" x14ac:dyDescent="0.3">
      <c r="A37" s="1"/>
    </row>
    <row r="38" spans="1:1" ht="15.75" x14ac:dyDescent="0.3">
      <c r="A38" s="1"/>
    </row>
    <row r="39" spans="1:1" ht="15.75" x14ac:dyDescent="0.3">
      <c r="A39" s="1"/>
    </row>
    <row r="40" spans="1:1" ht="15.75" x14ac:dyDescent="0.3">
      <c r="A40" s="1"/>
    </row>
    <row r="41" spans="1:1" ht="15.75" x14ac:dyDescent="0.3">
      <c r="A41" s="1"/>
    </row>
    <row r="42" spans="1:1" ht="15.75" x14ac:dyDescent="0.3">
      <c r="A42" s="1"/>
    </row>
    <row r="43" spans="1:1" ht="15.75" x14ac:dyDescent="0.3">
      <c r="A43" s="1"/>
    </row>
    <row r="44" spans="1:1" ht="15.75" x14ac:dyDescent="0.3">
      <c r="A44" s="1"/>
    </row>
    <row r="45" spans="1:1" ht="15.75" x14ac:dyDescent="0.3">
      <c r="A45" s="1"/>
    </row>
    <row r="46" spans="1:1" ht="15.75" x14ac:dyDescent="0.3">
      <c r="A46" s="1"/>
    </row>
    <row r="47" spans="1:1" ht="15.75" x14ac:dyDescent="0.3">
      <c r="A47" s="1"/>
    </row>
    <row r="48" spans="1:1" ht="15.75" x14ac:dyDescent="0.3">
      <c r="A48" s="1"/>
    </row>
  </sheetData>
  <mergeCells count="1">
    <mergeCell ref="A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3502-568C-4468-9027-DD4598DEE3D5}">
  <dimension ref="A1:O18"/>
  <sheetViews>
    <sheetView showGridLines="0" workbookViewId="0">
      <selection activeCell="F18" sqref="F18"/>
    </sheetView>
  </sheetViews>
  <sheetFormatPr defaultRowHeight="12.75" x14ac:dyDescent="0.2"/>
  <cols>
    <col min="1" max="1" width="4.140625" style="4" customWidth="1"/>
    <col min="2" max="2" width="18.85546875" style="4" customWidth="1"/>
    <col min="3" max="3" width="16.42578125" style="4" bestFit="1" customWidth="1"/>
    <col min="4" max="4" width="25.28515625" style="4" bestFit="1" customWidth="1"/>
    <col min="5" max="16384" width="9.140625" style="4"/>
  </cols>
  <sheetData>
    <row r="1" spans="1:15" ht="15" x14ac:dyDescent="0.3">
      <c r="A1" s="128" t="s">
        <v>56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3" spans="1:15" x14ac:dyDescent="0.2">
      <c r="B3" s="29" t="s">
        <v>63</v>
      </c>
    </row>
    <row r="4" spans="1:15" x14ac:dyDescent="0.2">
      <c r="B4" s="29" t="s">
        <v>45</v>
      </c>
    </row>
    <row r="5" spans="1:15" x14ac:dyDescent="0.2">
      <c r="B5" s="29"/>
    </row>
    <row r="6" spans="1:15" x14ac:dyDescent="0.2">
      <c r="C6" s="32" t="s">
        <v>58</v>
      </c>
    </row>
    <row r="7" spans="1:15" x14ac:dyDescent="0.2">
      <c r="C7" s="30" t="s">
        <v>55</v>
      </c>
    </row>
    <row r="8" spans="1:15" ht="15" x14ac:dyDescent="0.2">
      <c r="B8" s="29"/>
      <c r="C8" s="31" t="s">
        <v>59</v>
      </c>
      <c r="D8" s="130" t="s">
        <v>44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ht="27.75" customHeight="1" x14ac:dyDescent="0.2">
      <c r="B9" s="28" t="s">
        <v>1</v>
      </c>
      <c r="C9" s="33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</row>
    <row r="10" spans="1:15" ht="27.75" customHeight="1" x14ac:dyDescent="0.2">
      <c r="B10" s="28" t="s">
        <v>2</v>
      </c>
      <c r="C10" s="33" t="s">
        <v>61</v>
      </c>
      <c r="D10" s="131" t="s">
        <v>54</v>
      </c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</row>
    <row r="11" spans="1:15" ht="27.75" customHeight="1" x14ac:dyDescent="0.2">
      <c r="B11" s="28" t="s">
        <v>3</v>
      </c>
      <c r="C11" s="33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</row>
    <row r="12" spans="1:15" ht="27.75" customHeight="1" x14ac:dyDescent="0.2">
      <c r="B12" s="28" t="s">
        <v>4</v>
      </c>
      <c r="C12" s="33" t="s">
        <v>60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</row>
    <row r="13" spans="1:15" ht="27.75" customHeight="1" x14ac:dyDescent="0.2">
      <c r="B13" s="28" t="s">
        <v>5</v>
      </c>
      <c r="C13" s="33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</row>
    <row r="14" spans="1:15" ht="27.75" customHeight="1" x14ac:dyDescent="0.2">
      <c r="B14" s="28" t="s">
        <v>6</v>
      </c>
      <c r="C14" s="33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6" spans="1:15" x14ac:dyDescent="0.2">
      <c r="B16" s="32" t="s">
        <v>48</v>
      </c>
    </row>
    <row r="17" spans="2:2" x14ac:dyDescent="0.2">
      <c r="B17" s="29" t="s">
        <v>46</v>
      </c>
    </row>
    <row r="18" spans="2:2" x14ac:dyDescent="0.2">
      <c r="B18" s="29" t="s">
        <v>47</v>
      </c>
    </row>
  </sheetData>
  <mergeCells count="8">
    <mergeCell ref="D13:O13"/>
    <mergeCell ref="D14:O14"/>
    <mergeCell ref="A1:O1"/>
    <mergeCell ref="D8:O8"/>
    <mergeCell ref="D9:O9"/>
    <mergeCell ref="D10:O10"/>
    <mergeCell ref="D11:O11"/>
    <mergeCell ref="D12:O1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EF1-49AC-4799-8A5F-2FF6E5792033}">
  <dimension ref="A1:O19"/>
  <sheetViews>
    <sheetView showGridLines="0" workbookViewId="0">
      <selection activeCell="H14" sqref="H14"/>
    </sheetView>
  </sheetViews>
  <sheetFormatPr defaultRowHeight="12.75" x14ac:dyDescent="0.2"/>
  <cols>
    <col min="1" max="1" width="4.140625" style="4" customWidth="1"/>
    <col min="2" max="2" width="18.85546875" style="4" customWidth="1"/>
    <col min="3" max="8" width="11.7109375" style="4" customWidth="1"/>
    <col min="9" max="16384" width="9.140625" style="4"/>
  </cols>
  <sheetData>
    <row r="1" spans="1:15" ht="15" x14ac:dyDescent="0.3">
      <c r="A1" s="128" t="s">
        <v>57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3" spans="1:15" x14ac:dyDescent="0.2">
      <c r="B3" s="29" t="s">
        <v>62</v>
      </c>
    </row>
    <row r="4" spans="1:15" x14ac:dyDescent="0.2">
      <c r="B4" s="29" t="s">
        <v>45</v>
      </c>
    </row>
    <row r="5" spans="1:15" x14ac:dyDescent="0.2">
      <c r="B5" s="29"/>
    </row>
    <row r="7" spans="1:15" x14ac:dyDescent="0.2">
      <c r="C7" s="32" t="s">
        <v>50</v>
      </c>
    </row>
    <row r="8" spans="1:15" x14ac:dyDescent="0.2">
      <c r="B8" s="29"/>
      <c r="C8" s="30" t="s">
        <v>55</v>
      </c>
    </row>
    <row r="9" spans="1:15" ht="15" x14ac:dyDescent="0.2">
      <c r="B9" s="42"/>
      <c r="C9" s="40" t="s">
        <v>1</v>
      </c>
      <c r="D9" s="28" t="s">
        <v>2</v>
      </c>
      <c r="E9" s="28" t="s">
        <v>3</v>
      </c>
      <c r="F9" s="28" t="s">
        <v>4</v>
      </c>
      <c r="G9" s="28" t="s">
        <v>5</v>
      </c>
      <c r="H9" s="28" t="s">
        <v>6</v>
      </c>
      <c r="I9" s="135" t="s">
        <v>49</v>
      </c>
      <c r="J9" s="136"/>
      <c r="K9" s="136"/>
      <c r="L9" s="136"/>
      <c r="M9" s="136"/>
      <c r="N9" s="136"/>
      <c r="O9" s="137"/>
    </row>
    <row r="10" spans="1:15" ht="22.5" customHeight="1" x14ac:dyDescent="0.2">
      <c r="B10" s="41" t="s">
        <v>1</v>
      </c>
      <c r="C10" s="34"/>
      <c r="D10" s="35"/>
      <c r="E10" s="36"/>
      <c r="F10" s="36"/>
      <c r="G10" s="36"/>
      <c r="H10" s="36"/>
      <c r="I10" s="132"/>
      <c r="J10" s="133"/>
      <c r="K10" s="133"/>
      <c r="L10" s="133"/>
      <c r="M10" s="133"/>
      <c r="N10" s="133"/>
      <c r="O10" s="134"/>
    </row>
    <row r="11" spans="1:15" ht="22.5" customHeight="1" x14ac:dyDescent="0.2">
      <c r="B11" s="28" t="s">
        <v>2</v>
      </c>
      <c r="C11" s="37"/>
      <c r="D11" s="34"/>
      <c r="E11" s="36"/>
      <c r="F11" s="36"/>
      <c r="G11" s="36"/>
      <c r="H11" s="36"/>
      <c r="I11" s="132"/>
      <c r="J11" s="133"/>
      <c r="K11" s="133"/>
      <c r="L11" s="133"/>
      <c r="M11" s="133"/>
      <c r="N11" s="133"/>
      <c r="O11" s="134"/>
    </row>
    <row r="12" spans="1:15" ht="22.5" customHeight="1" x14ac:dyDescent="0.2">
      <c r="B12" s="28" t="s">
        <v>3</v>
      </c>
      <c r="C12" s="37"/>
      <c r="D12" s="37"/>
      <c r="E12" s="38"/>
      <c r="F12" s="36"/>
      <c r="G12" s="36"/>
      <c r="H12" s="36"/>
      <c r="I12" s="132"/>
      <c r="J12" s="133"/>
      <c r="K12" s="133"/>
      <c r="L12" s="133"/>
      <c r="M12" s="133"/>
      <c r="N12" s="133"/>
      <c r="O12" s="134"/>
    </row>
    <row r="13" spans="1:15" ht="22.5" customHeight="1" x14ac:dyDescent="0.2">
      <c r="B13" s="28" t="s">
        <v>4</v>
      </c>
      <c r="C13" s="37"/>
      <c r="D13" s="37"/>
      <c r="E13" s="39"/>
      <c r="F13" s="38"/>
      <c r="G13" s="36"/>
      <c r="H13" s="36"/>
      <c r="I13" s="132"/>
      <c r="J13" s="133"/>
      <c r="K13" s="133"/>
      <c r="L13" s="133"/>
      <c r="M13" s="133"/>
      <c r="N13" s="133"/>
      <c r="O13" s="134"/>
    </row>
    <row r="14" spans="1:15" ht="22.5" customHeight="1" x14ac:dyDescent="0.2">
      <c r="B14" s="28" t="s">
        <v>5</v>
      </c>
      <c r="C14" s="37"/>
      <c r="D14" s="37"/>
      <c r="E14" s="39"/>
      <c r="F14" s="39"/>
      <c r="G14" s="38"/>
      <c r="H14" s="36"/>
      <c r="I14" s="132"/>
      <c r="J14" s="133"/>
      <c r="K14" s="133"/>
      <c r="L14" s="133"/>
      <c r="M14" s="133"/>
      <c r="N14" s="133"/>
      <c r="O14" s="134"/>
    </row>
    <row r="15" spans="1:15" ht="22.5" customHeight="1" x14ac:dyDescent="0.2">
      <c r="B15" s="28" t="s">
        <v>6</v>
      </c>
      <c r="C15" s="37"/>
      <c r="D15" s="37"/>
      <c r="E15" s="39"/>
      <c r="F15" s="39"/>
      <c r="G15" s="39"/>
      <c r="H15" s="38"/>
      <c r="I15" s="132"/>
      <c r="J15" s="133"/>
      <c r="K15" s="133"/>
      <c r="L15" s="133"/>
      <c r="M15" s="133"/>
      <c r="N15" s="133"/>
      <c r="O15" s="134"/>
    </row>
    <row r="17" spans="2:2" x14ac:dyDescent="0.2">
      <c r="B17" s="32" t="s">
        <v>48</v>
      </c>
    </row>
    <row r="18" spans="2:2" x14ac:dyDescent="0.2">
      <c r="B18" s="29" t="s">
        <v>51</v>
      </c>
    </row>
    <row r="19" spans="2:2" x14ac:dyDescent="0.2">
      <c r="B19" s="29" t="s">
        <v>52</v>
      </c>
    </row>
  </sheetData>
  <mergeCells count="8">
    <mergeCell ref="A1:O1"/>
    <mergeCell ref="I15:O15"/>
    <mergeCell ref="I9:O9"/>
    <mergeCell ref="I10:O10"/>
    <mergeCell ref="I11:O11"/>
    <mergeCell ref="I12:O12"/>
    <mergeCell ref="I13:O13"/>
    <mergeCell ref="I14:O1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F83-3FF2-4CEE-A575-DDA8C623CB45}">
  <dimension ref="A1:G37"/>
  <sheetViews>
    <sheetView showGridLines="0" workbookViewId="0">
      <selection sqref="A1:G1048576"/>
    </sheetView>
  </sheetViews>
  <sheetFormatPr defaultRowHeight="15" x14ac:dyDescent="0.25"/>
  <cols>
    <col min="1" max="1" width="3" bestFit="1" customWidth="1"/>
    <col min="2" max="2" width="11.85546875" bestFit="1" customWidth="1"/>
    <col min="3" max="3" width="18.85546875" bestFit="1" customWidth="1"/>
    <col min="4" max="4" width="8.140625" bestFit="1" customWidth="1"/>
    <col min="5" max="5" width="7.140625" bestFit="1" customWidth="1"/>
    <col min="6" max="6" width="11.7109375" bestFit="1" customWidth="1"/>
    <col min="7" max="7" width="16.7109375" bestFit="1" customWidth="1"/>
  </cols>
  <sheetData>
    <row r="1" spans="1:7" ht="17.25" thickBot="1" x14ac:dyDescent="0.3">
      <c r="A1" s="27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x14ac:dyDescent="0.25">
      <c r="A2" s="14">
        <v>1</v>
      </c>
      <c r="B2" s="15" t="s">
        <v>7</v>
      </c>
      <c r="C2" s="15" t="s">
        <v>29</v>
      </c>
      <c r="D2" s="16"/>
      <c r="E2" s="16">
        <v>4</v>
      </c>
      <c r="F2" s="16">
        <v>26</v>
      </c>
      <c r="G2" s="17" t="s">
        <v>8</v>
      </c>
    </row>
    <row r="3" spans="1:7" x14ac:dyDescent="0.25">
      <c r="A3" s="18">
        <v>2</v>
      </c>
      <c r="B3" s="19" t="s">
        <v>9</v>
      </c>
      <c r="C3" s="19" t="s">
        <v>29</v>
      </c>
      <c r="D3" s="20">
        <v>1</v>
      </c>
      <c r="E3" s="20">
        <v>4.5599999999999996</v>
      </c>
      <c r="F3" s="20">
        <v>32</v>
      </c>
      <c r="G3" s="21" t="s">
        <v>10</v>
      </c>
    </row>
    <row r="4" spans="1:7" x14ac:dyDescent="0.25">
      <c r="A4" s="18">
        <v>3</v>
      </c>
      <c r="B4" s="19" t="s">
        <v>9</v>
      </c>
      <c r="C4" s="19" t="s">
        <v>29</v>
      </c>
      <c r="D4" s="20">
        <v>2</v>
      </c>
      <c r="E4" s="20">
        <v>5.25</v>
      </c>
      <c r="F4" s="20">
        <v>36</v>
      </c>
      <c r="G4" s="21" t="s">
        <v>10</v>
      </c>
    </row>
    <row r="5" spans="1:7" x14ac:dyDescent="0.25">
      <c r="A5" s="18">
        <v>4</v>
      </c>
      <c r="B5" s="19" t="s">
        <v>7</v>
      </c>
      <c r="C5" s="19" t="s">
        <v>30</v>
      </c>
      <c r="D5" s="20"/>
      <c r="E5" s="20">
        <v>5.73</v>
      </c>
      <c r="F5" s="20">
        <v>20</v>
      </c>
      <c r="G5" s="21" t="s">
        <v>11</v>
      </c>
    </row>
    <row r="6" spans="1:7" x14ac:dyDescent="0.25">
      <c r="A6" s="18">
        <v>5</v>
      </c>
      <c r="B6" s="19" t="s">
        <v>7</v>
      </c>
      <c r="C6" s="19" t="s">
        <v>29</v>
      </c>
      <c r="D6" s="20"/>
      <c r="E6" s="20">
        <v>6.26</v>
      </c>
      <c r="F6" s="20">
        <v>40</v>
      </c>
      <c r="G6" s="21" t="s">
        <v>11</v>
      </c>
    </row>
    <row r="7" spans="1:7" x14ac:dyDescent="0.25">
      <c r="A7" s="18">
        <v>6</v>
      </c>
      <c r="B7" s="19" t="s">
        <v>9</v>
      </c>
      <c r="C7" s="19" t="s">
        <v>29</v>
      </c>
      <c r="D7" s="20">
        <v>0</v>
      </c>
      <c r="E7" s="20">
        <v>6.66</v>
      </c>
      <c r="F7" s="20">
        <v>28</v>
      </c>
      <c r="G7" s="21" t="s">
        <v>8</v>
      </c>
    </row>
    <row r="8" spans="1:7" x14ac:dyDescent="0.25">
      <c r="A8" s="18">
        <v>7</v>
      </c>
      <c r="B8" s="19" t="s">
        <v>7</v>
      </c>
      <c r="C8" s="19" t="s">
        <v>29</v>
      </c>
      <c r="D8" s="20"/>
      <c r="E8" s="20">
        <v>6.86</v>
      </c>
      <c r="F8" s="20">
        <v>41</v>
      </c>
      <c r="G8" s="21" t="s">
        <v>8</v>
      </c>
    </row>
    <row r="9" spans="1:7" x14ac:dyDescent="0.25">
      <c r="A9" s="18">
        <v>8</v>
      </c>
      <c r="B9" s="19" t="s">
        <v>7</v>
      </c>
      <c r="C9" s="19" t="s">
        <v>29</v>
      </c>
      <c r="D9" s="20"/>
      <c r="E9" s="20">
        <v>7.39</v>
      </c>
      <c r="F9" s="20">
        <v>43</v>
      </c>
      <c r="G9" s="21" t="s">
        <v>10</v>
      </c>
    </row>
    <row r="10" spans="1:7" x14ac:dyDescent="0.25">
      <c r="A10" s="18">
        <v>9</v>
      </c>
      <c r="B10" s="19" t="s">
        <v>9</v>
      </c>
      <c r="C10" s="19" t="s">
        <v>30</v>
      </c>
      <c r="D10" s="20">
        <v>1</v>
      </c>
      <c r="E10" s="20">
        <v>7.59</v>
      </c>
      <c r="F10" s="20">
        <v>34</v>
      </c>
      <c r="G10" s="21" t="s">
        <v>10</v>
      </c>
    </row>
    <row r="11" spans="1:7" x14ac:dyDescent="0.25">
      <c r="A11" s="18">
        <v>10</v>
      </c>
      <c r="B11" s="19" t="s">
        <v>7</v>
      </c>
      <c r="C11" s="19" t="s">
        <v>30</v>
      </c>
      <c r="D11" s="20"/>
      <c r="E11" s="20">
        <v>7.44</v>
      </c>
      <c r="F11" s="20">
        <v>23</v>
      </c>
      <c r="G11" s="21" t="s">
        <v>11</v>
      </c>
    </row>
    <row r="12" spans="1:7" x14ac:dyDescent="0.25">
      <c r="A12" s="18">
        <v>11</v>
      </c>
      <c r="B12" s="19" t="s">
        <v>9</v>
      </c>
      <c r="C12" s="19" t="s">
        <v>30</v>
      </c>
      <c r="D12" s="20">
        <v>2</v>
      </c>
      <c r="E12" s="20">
        <v>8.1199999999999992</v>
      </c>
      <c r="F12" s="20">
        <v>33</v>
      </c>
      <c r="G12" s="21" t="s">
        <v>8</v>
      </c>
    </row>
    <row r="13" spans="1:7" x14ac:dyDescent="0.25">
      <c r="A13" s="18">
        <v>12</v>
      </c>
      <c r="B13" s="19" t="s">
        <v>7</v>
      </c>
      <c r="C13" s="19" t="s">
        <v>29</v>
      </c>
      <c r="D13" s="20"/>
      <c r="E13" s="20">
        <v>8.4600000000000009</v>
      </c>
      <c r="F13" s="20">
        <v>27</v>
      </c>
      <c r="G13" s="21" t="s">
        <v>10</v>
      </c>
    </row>
    <row r="14" spans="1:7" x14ac:dyDescent="0.25">
      <c r="A14" s="18">
        <v>13</v>
      </c>
      <c r="B14" s="19" t="s">
        <v>7</v>
      </c>
      <c r="C14" s="19" t="s">
        <v>30</v>
      </c>
      <c r="D14" s="20"/>
      <c r="E14" s="20">
        <v>8.74</v>
      </c>
      <c r="F14" s="20">
        <v>37</v>
      </c>
      <c r="G14" s="21" t="s">
        <v>11</v>
      </c>
    </row>
    <row r="15" spans="1:7" x14ac:dyDescent="0.25">
      <c r="A15" s="18">
        <v>14</v>
      </c>
      <c r="B15" s="19" t="s">
        <v>9</v>
      </c>
      <c r="C15" s="19" t="s">
        <v>29</v>
      </c>
      <c r="D15" s="20">
        <v>3</v>
      </c>
      <c r="E15" s="20">
        <v>8.9499999999999993</v>
      </c>
      <c r="F15" s="20">
        <v>44</v>
      </c>
      <c r="G15" s="21" t="s">
        <v>11</v>
      </c>
    </row>
    <row r="16" spans="1:7" x14ac:dyDescent="0.25">
      <c r="A16" s="18">
        <v>15</v>
      </c>
      <c r="B16" s="19" t="s">
        <v>9</v>
      </c>
      <c r="C16" s="19" t="s">
        <v>30</v>
      </c>
      <c r="D16" s="20">
        <v>0</v>
      </c>
      <c r="E16" s="20">
        <v>9.1300000000000008</v>
      </c>
      <c r="F16" s="20">
        <v>30</v>
      </c>
      <c r="G16" s="21" t="s">
        <v>8</v>
      </c>
    </row>
    <row r="17" spans="1:7" x14ac:dyDescent="0.25">
      <c r="A17" s="18">
        <v>16</v>
      </c>
      <c r="B17" s="19" t="s">
        <v>7</v>
      </c>
      <c r="C17" s="19" t="s">
        <v>30</v>
      </c>
      <c r="D17" s="20"/>
      <c r="E17" s="20">
        <v>9.35</v>
      </c>
      <c r="F17" s="20">
        <v>38</v>
      </c>
      <c r="G17" s="21" t="s">
        <v>11</v>
      </c>
    </row>
    <row r="18" spans="1:7" x14ac:dyDescent="0.25">
      <c r="A18" s="18">
        <v>17</v>
      </c>
      <c r="B18" s="19" t="s">
        <v>9</v>
      </c>
      <c r="C18" s="19" t="s">
        <v>30</v>
      </c>
      <c r="D18" s="20">
        <v>1</v>
      </c>
      <c r="E18" s="20">
        <v>9.77</v>
      </c>
      <c r="F18" s="20">
        <v>31</v>
      </c>
      <c r="G18" s="21" t="s">
        <v>10</v>
      </c>
    </row>
    <row r="19" spans="1:7" x14ac:dyDescent="0.25">
      <c r="A19" s="18">
        <v>18</v>
      </c>
      <c r="B19" s="19" t="s">
        <v>9</v>
      </c>
      <c r="C19" s="19" t="s">
        <v>29</v>
      </c>
      <c r="D19" s="20">
        <v>2</v>
      </c>
      <c r="E19" s="20">
        <v>9.8000000000000007</v>
      </c>
      <c r="F19" s="20">
        <v>39</v>
      </c>
      <c r="G19" s="21" t="s">
        <v>11</v>
      </c>
    </row>
    <row r="20" spans="1:7" x14ac:dyDescent="0.25">
      <c r="A20" s="18">
        <v>19</v>
      </c>
      <c r="B20" s="19" t="s">
        <v>7</v>
      </c>
      <c r="C20" s="19" t="s">
        <v>31</v>
      </c>
      <c r="D20" s="20"/>
      <c r="E20" s="20">
        <v>10.53</v>
      </c>
      <c r="F20" s="20">
        <v>25</v>
      </c>
      <c r="G20" s="21" t="s">
        <v>8</v>
      </c>
    </row>
    <row r="21" spans="1:7" x14ac:dyDescent="0.25">
      <c r="A21" s="18">
        <v>20</v>
      </c>
      <c r="B21" s="19" t="s">
        <v>7</v>
      </c>
      <c r="C21" s="19" t="s">
        <v>30</v>
      </c>
      <c r="D21" s="20"/>
      <c r="E21" s="20">
        <v>10.76</v>
      </c>
      <c r="F21" s="20">
        <v>37</v>
      </c>
      <c r="G21" s="21" t="s">
        <v>8</v>
      </c>
    </row>
    <row r="22" spans="1:7" x14ac:dyDescent="0.25">
      <c r="A22" s="18">
        <v>21</v>
      </c>
      <c r="B22" s="19" t="s">
        <v>9</v>
      </c>
      <c r="C22" s="19" t="s">
        <v>30</v>
      </c>
      <c r="D22" s="20">
        <v>1</v>
      </c>
      <c r="E22" s="20">
        <v>11.06</v>
      </c>
      <c r="F22" s="20">
        <v>30</v>
      </c>
      <c r="G22" s="21" t="s">
        <v>11</v>
      </c>
    </row>
    <row r="23" spans="1:7" x14ac:dyDescent="0.25">
      <c r="A23" s="18">
        <v>22</v>
      </c>
      <c r="B23" s="19" t="s">
        <v>7</v>
      </c>
      <c r="C23" s="19" t="s">
        <v>30</v>
      </c>
      <c r="D23" s="20"/>
      <c r="E23" s="20">
        <v>11.59</v>
      </c>
      <c r="F23" s="20">
        <v>34</v>
      </c>
      <c r="G23" s="21" t="s">
        <v>10</v>
      </c>
    </row>
    <row r="24" spans="1:7" x14ac:dyDescent="0.25">
      <c r="A24" s="18">
        <v>23</v>
      </c>
      <c r="B24" s="19" t="s">
        <v>7</v>
      </c>
      <c r="C24" s="19" t="s">
        <v>29</v>
      </c>
      <c r="D24" s="20"/>
      <c r="E24" s="20">
        <v>12</v>
      </c>
      <c r="F24" s="20">
        <v>41</v>
      </c>
      <c r="G24" s="21" t="s">
        <v>11</v>
      </c>
    </row>
    <row r="25" spans="1:7" x14ac:dyDescent="0.25">
      <c r="A25" s="18">
        <v>24</v>
      </c>
      <c r="B25" s="19" t="s">
        <v>9</v>
      </c>
      <c r="C25" s="19" t="s">
        <v>31</v>
      </c>
      <c r="D25" s="20">
        <v>0</v>
      </c>
      <c r="E25" s="20">
        <v>12.79</v>
      </c>
      <c r="F25" s="20">
        <v>26</v>
      </c>
      <c r="G25" s="21" t="s">
        <v>11</v>
      </c>
    </row>
    <row r="26" spans="1:7" x14ac:dyDescent="0.25">
      <c r="A26" s="18">
        <v>25</v>
      </c>
      <c r="B26" s="19" t="s">
        <v>9</v>
      </c>
      <c r="C26" s="19" t="s">
        <v>30</v>
      </c>
      <c r="D26" s="20">
        <v>2</v>
      </c>
      <c r="E26" s="20">
        <v>13.23</v>
      </c>
      <c r="F26" s="20">
        <v>32</v>
      </c>
      <c r="G26" s="21" t="s">
        <v>8</v>
      </c>
    </row>
    <row r="27" spans="1:7" x14ac:dyDescent="0.25">
      <c r="A27" s="18">
        <v>26</v>
      </c>
      <c r="B27" s="19" t="s">
        <v>9</v>
      </c>
      <c r="C27" s="19" t="s">
        <v>30</v>
      </c>
      <c r="D27" s="20">
        <v>2</v>
      </c>
      <c r="E27" s="20">
        <v>13.6</v>
      </c>
      <c r="F27" s="20">
        <v>35</v>
      </c>
      <c r="G27" s="21" t="s">
        <v>11</v>
      </c>
    </row>
    <row r="28" spans="1:7" x14ac:dyDescent="0.25">
      <c r="A28" s="18">
        <v>27</v>
      </c>
      <c r="B28" s="19" t="s">
        <v>7</v>
      </c>
      <c r="C28" s="19" t="s">
        <v>29</v>
      </c>
      <c r="D28" s="20"/>
      <c r="E28" s="20">
        <v>13.85</v>
      </c>
      <c r="F28" s="20">
        <v>46</v>
      </c>
      <c r="G28" s="21" t="s">
        <v>11</v>
      </c>
    </row>
    <row r="29" spans="1:7" x14ac:dyDescent="0.25">
      <c r="A29" s="18">
        <v>28</v>
      </c>
      <c r="B29" s="19" t="s">
        <v>9</v>
      </c>
      <c r="C29" s="19" t="s">
        <v>30</v>
      </c>
      <c r="D29" s="20">
        <v>0</v>
      </c>
      <c r="E29" s="20">
        <v>14.69</v>
      </c>
      <c r="F29" s="20">
        <v>29</v>
      </c>
      <c r="G29" s="21" t="s">
        <v>8</v>
      </c>
    </row>
    <row r="30" spans="1:7" x14ac:dyDescent="0.25">
      <c r="A30" s="18">
        <v>29</v>
      </c>
      <c r="B30" s="19" t="s">
        <v>9</v>
      </c>
      <c r="C30" s="19" t="s">
        <v>30</v>
      </c>
      <c r="D30" s="20">
        <v>5</v>
      </c>
      <c r="E30" s="20">
        <v>14.71</v>
      </c>
      <c r="F30" s="20">
        <v>40</v>
      </c>
      <c r="G30" s="21" t="s">
        <v>8</v>
      </c>
    </row>
    <row r="31" spans="1:7" x14ac:dyDescent="0.25">
      <c r="A31" s="18">
        <v>30</v>
      </c>
      <c r="B31" s="19" t="s">
        <v>9</v>
      </c>
      <c r="C31" s="19" t="s">
        <v>30</v>
      </c>
      <c r="D31" s="20">
        <v>2</v>
      </c>
      <c r="E31" s="20">
        <v>15.99</v>
      </c>
      <c r="F31" s="20">
        <v>35</v>
      </c>
      <c r="G31" s="21" t="s">
        <v>10</v>
      </c>
    </row>
    <row r="32" spans="1:7" x14ac:dyDescent="0.25">
      <c r="A32" s="18">
        <v>31</v>
      </c>
      <c r="B32" s="19" t="s">
        <v>7</v>
      </c>
      <c r="C32" s="19" t="s">
        <v>31</v>
      </c>
      <c r="D32" s="20"/>
      <c r="E32" s="20">
        <v>16.22</v>
      </c>
      <c r="F32" s="20">
        <v>31</v>
      </c>
      <c r="G32" s="21" t="s">
        <v>11</v>
      </c>
    </row>
    <row r="33" spans="1:7" x14ac:dyDescent="0.25">
      <c r="A33" s="18">
        <v>32</v>
      </c>
      <c r="B33" s="19" t="s">
        <v>9</v>
      </c>
      <c r="C33" s="19" t="s">
        <v>30</v>
      </c>
      <c r="D33" s="20">
        <v>1</v>
      </c>
      <c r="E33" s="20">
        <v>16.61</v>
      </c>
      <c r="F33" s="20">
        <v>36</v>
      </c>
      <c r="G33" s="21" t="s">
        <v>8</v>
      </c>
    </row>
    <row r="34" spans="1:7" x14ac:dyDescent="0.25">
      <c r="A34" s="18">
        <v>33</v>
      </c>
      <c r="B34" s="19" t="s">
        <v>9</v>
      </c>
      <c r="C34" s="19" t="s">
        <v>31</v>
      </c>
      <c r="D34" s="20">
        <v>3</v>
      </c>
      <c r="E34" s="20">
        <v>17.260000000000002</v>
      </c>
      <c r="F34" s="20">
        <v>43</v>
      </c>
      <c r="G34" s="21" t="s">
        <v>10</v>
      </c>
    </row>
    <row r="35" spans="1:7" x14ac:dyDescent="0.25">
      <c r="A35" s="18">
        <v>34</v>
      </c>
      <c r="B35" s="19" t="s">
        <v>7</v>
      </c>
      <c r="C35" s="19" t="s">
        <v>31</v>
      </c>
      <c r="D35" s="20"/>
      <c r="E35" s="20">
        <v>18.75</v>
      </c>
      <c r="F35" s="20">
        <v>33</v>
      </c>
      <c r="G35" s="21" t="s">
        <v>10</v>
      </c>
    </row>
    <row r="36" spans="1:7" x14ac:dyDescent="0.25">
      <c r="A36" s="18">
        <v>35</v>
      </c>
      <c r="B36" s="19" t="s">
        <v>9</v>
      </c>
      <c r="C36" s="19" t="s">
        <v>30</v>
      </c>
      <c r="D36" s="20">
        <v>2</v>
      </c>
      <c r="E36" s="20">
        <v>19.399999999999999</v>
      </c>
      <c r="F36" s="20">
        <v>48</v>
      </c>
      <c r="G36" s="21" t="s">
        <v>10</v>
      </c>
    </row>
    <row r="37" spans="1:7" ht="15.75" thickBot="1" x14ac:dyDescent="0.3">
      <c r="A37" s="22">
        <v>36</v>
      </c>
      <c r="B37" s="23" t="s">
        <v>9</v>
      </c>
      <c r="C37" s="23" t="s">
        <v>31</v>
      </c>
      <c r="D37" s="24">
        <v>3</v>
      </c>
      <c r="E37" s="24">
        <v>23.3</v>
      </c>
      <c r="F37" s="24">
        <v>42</v>
      </c>
      <c r="G37" s="2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2E54-9D76-44D4-A44F-A68B47C22C82}">
  <dimension ref="A1:S172"/>
  <sheetViews>
    <sheetView showGridLines="0" zoomScale="85" zoomScaleNormal="85" workbookViewId="0">
      <selection activeCell="I20" sqref="I20"/>
    </sheetView>
  </sheetViews>
  <sheetFormatPr defaultRowHeight="15" x14ac:dyDescent="0.3"/>
  <cols>
    <col min="1" max="11" width="9.140625" style="124"/>
    <col min="12" max="12" width="2.5703125" style="124" customWidth="1"/>
    <col min="13" max="19" width="9.140625" style="124"/>
    <col min="20" max="16384" width="9.140625" style="1"/>
  </cols>
  <sheetData>
    <row r="1" spans="1:19" ht="15" customHeight="1" x14ac:dyDescent="0.3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19" x14ac:dyDescent="0.3">
      <c r="A2" s="124" t="s">
        <v>121</v>
      </c>
    </row>
    <row r="3" spans="1:19" x14ac:dyDescent="0.3">
      <c r="A3" s="124" t="s">
        <v>122</v>
      </c>
    </row>
    <row r="4" spans="1:19" x14ac:dyDescent="0.3">
      <c r="A4" s="124" t="s">
        <v>123</v>
      </c>
    </row>
    <row r="5" spans="1:19" x14ac:dyDescent="0.3">
      <c r="A5" s="124" t="s">
        <v>32</v>
      </c>
    </row>
    <row r="7" spans="1:19" x14ac:dyDescent="0.3">
      <c r="A7" s="124" t="s">
        <v>121</v>
      </c>
    </row>
    <row r="8" spans="1:19" x14ac:dyDescent="0.3">
      <c r="A8" s="124" t="s">
        <v>124</v>
      </c>
    </row>
    <row r="9" spans="1:19" x14ac:dyDescent="0.3">
      <c r="A9" s="124" t="s">
        <v>125</v>
      </c>
    </row>
    <row r="11" spans="1:19" x14ac:dyDescent="0.3">
      <c r="A11" s="124" t="s">
        <v>103</v>
      </c>
    </row>
    <row r="12" spans="1:19" x14ac:dyDescent="0.3">
      <c r="A12" s="124" t="s">
        <v>126</v>
      </c>
    </row>
    <row r="14" spans="1:19" x14ac:dyDescent="0.3">
      <c r="A14" s="124" t="s">
        <v>33</v>
      </c>
    </row>
    <row r="15" spans="1:19" x14ac:dyDescent="0.3">
      <c r="A15" s="124" t="s">
        <v>127</v>
      </c>
    </row>
    <row r="17" spans="1:1" x14ac:dyDescent="0.3">
      <c r="A17" s="124" t="s">
        <v>95</v>
      </c>
    </row>
    <row r="18" spans="1:1" x14ac:dyDescent="0.3">
      <c r="A18" s="124" t="s">
        <v>96</v>
      </c>
    </row>
    <row r="19" spans="1:1" x14ac:dyDescent="0.3">
      <c r="A19" s="124" t="s">
        <v>95</v>
      </c>
    </row>
    <row r="21" spans="1:1" x14ac:dyDescent="0.3">
      <c r="A21" s="124" t="s">
        <v>34</v>
      </c>
    </row>
    <row r="22" spans="1:1" x14ac:dyDescent="0.3">
      <c r="A22" s="124" t="s">
        <v>128</v>
      </c>
    </row>
    <row r="23" spans="1:1" x14ac:dyDescent="0.3">
      <c r="A23" s="124" t="s">
        <v>129</v>
      </c>
    </row>
    <row r="24" spans="1:1" x14ac:dyDescent="0.3">
      <c r="A24" s="124" t="s">
        <v>130</v>
      </c>
    </row>
    <row r="25" spans="1:1" x14ac:dyDescent="0.3">
      <c r="A25" s="124" t="s">
        <v>131</v>
      </c>
    </row>
    <row r="26" spans="1:1" x14ac:dyDescent="0.3">
      <c r="A26" s="124" t="s">
        <v>132</v>
      </c>
    </row>
    <row r="27" spans="1:1" x14ac:dyDescent="0.3">
      <c r="A27" s="124" t="s">
        <v>133</v>
      </c>
    </row>
    <row r="28" spans="1:1" ht="12" customHeight="1" x14ac:dyDescent="0.3">
      <c r="A28" s="124" t="s">
        <v>35</v>
      </c>
    </row>
    <row r="29" spans="1:1" x14ac:dyDescent="0.3">
      <c r="A29" s="124" t="s">
        <v>134</v>
      </c>
    </row>
    <row r="31" spans="1:1" x14ac:dyDescent="0.3">
      <c r="A31" s="124" t="s">
        <v>135</v>
      </c>
    </row>
    <row r="32" spans="1:1" x14ac:dyDescent="0.3">
      <c r="A32" s="124" t="s">
        <v>136</v>
      </c>
    </row>
    <row r="33" spans="1:1" x14ac:dyDescent="0.3">
      <c r="A33" s="124" t="s">
        <v>137</v>
      </c>
    </row>
    <row r="34" spans="1:1" x14ac:dyDescent="0.3">
      <c r="A34" s="124" t="s">
        <v>138</v>
      </c>
    </row>
    <row r="35" spans="1:1" x14ac:dyDescent="0.3">
      <c r="A35" s="124" t="s">
        <v>139</v>
      </c>
    </row>
    <row r="36" spans="1:1" x14ac:dyDescent="0.3">
      <c r="A36" s="124" t="s">
        <v>18</v>
      </c>
    </row>
    <row r="37" spans="1:1" x14ac:dyDescent="0.3">
      <c r="A37" s="124" t="s">
        <v>140</v>
      </c>
    </row>
    <row r="38" spans="1:1" x14ac:dyDescent="0.3">
      <c r="A38" s="124" t="s">
        <v>141</v>
      </c>
    </row>
    <row r="39" spans="1:1" x14ac:dyDescent="0.3">
      <c r="A39" s="124" t="s">
        <v>142</v>
      </c>
    </row>
    <row r="40" spans="1:1" x14ac:dyDescent="0.3">
      <c r="A40" s="124" t="s">
        <v>143</v>
      </c>
    </row>
    <row r="41" spans="1:1" x14ac:dyDescent="0.3">
      <c r="A41" s="124" t="s">
        <v>144</v>
      </c>
    </row>
    <row r="43" spans="1:1" x14ac:dyDescent="0.3">
      <c r="A43" s="124" t="s">
        <v>36</v>
      </c>
    </row>
    <row r="44" spans="1:1" x14ac:dyDescent="0.3">
      <c r="A44" s="124" t="s">
        <v>145</v>
      </c>
    </row>
    <row r="45" spans="1:1" x14ac:dyDescent="0.3">
      <c r="A45" s="124" t="s">
        <v>135</v>
      </c>
    </row>
    <row r="46" spans="1:1" x14ac:dyDescent="0.3">
      <c r="A46" s="124" t="s">
        <v>218</v>
      </c>
    </row>
    <row r="47" spans="1:1" x14ac:dyDescent="0.3">
      <c r="A47" s="124" t="s">
        <v>219</v>
      </c>
    </row>
    <row r="48" spans="1:1" x14ac:dyDescent="0.3">
      <c r="A48" s="124" t="s">
        <v>146</v>
      </c>
    </row>
    <row r="49" spans="1:1" x14ac:dyDescent="0.3">
      <c r="A49" s="124" t="s">
        <v>220</v>
      </c>
    </row>
    <row r="50" spans="1:1" x14ac:dyDescent="0.3">
      <c r="A50" s="124" t="s">
        <v>221</v>
      </c>
    </row>
    <row r="51" spans="1:1" x14ac:dyDescent="0.3">
      <c r="A51" s="124" t="s">
        <v>222</v>
      </c>
    </row>
    <row r="53" spans="1:1" x14ac:dyDescent="0.3">
      <c r="A53" s="124" t="s">
        <v>37</v>
      </c>
    </row>
    <row r="54" spans="1:1" x14ac:dyDescent="0.3">
      <c r="A54" s="124" t="s">
        <v>147</v>
      </c>
    </row>
    <row r="55" spans="1:1" x14ac:dyDescent="0.3">
      <c r="A55" s="124" t="s">
        <v>135</v>
      </c>
    </row>
    <row r="56" spans="1:1" x14ac:dyDescent="0.3">
      <c r="A56" s="124" t="s">
        <v>148</v>
      </c>
    </row>
    <row r="57" spans="1:1" x14ac:dyDescent="0.3">
      <c r="A57" s="124" t="s">
        <v>149</v>
      </c>
    </row>
    <row r="58" spans="1:1" x14ac:dyDescent="0.3">
      <c r="A58" s="124" t="s">
        <v>150</v>
      </c>
    </row>
    <row r="59" spans="1:1" x14ac:dyDescent="0.3">
      <c r="A59" s="124" t="s">
        <v>151</v>
      </c>
    </row>
    <row r="60" spans="1:1" x14ac:dyDescent="0.3">
      <c r="A60" s="124" t="s">
        <v>152</v>
      </c>
    </row>
    <row r="61" spans="1:1" x14ac:dyDescent="0.3">
      <c r="A61" s="124" t="s">
        <v>153</v>
      </c>
    </row>
    <row r="62" spans="1:1" x14ac:dyDescent="0.3">
      <c r="A62" s="124" t="s">
        <v>154</v>
      </c>
    </row>
    <row r="63" spans="1:1" x14ac:dyDescent="0.3">
      <c r="A63" s="124" t="s">
        <v>155</v>
      </c>
    </row>
    <row r="65" spans="1:1" x14ac:dyDescent="0.3">
      <c r="A65" s="124" t="s">
        <v>38</v>
      </c>
    </row>
    <row r="66" spans="1:1" x14ac:dyDescent="0.3">
      <c r="A66" s="124" t="s">
        <v>156</v>
      </c>
    </row>
    <row r="67" spans="1:1" x14ac:dyDescent="0.3">
      <c r="A67" s="124" t="s">
        <v>157</v>
      </c>
    </row>
    <row r="68" spans="1:1" x14ac:dyDescent="0.3">
      <c r="A68" s="124" t="s">
        <v>158</v>
      </c>
    </row>
    <row r="69" spans="1:1" x14ac:dyDescent="0.3">
      <c r="A69" s="124" t="s">
        <v>159</v>
      </c>
    </row>
    <row r="70" spans="1:1" x14ac:dyDescent="0.3">
      <c r="A70" s="124" t="s">
        <v>160</v>
      </c>
    </row>
    <row r="71" spans="1:1" x14ac:dyDescent="0.3">
      <c r="A71" s="124" t="s">
        <v>161</v>
      </c>
    </row>
    <row r="72" spans="1:1" x14ac:dyDescent="0.3">
      <c r="A72" s="124" t="s">
        <v>162</v>
      </c>
    </row>
    <row r="74" spans="1:1" x14ac:dyDescent="0.3">
      <c r="A74" s="124" t="s">
        <v>39</v>
      </c>
    </row>
    <row r="75" spans="1:1" x14ac:dyDescent="0.3">
      <c r="A75" s="124" t="s">
        <v>163</v>
      </c>
    </row>
    <row r="76" spans="1:1" x14ac:dyDescent="0.3">
      <c r="A76" s="124" t="s">
        <v>135</v>
      </c>
    </row>
    <row r="77" spans="1:1" x14ac:dyDescent="0.3">
      <c r="A77" s="124" t="s">
        <v>164</v>
      </c>
    </row>
    <row r="78" spans="1:1" x14ac:dyDescent="0.3">
      <c r="A78" s="124" t="s">
        <v>150</v>
      </c>
    </row>
    <row r="79" spans="1:1" x14ac:dyDescent="0.3">
      <c r="A79" s="124" t="s">
        <v>165</v>
      </c>
    </row>
    <row r="80" spans="1:1" x14ac:dyDescent="0.3">
      <c r="A80" s="124" t="s">
        <v>166</v>
      </c>
    </row>
    <row r="81" spans="1:1" x14ac:dyDescent="0.3">
      <c r="A81" s="124" t="s">
        <v>167</v>
      </c>
    </row>
    <row r="82" spans="1:1" x14ac:dyDescent="0.3">
      <c r="A82" s="124" t="s">
        <v>168</v>
      </c>
    </row>
    <row r="83" spans="1:1" x14ac:dyDescent="0.3">
      <c r="A83" s="124" t="s">
        <v>169</v>
      </c>
    </row>
    <row r="85" spans="1:1" x14ac:dyDescent="0.3">
      <c r="A85" s="124" t="s">
        <v>170</v>
      </c>
    </row>
    <row r="86" spans="1:1" x14ac:dyDescent="0.3">
      <c r="A86" s="124" t="s">
        <v>171</v>
      </c>
    </row>
    <row r="87" spans="1:1" x14ac:dyDescent="0.3">
      <c r="A87" s="124" t="s">
        <v>172</v>
      </c>
    </row>
    <row r="88" spans="1:1" x14ac:dyDescent="0.3">
      <c r="A88" s="124" t="s">
        <v>173</v>
      </c>
    </row>
    <row r="89" spans="1:1" x14ac:dyDescent="0.3">
      <c r="A89" s="124" t="s">
        <v>174</v>
      </c>
    </row>
    <row r="90" spans="1:1" x14ac:dyDescent="0.3">
      <c r="A90" s="124" t="s">
        <v>175</v>
      </c>
    </row>
    <row r="91" spans="1:1" x14ac:dyDescent="0.3">
      <c r="A91" s="124" t="s">
        <v>176</v>
      </c>
    </row>
    <row r="93" spans="1:1" x14ac:dyDescent="0.3">
      <c r="A93" s="124" t="s">
        <v>40</v>
      </c>
    </row>
    <row r="94" spans="1:1" x14ac:dyDescent="0.3">
      <c r="A94" s="124" t="s">
        <v>177</v>
      </c>
    </row>
    <row r="95" spans="1:1" x14ac:dyDescent="0.3">
      <c r="A95" s="124" t="s">
        <v>178</v>
      </c>
    </row>
    <row r="97" spans="1:1" x14ac:dyDescent="0.3">
      <c r="A97" s="124" t="s">
        <v>223</v>
      </c>
    </row>
    <row r="98" spans="1:1" x14ac:dyDescent="0.3">
      <c r="A98" s="124" t="s">
        <v>179</v>
      </c>
    </row>
    <row r="99" spans="1:1" x14ac:dyDescent="0.3">
      <c r="A99" s="124" t="s">
        <v>224</v>
      </c>
    </row>
    <row r="101" spans="1:1" x14ac:dyDescent="0.3">
      <c r="A101" s="124" t="s">
        <v>97</v>
      </c>
    </row>
    <row r="102" spans="1:1" x14ac:dyDescent="0.3">
      <c r="A102" s="124" t="s">
        <v>180</v>
      </c>
    </row>
    <row r="103" spans="1:1" x14ac:dyDescent="0.3">
      <c r="A103" s="124" t="s">
        <v>181</v>
      </c>
    </row>
    <row r="104" spans="1:1" x14ac:dyDescent="0.3">
      <c r="A104" s="124" t="s">
        <v>182</v>
      </c>
    </row>
    <row r="105" spans="1:1" x14ac:dyDescent="0.3">
      <c r="A105" s="124" t="s">
        <v>183</v>
      </c>
    </row>
    <row r="106" spans="1:1" x14ac:dyDescent="0.3">
      <c r="A106" s="124" t="s">
        <v>184</v>
      </c>
    </row>
    <row r="107" spans="1:1" x14ac:dyDescent="0.3">
      <c r="A107" s="124" t="s">
        <v>185</v>
      </c>
    </row>
    <row r="108" spans="1:1" x14ac:dyDescent="0.3">
      <c r="A108" s="124" t="s">
        <v>186</v>
      </c>
    </row>
    <row r="109" spans="1:1" x14ac:dyDescent="0.3">
      <c r="A109" s="124" t="s">
        <v>187</v>
      </c>
    </row>
    <row r="111" spans="1:1" x14ac:dyDescent="0.3">
      <c r="A111" s="124" t="s">
        <v>95</v>
      </c>
    </row>
    <row r="112" spans="1:1" x14ac:dyDescent="0.3">
      <c r="A112" s="124" t="s">
        <v>98</v>
      </c>
    </row>
    <row r="113" spans="1:1" x14ac:dyDescent="0.3">
      <c r="A113" s="124" t="s">
        <v>95</v>
      </c>
    </row>
    <row r="114" spans="1:1" x14ac:dyDescent="0.3">
      <c r="A114" s="124" t="s">
        <v>120</v>
      </c>
    </row>
    <row r="115" spans="1:1" x14ac:dyDescent="0.3">
      <c r="A115" s="124" t="s">
        <v>188</v>
      </c>
    </row>
    <row r="116" spans="1:1" x14ac:dyDescent="0.3">
      <c r="A116" s="124" t="s">
        <v>119</v>
      </c>
    </row>
    <row r="117" spans="1:1" x14ac:dyDescent="0.3">
      <c r="A117" s="124" t="s">
        <v>189</v>
      </c>
    </row>
    <row r="118" spans="1:1" x14ac:dyDescent="0.3">
      <c r="A118" s="124" t="s">
        <v>190</v>
      </c>
    </row>
    <row r="119" spans="1:1" x14ac:dyDescent="0.3">
      <c r="A119" s="124" t="s">
        <v>191</v>
      </c>
    </row>
    <row r="120" spans="1:1" x14ac:dyDescent="0.3">
      <c r="A120" s="124" t="s">
        <v>133</v>
      </c>
    </row>
    <row r="121" spans="1:1" x14ac:dyDescent="0.3">
      <c r="A121" s="124" t="s">
        <v>133</v>
      </c>
    </row>
    <row r="122" spans="1:1" x14ac:dyDescent="0.3">
      <c r="A122" s="124" t="s">
        <v>192</v>
      </c>
    </row>
    <row r="123" spans="1:1" x14ac:dyDescent="0.3">
      <c r="A123" s="124" t="s">
        <v>193</v>
      </c>
    </row>
    <row r="124" spans="1:1" x14ac:dyDescent="0.3">
      <c r="A124" s="124" t="s">
        <v>194</v>
      </c>
    </row>
    <row r="125" spans="1:1" x14ac:dyDescent="0.3">
      <c r="A125" s="124" t="s">
        <v>195</v>
      </c>
    </row>
    <row r="126" spans="1:1" x14ac:dyDescent="0.3">
      <c r="A126" s="124" t="s">
        <v>196</v>
      </c>
    </row>
    <row r="127" spans="1:1" x14ac:dyDescent="0.3">
      <c r="A127" s="124" t="s">
        <v>197</v>
      </c>
    </row>
    <row r="129" spans="1:1" x14ac:dyDescent="0.3">
      <c r="A129" s="124" t="s">
        <v>198</v>
      </c>
    </row>
    <row r="130" spans="1:1" x14ac:dyDescent="0.3">
      <c r="A130" s="124" t="s">
        <v>225</v>
      </c>
    </row>
    <row r="131" spans="1:1" x14ac:dyDescent="0.3">
      <c r="A131" s="124" t="s">
        <v>199</v>
      </c>
    </row>
    <row r="132" spans="1:1" x14ac:dyDescent="0.3">
      <c r="A132" s="124" t="s">
        <v>42</v>
      </c>
    </row>
    <row r="133" spans="1:1" x14ac:dyDescent="0.3">
      <c r="A133" s="124" t="s">
        <v>24</v>
      </c>
    </row>
    <row r="134" spans="1:1" x14ac:dyDescent="0.3">
      <c r="A134" s="124" t="s">
        <v>25</v>
      </c>
    </row>
    <row r="135" spans="1:1" x14ac:dyDescent="0.3">
      <c r="A135" s="124" t="s">
        <v>26</v>
      </c>
    </row>
    <row r="136" spans="1:1" x14ac:dyDescent="0.3">
      <c r="A136" s="124" t="s">
        <v>200</v>
      </c>
    </row>
    <row r="137" spans="1:1" x14ac:dyDescent="0.3">
      <c r="A137" s="124" t="s">
        <v>201</v>
      </c>
    </row>
    <row r="138" spans="1:1" x14ac:dyDescent="0.3">
      <c r="A138" s="124" t="s">
        <v>131</v>
      </c>
    </row>
    <row r="139" spans="1:1" x14ac:dyDescent="0.3">
      <c r="A139" s="124" t="s">
        <v>202</v>
      </c>
    </row>
    <row r="141" spans="1:1" x14ac:dyDescent="0.3">
      <c r="A141" s="124" t="s">
        <v>41</v>
      </c>
    </row>
    <row r="142" spans="1:1" x14ac:dyDescent="0.3">
      <c r="A142" s="124" t="s">
        <v>99</v>
      </c>
    </row>
    <row r="143" spans="1:1" x14ac:dyDescent="0.3">
      <c r="A143" s="124" t="s">
        <v>203</v>
      </c>
    </row>
    <row r="145" spans="1:1" x14ac:dyDescent="0.3">
      <c r="A145" s="124" t="s">
        <v>28</v>
      </c>
    </row>
    <row r="146" spans="1:1" x14ac:dyDescent="0.3">
      <c r="A146" s="124" t="s">
        <v>100</v>
      </c>
    </row>
    <row r="147" spans="1:1" x14ac:dyDescent="0.3">
      <c r="A147" s="124" t="s">
        <v>204</v>
      </c>
    </row>
    <row r="148" spans="1:1" x14ac:dyDescent="0.3">
      <c r="A148" s="124" t="s">
        <v>205</v>
      </c>
    </row>
    <row r="149" spans="1:1" x14ac:dyDescent="0.3">
      <c r="A149" s="124" t="s">
        <v>226</v>
      </c>
    </row>
    <row r="150" spans="1:1" x14ac:dyDescent="0.3">
      <c r="A150" s="124" t="s">
        <v>101</v>
      </c>
    </row>
    <row r="151" spans="1:1" x14ac:dyDescent="0.3">
      <c r="A151" s="124" t="s">
        <v>206</v>
      </c>
    </row>
    <row r="152" spans="1:1" x14ac:dyDescent="0.3">
      <c r="A152" s="124" t="s">
        <v>205</v>
      </c>
    </row>
    <row r="153" spans="1:1" x14ac:dyDescent="0.3">
      <c r="A153" s="124" t="s">
        <v>226</v>
      </c>
    </row>
    <row r="154" spans="1:1" x14ac:dyDescent="0.3">
      <c r="A154" s="124" t="s">
        <v>102</v>
      </c>
    </row>
    <row r="155" spans="1:1" x14ac:dyDescent="0.3">
      <c r="A155" s="124" t="s">
        <v>207</v>
      </c>
    </row>
    <row r="156" spans="1:1" x14ac:dyDescent="0.3">
      <c r="A156" s="124" t="s">
        <v>205</v>
      </c>
    </row>
    <row r="157" spans="1:1" x14ac:dyDescent="0.3">
      <c r="A157" s="124" t="s">
        <v>226</v>
      </c>
    </row>
    <row r="158" spans="1:1" x14ac:dyDescent="0.3">
      <c r="A158" s="124" t="s">
        <v>208</v>
      </c>
    </row>
    <row r="159" spans="1:1" x14ac:dyDescent="0.3">
      <c r="A159" s="124" t="s">
        <v>209</v>
      </c>
    </row>
    <row r="160" spans="1:1" x14ac:dyDescent="0.3">
      <c r="A160" s="124" t="s">
        <v>210</v>
      </c>
    </row>
    <row r="161" spans="1:1" x14ac:dyDescent="0.3">
      <c r="A161" s="124" t="s">
        <v>211</v>
      </c>
    </row>
    <row r="163" spans="1:1" x14ac:dyDescent="0.3">
      <c r="A163" s="124" t="s">
        <v>43</v>
      </c>
    </row>
    <row r="164" spans="1:1" x14ac:dyDescent="0.3">
      <c r="A164" s="124" t="s">
        <v>27</v>
      </c>
    </row>
    <row r="165" spans="1:1" x14ac:dyDescent="0.3">
      <c r="A165" s="124" t="s">
        <v>212</v>
      </c>
    </row>
    <row r="166" spans="1:1" x14ac:dyDescent="0.3">
      <c r="A166" s="124" t="s">
        <v>135</v>
      </c>
    </row>
    <row r="167" spans="1:1" x14ac:dyDescent="0.3">
      <c r="A167" s="124" t="s">
        <v>213</v>
      </c>
    </row>
    <row r="168" spans="1:1" x14ac:dyDescent="0.3">
      <c r="A168" s="124" t="s">
        <v>214</v>
      </c>
    </row>
    <row r="169" spans="1:1" x14ac:dyDescent="0.3">
      <c r="A169" s="124" t="s">
        <v>215</v>
      </c>
    </row>
    <row r="170" spans="1:1" x14ac:dyDescent="0.3">
      <c r="A170" s="124" t="s">
        <v>216</v>
      </c>
    </row>
    <row r="171" spans="1:1" x14ac:dyDescent="0.3">
      <c r="A171" s="124" t="s">
        <v>217</v>
      </c>
    </row>
    <row r="172" spans="1:1" x14ac:dyDescent="0.3">
      <c r="A172" s="124" t="s">
        <v>133</v>
      </c>
    </row>
  </sheetData>
  <mergeCells count="1"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FDA5-F47C-47C9-88C6-5968F7ABDBC8}">
  <dimension ref="A1"/>
  <sheetViews>
    <sheetView showGridLines="0"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8DA2-A1F1-466B-B8EE-4FC75AD0B741}">
  <dimension ref="A1:S47"/>
  <sheetViews>
    <sheetView showGridLines="0" zoomScale="70" zoomScaleNormal="70" workbookViewId="0">
      <selection activeCell="M23" sqref="M23"/>
    </sheetView>
  </sheetViews>
  <sheetFormatPr defaultRowHeight="15" x14ac:dyDescent="0.3"/>
  <cols>
    <col min="1" max="12" width="9.140625" style="1"/>
    <col min="13" max="13" width="22.42578125" style="1" bestFit="1" customWidth="1"/>
    <col min="14" max="14" width="33.7109375" style="1" bestFit="1" customWidth="1"/>
    <col min="15" max="15" width="12.85546875" style="1" bestFit="1" customWidth="1"/>
    <col min="16" max="16" width="16" style="1" bestFit="1" customWidth="1"/>
    <col min="17" max="16384" width="9.140625" style="1"/>
  </cols>
  <sheetData>
    <row r="1" spans="1:19" x14ac:dyDescent="0.3">
      <c r="A1" s="128" t="s">
        <v>12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3" spans="1:19" x14ac:dyDescent="0.3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M3" s="2" t="s">
        <v>14</v>
      </c>
      <c r="N3" s="2"/>
      <c r="O3" s="2"/>
      <c r="P3" s="2"/>
      <c r="Q3" s="2"/>
      <c r="R3" s="2"/>
      <c r="S3" s="2"/>
    </row>
    <row r="4" spans="1:19" x14ac:dyDescent="0.3">
      <c r="A4" s="96"/>
      <c r="B4" s="96"/>
      <c r="C4" s="96"/>
      <c r="D4" s="96"/>
    </row>
    <row r="5" spans="1:19" ht="15.75" x14ac:dyDescent="0.3">
      <c r="A5" s="96"/>
      <c r="B5" s="96"/>
      <c r="C5" s="96"/>
      <c r="D5" s="96"/>
      <c r="M5"/>
      <c r="N5"/>
      <c r="O5"/>
      <c r="P5"/>
    </row>
    <row r="6" spans="1:19" ht="15.75" x14ac:dyDescent="0.3">
      <c r="A6" s="96"/>
      <c r="B6" s="96"/>
      <c r="C6" s="96"/>
      <c r="D6" s="96"/>
      <c r="M6"/>
      <c r="N6"/>
      <c r="O6"/>
      <c r="P6"/>
    </row>
    <row r="7" spans="1:19" ht="15.75" x14ac:dyDescent="0.3">
      <c r="A7" s="96"/>
      <c r="B7" s="96"/>
      <c r="C7" s="96"/>
      <c r="D7" s="96"/>
      <c r="E7" s="96"/>
      <c r="M7"/>
      <c r="N7"/>
      <c r="O7"/>
      <c r="P7"/>
    </row>
    <row r="8" spans="1:19" ht="15.75" x14ac:dyDescent="0.3">
      <c r="A8" s="96"/>
      <c r="B8" s="96"/>
      <c r="C8" s="96"/>
      <c r="D8" s="96"/>
      <c r="E8" s="96"/>
      <c r="M8"/>
      <c r="N8"/>
      <c r="O8"/>
      <c r="P8"/>
    </row>
    <row r="9" spans="1:19" ht="15.75" x14ac:dyDescent="0.3">
      <c r="A9" s="96"/>
      <c r="B9" s="96"/>
      <c r="C9" s="96"/>
      <c r="D9" s="96"/>
      <c r="E9" s="96"/>
      <c r="M9"/>
      <c r="N9"/>
      <c r="O9"/>
      <c r="P9"/>
    </row>
    <row r="10" spans="1:19" x14ac:dyDescent="0.3">
      <c r="A10" s="96"/>
      <c r="B10" s="96"/>
      <c r="C10" s="96"/>
      <c r="D10" s="96"/>
      <c r="E10" s="96"/>
    </row>
    <row r="11" spans="1:19" x14ac:dyDescent="0.3">
      <c r="A11" s="96"/>
      <c r="B11" s="96"/>
      <c r="C11" s="96"/>
      <c r="D11" s="96"/>
      <c r="E11" s="96"/>
    </row>
    <row r="12" spans="1:19" x14ac:dyDescent="0.3">
      <c r="A12" s="96"/>
      <c r="B12" s="96"/>
      <c r="C12" s="96"/>
      <c r="D12" s="96"/>
      <c r="E12" s="96"/>
    </row>
    <row r="13" spans="1:19" x14ac:dyDescent="0.3">
      <c r="A13" s="96"/>
      <c r="B13" s="96"/>
      <c r="C13" s="96"/>
      <c r="D13" s="96"/>
      <c r="E13" s="96"/>
    </row>
    <row r="14" spans="1:19" x14ac:dyDescent="0.3">
      <c r="A14" s="96"/>
      <c r="B14" s="96"/>
      <c r="C14" s="96"/>
      <c r="D14" s="96"/>
      <c r="E14" s="96"/>
    </row>
    <row r="15" spans="1:19" x14ac:dyDescent="0.3">
      <c r="A15" s="96"/>
      <c r="B15" s="96"/>
      <c r="C15" s="96"/>
      <c r="D15" s="96"/>
      <c r="E15" s="96"/>
    </row>
    <row r="16" spans="1:19" x14ac:dyDescent="0.3">
      <c r="A16" s="96"/>
      <c r="B16" s="96"/>
      <c r="C16" s="96"/>
      <c r="D16" s="96"/>
      <c r="E16" s="96"/>
    </row>
    <row r="17" spans="1:5" x14ac:dyDescent="0.3">
      <c r="A17" s="96"/>
      <c r="B17" s="96"/>
      <c r="C17" s="96"/>
      <c r="D17" s="96"/>
      <c r="E17" s="96"/>
    </row>
    <row r="18" spans="1:5" x14ac:dyDescent="0.3">
      <c r="A18" s="96"/>
      <c r="B18" s="96"/>
      <c r="C18" s="96"/>
      <c r="D18" s="96"/>
      <c r="E18" s="96"/>
    </row>
    <row r="19" spans="1:5" x14ac:dyDescent="0.3">
      <c r="A19" s="96"/>
      <c r="B19" s="96"/>
      <c r="C19" s="96"/>
      <c r="D19" s="96"/>
      <c r="E19" s="96"/>
    </row>
    <row r="20" spans="1:5" x14ac:dyDescent="0.3">
      <c r="A20" s="96"/>
      <c r="B20" s="96"/>
      <c r="C20" s="96"/>
      <c r="D20" s="96"/>
      <c r="E20" s="96"/>
    </row>
    <row r="21" spans="1:5" x14ac:dyDescent="0.3">
      <c r="A21" s="96"/>
      <c r="B21" s="96"/>
      <c r="C21" s="96"/>
      <c r="D21" s="96"/>
      <c r="E21" s="96"/>
    </row>
    <row r="22" spans="1:5" x14ac:dyDescent="0.3">
      <c r="A22" s="96"/>
      <c r="B22" s="96"/>
      <c r="C22" s="96"/>
      <c r="D22" s="96"/>
      <c r="E22" s="96"/>
    </row>
    <row r="23" spans="1:5" x14ac:dyDescent="0.3">
      <c r="A23" s="96"/>
      <c r="B23" s="96"/>
      <c r="C23" s="96"/>
      <c r="D23" s="96"/>
      <c r="E23" s="96"/>
    </row>
    <row r="24" spans="1:5" x14ac:dyDescent="0.3">
      <c r="A24" s="96"/>
      <c r="B24" s="96"/>
      <c r="C24" s="96"/>
      <c r="D24" s="96"/>
      <c r="E24" s="96"/>
    </row>
    <row r="25" spans="1:5" x14ac:dyDescent="0.3">
      <c r="A25" s="96"/>
      <c r="B25" s="96"/>
      <c r="C25" s="96"/>
      <c r="D25" s="96"/>
      <c r="E25" s="96"/>
    </row>
    <row r="26" spans="1:5" x14ac:dyDescent="0.3">
      <c r="A26" s="96"/>
      <c r="B26" s="96"/>
      <c r="C26" s="96"/>
      <c r="D26" s="96"/>
      <c r="E26" s="96"/>
    </row>
    <row r="27" spans="1:5" x14ac:dyDescent="0.3">
      <c r="A27" s="96"/>
      <c r="B27" s="96"/>
      <c r="C27" s="96"/>
      <c r="D27" s="96"/>
      <c r="E27" s="96"/>
    </row>
    <row r="28" spans="1:5" x14ac:dyDescent="0.3">
      <c r="A28" s="96"/>
      <c r="B28" s="96"/>
      <c r="C28" s="96"/>
      <c r="D28" s="96"/>
      <c r="E28" s="96"/>
    </row>
    <row r="29" spans="1:5" x14ac:dyDescent="0.3">
      <c r="A29" s="96"/>
      <c r="B29" s="96"/>
      <c r="C29" s="96"/>
      <c r="D29" s="96"/>
      <c r="E29" s="96"/>
    </row>
    <row r="30" spans="1:5" x14ac:dyDescent="0.3">
      <c r="A30" s="96"/>
      <c r="B30" s="96"/>
      <c r="C30" s="96"/>
      <c r="D30" s="96"/>
      <c r="E30" s="96"/>
    </row>
    <row r="31" spans="1:5" x14ac:dyDescent="0.3">
      <c r="A31" s="97"/>
      <c r="B31" s="96"/>
      <c r="C31" s="96"/>
      <c r="D31" s="96"/>
      <c r="E31" s="96"/>
    </row>
    <row r="32" spans="1:5" x14ac:dyDescent="0.3">
      <c r="A32" s="97"/>
      <c r="B32" s="96"/>
      <c r="C32" s="96"/>
      <c r="D32" s="96"/>
      <c r="E32" s="96"/>
    </row>
    <row r="33" spans="1:5" x14ac:dyDescent="0.3">
      <c r="A33" s="97"/>
      <c r="B33" s="96"/>
      <c r="C33" s="96"/>
      <c r="D33" s="96"/>
      <c r="E33" s="96"/>
    </row>
    <row r="34" spans="1:5" x14ac:dyDescent="0.3">
      <c r="A34" s="97"/>
      <c r="B34" s="96"/>
      <c r="C34" s="96"/>
      <c r="D34" s="96"/>
      <c r="E34" s="96"/>
    </row>
    <row r="35" spans="1:5" x14ac:dyDescent="0.3">
      <c r="A35" s="97"/>
      <c r="B35" s="96"/>
      <c r="C35" s="96"/>
      <c r="D35" s="96"/>
      <c r="E35" s="96"/>
    </row>
    <row r="36" spans="1:5" x14ac:dyDescent="0.3">
      <c r="A36" s="96"/>
      <c r="B36" s="96"/>
      <c r="C36" s="96"/>
      <c r="D36" s="96"/>
      <c r="E36" s="96"/>
    </row>
    <row r="37" spans="1:5" x14ac:dyDescent="0.3">
      <c r="A37" s="96"/>
      <c r="B37" s="96"/>
      <c r="C37" s="96"/>
      <c r="D37" s="96"/>
      <c r="E37" s="96"/>
    </row>
    <row r="38" spans="1:5" x14ac:dyDescent="0.3">
      <c r="A38" s="96"/>
      <c r="B38" s="96"/>
      <c r="C38" s="96"/>
      <c r="D38" s="96"/>
      <c r="E38" s="96"/>
    </row>
    <row r="39" spans="1:5" x14ac:dyDescent="0.3">
      <c r="A39" s="96"/>
      <c r="B39" s="96"/>
      <c r="C39" s="96"/>
      <c r="D39" s="96"/>
    </row>
    <row r="40" spans="1:5" x14ac:dyDescent="0.3">
      <c r="A40" s="96"/>
      <c r="B40" s="96"/>
      <c r="C40" s="96"/>
      <c r="D40" s="96"/>
    </row>
    <row r="41" spans="1:5" x14ac:dyDescent="0.3">
      <c r="A41" s="96"/>
      <c r="B41" s="96"/>
      <c r="C41" s="96"/>
      <c r="D41" s="96"/>
    </row>
    <row r="43" spans="1:5" ht="15.75" x14ac:dyDescent="0.3">
      <c r="A43" s="98"/>
    </row>
    <row r="44" spans="1:5" ht="15.75" x14ac:dyDescent="0.3">
      <c r="A44" s="98"/>
    </row>
    <row r="45" spans="1:5" ht="15.75" x14ac:dyDescent="0.3">
      <c r="A45" s="98"/>
    </row>
    <row r="46" spans="1:5" ht="15.75" x14ac:dyDescent="0.3">
      <c r="A46" s="98"/>
    </row>
    <row r="47" spans="1:5" ht="15.75" x14ac:dyDescent="0.3">
      <c r="A47" s="99"/>
    </row>
  </sheetData>
  <mergeCells count="1"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F9-4C6C-45AE-AD4E-A8453EE1BAF4}">
  <dimension ref="A1:S19"/>
  <sheetViews>
    <sheetView showGridLines="0" zoomScale="85" zoomScaleNormal="85" workbookViewId="0">
      <selection activeCell="L23" sqref="L23"/>
    </sheetView>
  </sheetViews>
  <sheetFormatPr defaultRowHeight="15" x14ac:dyDescent="0.3"/>
  <cols>
    <col min="1" max="12" width="9.140625" style="1"/>
    <col min="13" max="13" width="22.42578125" style="1" bestFit="1" customWidth="1"/>
    <col min="14" max="14" width="33.7109375" style="1" bestFit="1" customWidth="1"/>
    <col min="15" max="15" width="12.85546875" style="1" bestFit="1" customWidth="1"/>
    <col min="16" max="16" width="16" style="1" bestFit="1" customWidth="1"/>
    <col min="17" max="16384" width="9.140625" style="1"/>
  </cols>
  <sheetData>
    <row r="1" spans="1:19" x14ac:dyDescent="0.3">
      <c r="A1" s="128" t="s">
        <v>15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3" spans="1:19" x14ac:dyDescent="0.3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M3" s="2" t="s">
        <v>14</v>
      </c>
      <c r="N3" s="2"/>
      <c r="O3" s="2"/>
      <c r="P3" s="2"/>
      <c r="Q3" s="2"/>
      <c r="R3" s="2"/>
      <c r="S3" s="2"/>
    </row>
    <row r="5" spans="1:19" ht="15.75" x14ac:dyDescent="0.3">
      <c r="A5" s="3" t="s">
        <v>17</v>
      </c>
      <c r="M5"/>
      <c r="N5"/>
      <c r="O5"/>
      <c r="P5"/>
    </row>
    <row r="6" spans="1:19" ht="15.75" x14ac:dyDescent="0.3">
      <c r="M6"/>
      <c r="N6"/>
      <c r="O6"/>
      <c r="P6"/>
    </row>
    <row r="7" spans="1:19" ht="15.75" x14ac:dyDescent="0.3">
      <c r="M7"/>
      <c r="N7"/>
      <c r="O7"/>
      <c r="P7"/>
    </row>
    <row r="8" spans="1:19" ht="15.75" x14ac:dyDescent="0.3">
      <c r="M8"/>
      <c r="N8"/>
      <c r="O8"/>
      <c r="P8"/>
    </row>
    <row r="9" spans="1:19" ht="15.75" x14ac:dyDescent="0.3">
      <c r="M9"/>
      <c r="N9"/>
      <c r="O9"/>
      <c r="P9"/>
    </row>
    <row r="19" spans="1:1" x14ac:dyDescent="0.3">
      <c r="A19" s="3" t="s">
        <v>16</v>
      </c>
    </row>
  </sheetData>
  <mergeCells count="1">
    <mergeCell ref="A1:S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9</vt:i4>
      </vt:variant>
    </vt:vector>
  </HeadingPairs>
  <TitlesOfParts>
    <vt:vector size="26" baseType="lpstr">
      <vt:lpstr>Capa</vt:lpstr>
      <vt:lpstr>R_introdução</vt:lpstr>
      <vt:lpstr>An_Univariada</vt:lpstr>
      <vt:lpstr>An_Bidimensional</vt:lpstr>
      <vt:lpstr>BaseDados=&gt;</vt:lpstr>
      <vt:lpstr>CódigoR</vt:lpstr>
      <vt:lpstr>Análises=&gt;</vt:lpstr>
      <vt:lpstr>Frequencia</vt:lpstr>
      <vt:lpstr>Barra_Pizza</vt:lpstr>
      <vt:lpstr>MD_Boxplot_R</vt:lpstr>
      <vt:lpstr>MD_Excel</vt:lpstr>
      <vt:lpstr>Histograma_Assimetria</vt:lpstr>
      <vt:lpstr>Missing_R</vt:lpstr>
      <vt:lpstr>MD_Excel_Misisng</vt:lpstr>
      <vt:lpstr>Quali x Quali</vt:lpstr>
      <vt:lpstr>Quanti X Quali</vt:lpstr>
      <vt:lpstr>Quanti x Quanti</vt:lpstr>
      <vt:lpstr>MD_Excel!Amostra</vt:lpstr>
      <vt:lpstr>MD_Excel_Misisng!Amostra</vt:lpstr>
      <vt:lpstr>Amostra</vt:lpstr>
      <vt:lpstr>MD_Excel!Area_de_impressao</vt:lpstr>
      <vt:lpstr>MD_Excel_Misisng!Area_de_impressao</vt:lpstr>
      <vt:lpstr>MD_Excel_Misisng!PRIMEIRO</vt:lpstr>
      <vt:lpstr>PRIMEIRO</vt:lpstr>
      <vt:lpstr>MD_Excel_Misisng!ULTIMO</vt:lpstr>
      <vt:lpstr>ULTIMO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Wilber Linhares</cp:lastModifiedBy>
  <dcterms:created xsi:type="dcterms:W3CDTF">2020-04-21T19:46:41Z</dcterms:created>
  <dcterms:modified xsi:type="dcterms:W3CDTF">2020-08-22T18:38:29Z</dcterms:modified>
</cp:coreProperties>
</file>