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_Ayu\0-Fia\_2020\TURMAS\EA_EAD_ago20\Estudo_Caso\Churn_Telecom\"/>
    </mc:Choice>
  </mc:AlternateContent>
  <xr:revisionPtr revIDLastSave="0" documentId="13_ncr:1_{2F63E353-B538-42F5-8124-76059E18A68D}" xr6:coauthVersionLast="45" xr6:coauthVersionMax="45" xr10:uidLastSave="{00000000-0000-0000-0000-000000000000}"/>
  <bookViews>
    <workbookView xWindow="-120" yWindow="-120" windowWidth="20730" windowHeight="11160" tabRatio="914" xr2:uid="{00000000-000D-0000-FFFF-FFFF00000000}"/>
  </bookViews>
  <sheets>
    <sheet name="Filtos_Periodos" sheetId="35" r:id="rId1"/>
    <sheet name="Layout" sheetId="29" r:id="rId2"/>
    <sheet name="CodigoR" sheetId="36" r:id="rId3"/>
    <sheet name="Análise Univariada (AU)" sheetId="3" r:id="rId4"/>
    <sheet name="Análise Bivariada (AB)" sheetId="30" r:id="rId5"/>
    <sheet name="Regressão Logística (RL)" sheetId="32" r:id="rId6"/>
    <sheet name="Árvore de Decisão (AD)" sheetId="33" r:id="rId7"/>
    <sheet name="An_Desempenho_Faixa" sheetId="34" r:id="rId8"/>
  </sheets>
  <definedNames>
    <definedName name="A" localSheetId="7">#REF!</definedName>
    <definedName name="A" localSheetId="4">#REF!</definedName>
    <definedName name="A" localSheetId="6">#REF!</definedName>
    <definedName name="A" localSheetId="5">#REF!</definedName>
    <definedName name="A">#REF!</definedName>
    <definedName name="abc" localSheetId="7">#REF!</definedName>
    <definedName name="abc" localSheetId="4">#REF!</definedName>
    <definedName name="abc" localSheetId="6">#REF!</definedName>
    <definedName name="abc" localSheetId="5">#REF!</definedName>
    <definedName name="abc">#REF!</definedName>
    <definedName name="ABN">"Picture 3"</definedName>
    <definedName name="AgrCli" localSheetId="7">#REF!</definedName>
    <definedName name="AgrCli" localSheetId="4">#REF!</definedName>
    <definedName name="AgrCli" localSheetId="6">#REF!</definedName>
    <definedName name="AgrCli" localSheetId="5">#REF!</definedName>
    <definedName name="AgrCli">#REF!</definedName>
    <definedName name="AgrCon" localSheetId="7">#REF!</definedName>
    <definedName name="AgrCon" localSheetId="4">#REF!</definedName>
    <definedName name="AgrCon" localSheetId="6">#REF!</definedName>
    <definedName name="AgrCon" localSheetId="5">#REF!</definedName>
    <definedName name="AgrCon">#REF!</definedName>
    <definedName name="AgrFat" localSheetId="7">#REF!</definedName>
    <definedName name="AgrFat" localSheetId="4">#REF!</definedName>
    <definedName name="AgrFat" localSheetId="6">#REF!</definedName>
    <definedName name="AgrFat" localSheetId="5">#REF!</definedName>
    <definedName name="AgrFat">#REF!</definedName>
    <definedName name="AgrTraDet" localSheetId="7">#REF!</definedName>
    <definedName name="AgrTraDet" localSheetId="4">#REF!</definedName>
    <definedName name="AgrTraDet" localSheetId="6">#REF!</definedName>
    <definedName name="AgrTraDet" localSheetId="5">#REF!</definedName>
    <definedName name="AgrTraDet">#REF!</definedName>
    <definedName name="AgrTraSai" localSheetId="7">#REF!</definedName>
    <definedName name="AgrTraSai" localSheetId="4">#REF!</definedName>
    <definedName name="AgrTraSai" localSheetId="6">#REF!</definedName>
    <definedName name="AgrTraSai" localSheetId="5">#REF!</definedName>
    <definedName name="AgrTraSai">#REF!</definedName>
    <definedName name="Aymoré">"Picture 4"</definedName>
    <definedName name="b" localSheetId="7">#REF!</definedName>
    <definedName name="b" localSheetId="4">#REF!</definedName>
    <definedName name="b" localSheetId="6">#REF!</definedName>
    <definedName name="b" localSheetId="5">#REF!</definedName>
    <definedName name="b">#REF!</definedName>
    <definedName name="base" localSheetId="7">#REF!</definedName>
    <definedName name="base" localSheetId="4">#REF!</definedName>
    <definedName name="base" localSheetId="6">#REF!</definedName>
    <definedName name="base" localSheetId="5">#REF!</definedName>
    <definedName name="base">#REF!</definedName>
    <definedName name="bn" localSheetId="7">#REF!</definedName>
    <definedName name="bn" localSheetId="4">#REF!</definedName>
    <definedName name="bn" localSheetId="6">#REF!</definedName>
    <definedName name="bn" localSheetId="5">#REF!</definedName>
    <definedName name="bn">#REF!</definedName>
    <definedName name="BrasilPrev">"_ctl2_Banner_logo"</definedName>
    <definedName name="Ç" localSheetId="7">#REF!</definedName>
    <definedName name="Ç" localSheetId="4">#REF!</definedName>
    <definedName name="Ç" localSheetId="6">#REF!</definedName>
    <definedName name="Ç" localSheetId="5">#REF!</definedName>
    <definedName name="Ç">#REF!</definedName>
    <definedName name="CadCliEst" localSheetId="7">#REF!</definedName>
    <definedName name="CadCliEst" localSheetId="4">#REF!</definedName>
    <definedName name="CadCliEst" localSheetId="6">#REF!</definedName>
    <definedName name="CadCliEst" localSheetId="5">#REF!</definedName>
    <definedName name="CadCliEst">#REF!</definedName>
    <definedName name="Categórica" localSheetId="7">#REF!</definedName>
    <definedName name="Categórica" localSheetId="4">#REF!</definedName>
    <definedName name="Categórica" localSheetId="6">#REF!</definedName>
    <definedName name="Categórica" localSheetId="5">#REF!</definedName>
    <definedName name="Categórica">#REF!</definedName>
    <definedName name="CEA">"Object 7"</definedName>
    <definedName name="ÇL" localSheetId="7">#REF!</definedName>
    <definedName name="ÇL" localSheetId="4">#REF!</definedName>
    <definedName name="ÇL" localSheetId="6">#REF!</definedName>
    <definedName name="ÇL" localSheetId="5">#REF!</definedName>
    <definedName name="ÇL">#REF!</definedName>
    <definedName name="Claro">"Picture 8"</definedName>
    <definedName name="CMP" localSheetId="7">#REF!</definedName>
    <definedName name="CMP" localSheetId="4">#REF!</definedName>
    <definedName name="CMP" localSheetId="6">#REF!</definedName>
    <definedName name="CMP" localSheetId="5">#REF!</definedName>
    <definedName name="CMP">#REF!</definedName>
    <definedName name="CulturaInglesa">"Object 9"</definedName>
    <definedName name="CusInt" localSheetId="7">#REF!</definedName>
    <definedName name="CusInt" localSheetId="4">#REF!</definedName>
    <definedName name="CusInt" localSheetId="6">#REF!</definedName>
    <definedName name="CusInt" localSheetId="5">#REF!</definedName>
    <definedName name="CusInt">#REF!</definedName>
    <definedName name="CV" localSheetId="7">#REF!</definedName>
    <definedName name="CV" localSheetId="4">#REF!</definedName>
    <definedName name="CV" localSheetId="6">#REF!</definedName>
    <definedName name="CV" localSheetId="5">#REF!</definedName>
    <definedName name="CV">#REF!</definedName>
    <definedName name="d" localSheetId="7">#REF!</definedName>
    <definedName name="d" localSheetId="4">#REF!</definedName>
    <definedName name="d" localSheetId="6">#REF!</definedName>
    <definedName name="d" localSheetId="5">#REF!</definedName>
    <definedName name="d">#REF!</definedName>
    <definedName name="dd" localSheetId="7">#REF!</definedName>
    <definedName name="dd" localSheetId="4">#REF!</definedName>
    <definedName name="dd" localSheetId="6">#REF!</definedName>
    <definedName name="dd" localSheetId="5">#REF!</definedName>
    <definedName name="dd">#REF!</definedName>
    <definedName name="DetCliBai" localSheetId="7">#REF!</definedName>
    <definedName name="DetCliBai" localSheetId="4">#REF!</definedName>
    <definedName name="DetCliBai" localSheetId="6">#REF!</definedName>
    <definedName name="DetCliBai" localSheetId="5">#REF!</definedName>
    <definedName name="DetCliBai">#REF!</definedName>
    <definedName name="DetCliBai1" localSheetId="7">#REF!</definedName>
    <definedName name="DetCliBai1" localSheetId="4">#REF!</definedName>
    <definedName name="DetCliBai1" localSheetId="6">#REF!</definedName>
    <definedName name="DetCliBai1" localSheetId="5">#REF!</definedName>
    <definedName name="DetCliBai1">#REF!</definedName>
    <definedName name="DetCliBai2" localSheetId="7">#REF!</definedName>
    <definedName name="DetCliBai2" localSheetId="4">#REF!</definedName>
    <definedName name="DetCliBai2" localSheetId="6">#REF!</definedName>
    <definedName name="DetCliBai2" localSheetId="5">#REF!</definedName>
    <definedName name="DetCliBai2">#REF!</definedName>
    <definedName name="DetCliDin" localSheetId="7">#REF!</definedName>
    <definedName name="DetCliDin" localSheetId="4">#REF!</definedName>
    <definedName name="DetCliDin" localSheetId="6">#REF!</definedName>
    <definedName name="DetCliDin" localSheetId="5">#REF!</definedName>
    <definedName name="DetCliDin">#REF!</definedName>
    <definedName name="DetCliEst" localSheetId="7">#REF!</definedName>
    <definedName name="DetCliEst" localSheetId="4">#REF!</definedName>
    <definedName name="DetCliEst" localSheetId="6">#REF!</definedName>
    <definedName name="DetCliEst" localSheetId="5">#REF!</definedName>
    <definedName name="DetCliEst">#REF!</definedName>
    <definedName name="DetCob" localSheetId="7">#REF!</definedName>
    <definedName name="DetCob" localSheetId="4">#REF!</definedName>
    <definedName name="DetCob" localSheetId="6">#REF!</definedName>
    <definedName name="DetCob" localSheetId="5">#REF!</definedName>
    <definedName name="DetCob">#REF!</definedName>
    <definedName name="DetConApa" localSheetId="7">#REF!</definedName>
    <definedName name="DetConApa" localSheetId="4">#REF!</definedName>
    <definedName name="DetConApa" localSheetId="6">#REF!</definedName>
    <definedName name="DetConApa" localSheetId="5">#REF!</definedName>
    <definedName name="DetConApa">#REF!</definedName>
    <definedName name="DetconApa2" localSheetId="7">#REF!</definedName>
    <definedName name="DetconApa2" localSheetId="4">#REF!</definedName>
    <definedName name="DetconApa2" localSheetId="6">#REF!</definedName>
    <definedName name="DetconApa2" localSheetId="5">#REF!</definedName>
    <definedName name="DetconApa2">#REF!</definedName>
    <definedName name="DetConBai" localSheetId="7">#REF!</definedName>
    <definedName name="DetConBai" localSheetId="4">#REF!</definedName>
    <definedName name="DetConBai" localSheetId="6">#REF!</definedName>
    <definedName name="DetConBai" localSheetId="5">#REF!</definedName>
    <definedName name="DetConBai">#REF!</definedName>
    <definedName name="DetConDin" localSheetId="7">#REF!</definedName>
    <definedName name="DetConDin" localSheetId="4">#REF!</definedName>
    <definedName name="DetConDin" localSheetId="6">#REF!</definedName>
    <definedName name="DetConDin" localSheetId="5">#REF!</definedName>
    <definedName name="DetConDin">#REF!</definedName>
    <definedName name="DetConEst" localSheetId="7">#REF!</definedName>
    <definedName name="DetConEst" localSheetId="4">#REF!</definedName>
    <definedName name="DetConEst" localSheetId="6">#REF!</definedName>
    <definedName name="DetConEst" localSheetId="5">#REF!</definedName>
    <definedName name="DetConEst">#REF!</definedName>
    <definedName name="DetConSer" localSheetId="7">#REF!</definedName>
    <definedName name="DetConSer" localSheetId="4">#REF!</definedName>
    <definedName name="DetConSer" localSheetId="6">#REF!</definedName>
    <definedName name="DetConSer" localSheetId="5">#REF!</definedName>
    <definedName name="DetConSer">#REF!</definedName>
    <definedName name="DetFat" localSheetId="7">#REF!</definedName>
    <definedName name="DetFat" localSheetId="4">#REF!</definedName>
    <definedName name="DetFat" localSheetId="6">#REF!</definedName>
    <definedName name="DetFat" localSheetId="5">#REF!</definedName>
    <definedName name="DetFat">#REF!</definedName>
    <definedName name="DetMovPla" localSheetId="7">#REF!</definedName>
    <definedName name="DetMovPla" localSheetId="4">#REF!</definedName>
    <definedName name="DetMovPla" localSheetId="6">#REF!</definedName>
    <definedName name="DetMovPla" localSheetId="5">#REF!</definedName>
    <definedName name="DetMovPla">#REF!</definedName>
    <definedName name="DetTraDad" localSheetId="7">#REF!</definedName>
    <definedName name="DetTraDad" localSheetId="4">#REF!</definedName>
    <definedName name="DetTraDad" localSheetId="6">#REF!</definedName>
    <definedName name="DetTraDad" localSheetId="5">#REF!</definedName>
    <definedName name="DetTraDad">#REF!</definedName>
    <definedName name="DetTraEnt" localSheetId="7">#REF!</definedName>
    <definedName name="DetTraEnt" localSheetId="4">#REF!</definedName>
    <definedName name="DetTraEnt" localSheetId="6">#REF!</definedName>
    <definedName name="DetTraEnt" localSheetId="5">#REF!</definedName>
    <definedName name="DetTraEnt">#REF!</definedName>
    <definedName name="DetTraSai" localSheetId="7">#REF!</definedName>
    <definedName name="DetTraSai" localSheetId="4">#REF!</definedName>
    <definedName name="DetTraSai" localSheetId="6">#REF!</definedName>
    <definedName name="DetTraSai" localSheetId="5">#REF!</definedName>
    <definedName name="DetTraSai">#REF!</definedName>
    <definedName name="DetTraVoz" localSheetId="7">#REF!</definedName>
    <definedName name="DetTraVoz" localSheetId="4">#REF!</definedName>
    <definedName name="DetTraVoz" localSheetId="6">#REF!</definedName>
    <definedName name="DetTraVoz" localSheetId="5">#REF!</definedName>
    <definedName name="DetTraVoz">#REF!</definedName>
    <definedName name="DS" localSheetId="7">#REF!</definedName>
    <definedName name="DS" localSheetId="4">#REF!</definedName>
    <definedName name="DS" localSheetId="6">#REF!</definedName>
    <definedName name="DS" localSheetId="5">#REF!</definedName>
    <definedName name="DS">#REF!</definedName>
    <definedName name="eee" localSheetId="7">#REF!</definedName>
    <definedName name="eee" localSheetId="4">#REF!</definedName>
    <definedName name="eee" localSheetId="6">#REF!</definedName>
    <definedName name="eee" localSheetId="5">#REF!</definedName>
    <definedName name="eee">#REF!</definedName>
    <definedName name="ES" localSheetId="7">#REF!</definedName>
    <definedName name="ES" localSheetId="4">#REF!</definedName>
    <definedName name="ES" localSheetId="6">#REF!</definedName>
    <definedName name="ES" localSheetId="5">#REF!</definedName>
    <definedName name="ES">#REF!</definedName>
    <definedName name="fc" localSheetId="7">#REF!</definedName>
    <definedName name="fc" localSheetId="4">#REF!</definedName>
    <definedName name="fc" localSheetId="6">#REF!</definedName>
    <definedName name="fc" localSheetId="5">#REF!</definedName>
    <definedName name="fc">#REF!</definedName>
    <definedName name="FD" localSheetId="7">#REF!</definedName>
    <definedName name="FD" localSheetId="4">#REF!</definedName>
    <definedName name="FD" localSheetId="6">#REF!</definedName>
    <definedName name="FD" localSheetId="5">#REF!</definedName>
    <definedName name="FD">#REF!</definedName>
    <definedName name="fdsafd" localSheetId="7">#REF!</definedName>
    <definedName name="fdsafd" localSheetId="4">#REF!</definedName>
    <definedName name="fdsafd" localSheetId="6">#REF!</definedName>
    <definedName name="fdsafd" localSheetId="5">#REF!</definedName>
    <definedName name="fdsafd">#REF!</definedName>
    <definedName name="fdsafdsfsa" localSheetId="7">#REF!</definedName>
    <definedName name="fdsafdsfsa" localSheetId="4">#REF!</definedName>
    <definedName name="fdsafdsfsa" localSheetId="6">#REF!</definedName>
    <definedName name="fdsafdsfsa" localSheetId="5">#REF!</definedName>
    <definedName name="fdsafdsfsa">#REF!</definedName>
    <definedName name="FMNONSDPNGFWDMG" localSheetId="7">#REF!</definedName>
    <definedName name="FMNONSDPNGFWDMG" localSheetId="4">#REF!</definedName>
    <definedName name="FMNONSDPNGFWDMG" localSheetId="6">#REF!</definedName>
    <definedName name="FMNONSDPNGFWDMG" localSheetId="5">#REF!</definedName>
    <definedName name="FMNONSDPNGFWDMG">#REF!</definedName>
    <definedName name="FR" localSheetId="7">#REF!</definedName>
    <definedName name="FR" localSheetId="4">#REF!</definedName>
    <definedName name="FR" localSheetId="6">#REF!</definedName>
    <definedName name="FR" localSheetId="5">#REF!</definedName>
    <definedName name="FR">#REF!</definedName>
    <definedName name="ft" localSheetId="7">#REF!</definedName>
    <definedName name="ft" localSheetId="4">#REF!</definedName>
    <definedName name="ft" localSheetId="6">#REF!</definedName>
    <definedName name="ft" localSheetId="5">#REF!</definedName>
    <definedName name="ft">#REF!</definedName>
    <definedName name="GVT">"Picture 11"</definedName>
    <definedName name="HJ" localSheetId="7">#REF!</definedName>
    <definedName name="HJ" localSheetId="4">#REF!</definedName>
    <definedName name="HJ" localSheetId="6">#REF!</definedName>
    <definedName name="HJ" localSheetId="5">#REF!</definedName>
    <definedName name="HJ">#REF!</definedName>
    <definedName name="I" localSheetId="7">#REF!</definedName>
    <definedName name="I" localSheetId="4">#REF!</definedName>
    <definedName name="I" localSheetId="6">#REF!</definedName>
    <definedName name="I" localSheetId="5">#REF!</definedName>
    <definedName name="I">#REF!</definedName>
    <definedName name="Idade_do_cliente" localSheetId="7">#REF!</definedName>
    <definedName name="Idade_do_cliente" localSheetId="4">#REF!</definedName>
    <definedName name="Idade_do_cliente" localSheetId="6">#REF!</definedName>
    <definedName name="Idade_do_cliente" localSheetId="5">#REF!</definedName>
    <definedName name="Idade_do_cliente">#REF!</definedName>
    <definedName name="j" localSheetId="7">#REF!</definedName>
    <definedName name="j" localSheetId="4">#REF!</definedName>
    <definedName name="j" localSheetId="6">#REF!</definedName>
    <definedName name="j" localSheetId="5">#REF!</definedName>
    <definedName name="j">#REF!</definedName>
    <definedName name="JJJJJJ" localSheetId="7">#REF!</definedName>
    <definedName name="JJJJJJ" localSheetId="4">#REF!</definedName>
    <definedName name="JJJJJJ" localSheetId="6">#REF!</definedName>
    <definedName name="JJJJJJ" localSheetId="5">#REF!</definedName>
    <definedName name="JJJJJJ">#REF!</definedName>
    <definedName name="kjkkk" localSheetId="7">#REF!</definedName>
    <definedName name="kjkkk" localSheetId="4">#REF!</definedName>
    <definedName name="kjkkk" localSheetId="6">#REF!</definedName>
    <definedName name="kjkkk" localSheetId="5">#REF!</definedName>
    <definedName name="kjkkk">#REF!</definedName>
    <definedName name="lç" localSheetId="7">#REF!</definedName>
    <definedName name="lç" localSheetId="4">#REF!</definedName>
    <definedName name="lç" localSheetId="6">#REF!</definedName>
    <definedName name="lç" localSheetId="5">#REF!</definedName>
    <definedName name="lç">#REF!</definedName>
    <definedName name="m" localSheetId="7">#REF!</definedName>
    <definedName name="m" localSheetId="4">#REF!</definedName>
    <definedName name="m" localSheetId="6">#REF!</definedName>
    <definedName name="m" localSheetId="5">#REF!</definedName>
    <definedName name="m">#REF!</definedName>
    <definedName name="Magazine">"Picture 12"</definedName>
    <definedName name="MagazineLuiza">"Picture 12"</definedName>
    <definedName name="mj" localSheetId="7">#REF!</definedName>
    <definedName name="mj" localSheetId="4">#REF!</definedName>
    <definedName name="mj" localSheetId="6">#REF!</definedName>
    <definedName name="mj" localSheetId="5">#REF!</definedName>
    <definedName name="mj">#REF!</definedName>
    <definedName name="OOOOOOOOOOO" localSheetId="7">#REF!</definedName>
    <definedName name="OOOOOOOOOOO" localSheetId="4">#REF!</definedName>
    <definedName name="OOOOOOOOOOO" localSheetId="6">#REF!</definedName>
    <definedName name="OOOOOOOOOOO" localSheetId="5">#REF!</definedName>
    <definedName name="OOOOOOOOOOO">#REF!</definedName>
    <definedName name="p" localSheetId="7">#REF!</definedName>
    <definedName name="p" localSheetId="4">#REF!</definedName>
    <definedName name="p" localSheetId="6">#REF!</definedName>
    <definedName name="p" localSheetId="5">#REF!</definedName>
    <definedName name="p">#REF!</definedName>
    <definedName name="PO" localSheetId="7">#REF!</definedName>
    <definedName name="PO" localSheetId="4">#REF!</definedName>
    <definedName name="PO" localSheetId="6">#REF!</definedName>
    <definedName name="PO" localSheetId="5">#REF!</definedName>
    <definedName name="PO">#REF!</definedName>
    <definedName name="Pontuação" localSheetId="7">#REF!</definedName>
    <definedName name="Pontuação" localSheetId="4">#REF!</definedName>
    <definedName name="Pontuação" localSheetId="6">#REF!</definedName>
    <definedName name="Pontuação" localSheetId="5">#REF!</definedName>
    <definedName name="Pontuação">#REF!</definedName>
    <definedName name="preliminar" localSheetId="7">#REF!</definedName>
    <definedName name="preliminar" localSheetId="4">#REF!</definedName>
    <definedName name="preliminar" localSheetId="6">#REF!</definedName>
    <definedName name="preliminar" localSheetId="5">#REF!</definedName>
    <definedName name="preliminar">#REF!</definedName>
    <definedName name="QW" localSheetId="7">#REF!</definedName>
    <definedName name="QW" localSheetId="4">#REF!</definedName>
    <definedName name="QW" localSheetId="6">#REF!</definedName>
    <definedName name="QW" localSheetId="5">#REF!</definedName>
    <definedName name="QW">#REF!</definedName>
    <definedName name="qwe" localSheetId="7">#REF!</definedName>
    <definedName name="qwe" localSheetId="4">#REF!</definedName>
    <definedName name="qwe" localSheetId="6">#REF!</definedName>
    <definedName name="qwe" localSheetId="5">#REF!</definedName>
    <definedName name="qwe">#REF!</definedName>
    <definedName name="RE" localSheetId="7">#REF!</definedName>
    <definedName name="RE" localSheetId="4">#REF!</definedName>
    <definedName name="RE" localSheetId="6">#REF!</definedName>
    <definedName name="RE" localSheetId="5">#REF!</definedName>
    <definedName name="RE">#REF!</definedName>
    <definedName name="Renault">"Picture 13"</definedName>
    <definedName name="s" localSheetId="7">#REF!</definedName>
    <definedName name="s" localSheetId="4">#REF!</definedName>
    <definedName name="s" localSheetId="6">#REF!</definedName>
    <definedName name="s" localSheetId="5">#REF!</definedName>
    <definedName name="s">#REF!</definedName>
    <definedName name="SAPBEXdnldView" hidden="1">"48PZPMYCWKHOP3NUID00XVIDZ"</definedName>
    <definedName name="SAPBEXrevision" hidden="1">1</definedName>
    <definedName name="SAPBEXsysID" hidden="1">"P21"</definedName>
    <definedName name="SAPBEXwbID" hidden="1">"3TG8VQ3SO82ZWKRGE41LZL056"</definedName>
    <definedName name="sdffs" localSheetId="7">#REF!</definedName>
    <definedName name="sdffs" localSheetId="4">#REF!</definedName>
    <definedName name="sdffs" localSheetId="6">#REF!</definedName>
    <definedName name="sdffs" localSheetId="5">#REF!</definedName>
    <definedName name="sdffs">#REF!</definedName>
    <definedName name="sdsa" localSheetId="7">#REF!</definedName>
    <definedName name="sdsa" localSheetId="6">#REF!</definedName>
    <definedName name="sdsa" localSheetId="5">#REF!</definedName>
    <definedName name="sdsa">#REF!</definedName>
    <definedName name="SelecaoDeDadosDeactDetails" localSheetId="7">#REF!</definedName>
    <definedName name="SelecaoDeDadosDeactDetails" localSheetId="4">#REF!</definedName>
    <definedName name="SelecaoDeDadosDeactDetails" localSheetId="6">#REF!</definedName>
    <definedName name="SelecaoDeDadosDeactDetails" localSheetId="5">#REF!</definedName>
    <definedName name="SelecaoDeDadosDeactDetails">#REF!</definedName>
    <definedName name="th" localSheetId="7">#REF!</definedName>
    <definedName name="th" localSheetId="4">#REF!</definedName>
    <definedName name="th" localSheetId="6">#REF!</definedName>
    <definedName name="th" localSheetId="5">#REF!</definedName>
    <definedName name="th">#REF!</definedName>
    <definedName name="TR" localSheetId="7">#REF!</definedName>
    <definedName name="TR" localSheetId="4">#REF!</definedName>
    <definedName name="TR" localSheetId="6">#REF!</definedName>
    <definedName name="TR" localSheetId="5">#REF!</definedName>
    <definedName name="TR">#REF!</definedName>
    <definedName name="UI" localSheetId="7">#REF!</definedName>
    <definedName name="UI" localSheetId="4">#REF!</definedName>
    <definedName name="UI" localSheetId="6">#REF!</definedName>
    <definedName name="UI" localSheetId="5">#REF!</definedName>
    <definedName name="UI">#REF!</definedName>
    <definedName name="Utilizar_apenas_para_o_modelo_de_SP" localSheetId="7">#REF!</definedName>
    <definedName name="Utilizar_apenas_para_o_modelo_de_SP" localSheetId="4">#REF!</definedName>
    <definedName name="Utilizar_apenas_para_o_modelo_de_SP" localSheetId="6">#REF!</definedName>
    <definedName name="Utilizar_apenas_para_o_modelo_de_SP" localSheetId="5">#REF!</definedName>
    <definedName name="Utilizar_apenas_para_o_modelo_de_SP">#REF!</definedName>
    <definedName name="UY" localSheetId="7">#REF!</definedName>
    <definedName name="UY" localSheetId="4">#REF!</definedName>
    <definedName name="UY" localSheetId="6">#REF!</definedName>
    <definedName name="UY" localSheetId="5">#REF!</definedName>
    <definedName name="UY">#REF!</definedName>
    <definedName name="W" localSheetId="7">#REF!</definedName>
    <definedName name="W" localSheetId="4">#REF!</definedName>
    <definedName name="W" localSheetId="6">#REF!</definedName>
    <definedName name="W" localSheetId="5">#REF!</definedName>
    <definedName name="W">#REF!</definedName>
    <definedName name="WQ" localSheetId="7">#REF!</definedName>
    <definedName name="WQ" localSheetId="4">#REF!</definedName>
    <definedName name="WQ" localSheetId="6">#REF!</definedName>
    <definedName name="WQ" localSheetId="5">#REF!</definedName>
    <definedName name="WQ">#REF!</definedName>
    <definedName name="xd" localSheetId="7">#REF!</definedName>
    <definedName name="xd" localSheetId="4">#REF!</definedName>
    <definedName name="xd" localSheetId="6">#REF!</definedName>
    <definedName name="xd" localSheetId="5">#REF!</definedName>
    <definedName name="xd">#REF!</definedName>
    <definedName name="xxx" localSheetId="7">#REF!</definedName>
    <definedName name="xxx" localSheetId="4">#REF!</definedName>
    <definedName name="xxx" localSheetId="6">#REF!</definedName>
    <definedName name="xxx" localSheetId="5">#REF!</definedName>
    <definedName name="xxx">#REF!</definedName>
    <definedName name="xz" localSheetId="7">#REF!</definedName>
    <definedName name="xz" localSheetId="4">#REF!</definedName>
    <definedName name="xz" localSheetId="6">#REF!</definedName>
    <definedName name="xz" localSheetId="5">#REF!</definedName>
    <definedName name="xz">#REF!</definedName>
    <definedName name="y" localSheetId="7">#REF!</definedName>
    <definedName name="y" localSheetId="4">#REF!</definedName>
    <definedName name="y" localSheetId="6">#REF!</definedName>
    <definedName name="y" localSheetId="5">#REF!</definedName>
    <definedName name="y">#REF!</definedName>
    <definedName name="yyy" localSheetId="7">#REF!</definedName>
    <definedName name="yyy" localSheetId="4">#REF!</definedName>
    <definedName name="yyy" localSheetId="6">#REF!</definedName>
    <definedName name="yyy" localSheetId="5">#REF!</definedName>
    <definedName name="yyy">#REF!</definedName>
    <definedName name="ZX" localSheetId="7">#REF!</definedName>
    <definedName name="ZX" localSheetId="4">#REF!</definedName>
    <definedName name="ZX" localSheetId="6">#REF!</definedName>
    <definedName name="ZX" localSheetId="5">#REF!</definedName>
    <definedName name="Z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34" l="1"/>
  <c r="M52" i="34" s="1"/>
  <c r="E53" i="34"/>
  <c r="N52" i="34" s="1"/>
  <c r="D53" i="34"/>
  <c r="C53" i="34"/>
  <c r="G52" i="34"/>
  <c r="G51" i="34"/>
  <c r="J51" i="34" s="1"/>
  <c r="G50" i="34"/>
  <c r="G49" i="34"/>
  <c r="J49" i="34" s="1"/>
  <c r="G48" i="34"/>
  <c r="G47" i="34"/>
  <c r="J47" i="34" s="1"/>
  <c r="O46" i="34"/>
  <c r="G46" i="34"/>
  <c r="G45" i="34"/>
  <c r="G44" i="34"/>
  <c r="J44" i="34" s="1"/>
  <c r="G43" i="34"/>
  <c r="J43" i="34" s="1"/>
  <c r="G42" i="34"/>
  <c r="G41" i="34"/>
  <c r="O40" i="34"/>
  <c r="G40" i="34"/>
  <c r="G39" i="34"/>
  <c r="G38" i="34"/>
  <c r="G37" i="34"/>
  <c r="G36" i="34"/>
  <c r="J36" i="34" s="1"/>
  <c r="G35" i="34"/>
  <c r="J35" i="34" s="1"/>
  <c r="G34" i="34"/>
  <c r="G33" i="34"/>
  <c r="G13" i="34"/>
  <c r="G12" i="34"/>
  <c r="G14" i="34"/>
  <c r="J14" i="34" s="1"/>
  <c r="G15" i="34"/>
  <c r="J15" i="34" s="1"/>
  <c r="G16" i="34"/>
  <c r="G17" i="34"/>
  <c r="J17" i="34" s="1"/>
  <c r="G18" i="34"/>
  <c r="J18" i="34" s="1"/>
  <c r="G19" i="34"/>
  <c r="J19" i="34" s="1"/>
  <c r="G20" i="34"/>
  <c r="J20" i="34" s="1"/>
  <c r="G21" i="34"/>
  <c r="J21" i="34" s="1"/>
  <c r="G22" i="34"/>
  <c r="G23" i="34"/>
  <c r="G24" i="34"/>
  <c r="G25" i="34"/>
  <c r="M43" i="34" l="1"/>
  <c r="O38" i="34"/>
  <c r="M36" i="34"/>
  <c r="L43" i="34"/>
  <c r="N40" i="34"/>
  <c r="L36" i="34"/>
  <c r="L45" i="34"/>
  <c r="N50" i="34"/>
  <c r="M45" i="34"/>
  <c r="O50" i="34"/>
  <c r="N36" i="34"/>
  <c r="O47" i="34"/>
  <c r="L49" i="34"/>
  <c r="M35" i="34"/>
  <c r="O36" i="34"/>
  <c r="L39" i="34"/>
  <c r="M41" i="34"/>
  <c r="O43" i="34"/>
  <c r="N45" i="34"/>
  <c r="K48" i="34"/>
  <c r="M49" i="34"/>
  <c r="N51" i="34"/>
  <c r="O33" i="34"/>
  <c r="N35" i="34"/>
  <c r="M39" i="34"/>
  <c r="N41" i="34"/>
  <c r="O45" i="34"/>
  <c r="L48" i="34"/>
  <c r="N49" i="34"/>
  <c r="O51" i="34"/>
  <c r="L35" i="34"/>
  <c r="K41" i="34"/>
  <c r="H33" i="34"/>
  <c r="M48" i="34"/>
  <c r="K49" i="34"/>
  <c r="L34" i="34"/>
  <c r="N37" i="34"/>
  <c r="L40" i="34"/>
  <c r="P40" i="34" s="1"/>
  <c r="L44" i="34"/>
  <c r="M46" i="34"/>
  <c r="N48" i="34"/>
  <c r="O52" i="34"/>
  <c r="K39" i="34"/>
  <c r="K33" i="34"/>
  <c r="O35" i="34"/>
  <c r="M37" i="34"/>
  <c r="O41" i="34"/>
  <c r="O49" i="34"/>
  <c r="M34" i="34"/>
  <c r="O37" i="34"/>
  <c r="M40" i="34"/>
  <c r="O42" i="34"/>
  <c r="M44" i="34"/>
  <c r="N46" i="34"/>
  <c r="O48" i="34"/>
  <c r="M50" i="34"/>
  <c r="H34" i="34"/>
  <c r="J39" i="34"/>
  <c r="J33" i="34"/>
  <c r="H38" i="34"/>
  <c r="H52" i="34"/>
  <c r="J38" i="34"/>
  <c r="L33" i="34"/>
  <c r="P33" i="34" s="1"/>
  <c r="N34" i="34"/>
  <c r="L38" i="34"/>
  <c r="N39" i="34"/>
  <c r="J41" i="34"/>
  <c r="L42" i="34"/>
  <c r="N44" i="34"/>
  <c r="H46" i="34"/>
  <c r="L47" i="34"/>
  <c r="H49" i="34"/>
  <c r="K51" i="34"/>
  <c r="K52" i="34"/>
  <c r="M33" i="34"/>
  <c r="O34" i="34"/>
  <c r="K34" i="34"/>
  <c r="M38" i="34"/>
  <c r="O39" i="34"/>
  <c r="M42" i="34"/>
  <c r="N43" i="34"/>
  <c r="O44" i="34"/>
  <c r="J46" i="34"/>
  <c r="M47" i="34"/>
  <c r="H50" i="34"/>
  <c r="L51" i="34"/>
  <c r="L52" i="34"/>
  <c r="G53" i="34"/>
  <c r="H41" i="34"/>
  <c r="K47" i="34"/>
  <c r="H42" i="34"/>
  <c r="J52" i="34"/>
  <c r="N33" i="34"/>
  <c r="L37" i="34"/>
  <c r="N38" i="34"/>
  <c r="K40" i="34"/>
  <c r="L41" i="34"/>
  <c r="P41" i="34" s="1"/>
  <c r="N42" i="34"/>
  <c r="L46" i="34"/>
  <c r="P46" i="34" s="1"/>
  <c r="N47" i="34"/>
  <c r="L50" i="34"/>
  <c r="M51" i="34"/>
  <c r="H45" i="34"/>
  <c r="K35" i="34"/>
  <c r="H36" i="34"/>
  <c r="K43" i="34"/>
  <c r="H44" i="34"/>
  <c r="K38" i="34"/>
  <c r="H39" i="34"/>
  <c r="K46" i="34"/>
  <c r="H47" i="34"/>
  <c r="J34" i="34"/>
  <c r="H40" i="34"/>
  <c r="J42" i="34"/>
  <c r="H48" i="34"/>
  <c r="J50" i="34"/>
  <c r="K36" i="34"/>
  <c r="K44" i="34"/>
  <c r="H35" i="34"/>
  <c r="J37" i="34"/>
  <c r="K42" i="34"/>
  <c r="H43" i="34"/>
  <c r="I43" i="34" s="1"/>
  <c r="J45" i="34"/>
  <c r="K50" i="34"/>
  <c r="H51" i="34"/>
  <c r="K37" i="34"/>
  <c r="J40" i="34"/>
  <c r="K45" i="34"/>
  <c r="J48" i="34"/>
  <c r="H37" i="34"/>
  <c r="I37" i="34" s="1"/>
  <c r="J16" i="34"/>
  <c r="J25" i="34"/>
  <c r="J24" i="34"/>
  <c r="J23" i="34"/>
  <c r="J22" i="34"/>
  <c r="F28" i="34"/>
  <c r="E28" i="34"/>
  <c r="N11" i="34" s="1"/>
  <c r="D28" i="34"/>
  <c r="C28" i="34"/>
  <c r="G27" i="34"/>
  <c r="H27" i="34" s="1"/>
  <c r="G26" i="34"/>
  <c r="J13" i="34"/>
  <c r="G11" i="34"/>
  <c r="G10" i="34"/>
  <c r="G9" i="34"/>
  <c r="G8" i="34"/>
  <c r="P52" i="34" l="1"/>
  <c r="P39" i="34"/>
  <c r="P38" i="34"/>
  <c r="H25" i="34"/>
  <c r="H20" i="34"/>
  <c r="P51" i="34"/>
  <c r="P36" i="34"/>
  <c r="P48" i="34"/>
  <c r="K16" i="34"/>
  <c r="P44" i="34"/>
  <c r="P45" i="34"/>
  <c r="K12" i="34"/>
  <c r="K20" i="34"/>
  <c r="P37" i="34"/>
  <c r="L27" i="34"/>
  <c r="K14" i="34"/>
  <c r="P50" i="34"/>
  <c r="H17" i="34"/>
  <c r="H12" i="34"/>
  <c r="K22" i="34"/>
  <c r="H19" i="34"/>
  <c r="I33" i="34"/>
  <c r="Q51" i="34"/>
  <c r="Q43" i="34"/>
  <c r="Q35" i="34"/>
  <c r="Q40" i="34"/>
  <c r="Q39" i="34"/>
  <c r="Q44" i="34"/>
  <c r="Q50" i="34"/>
  <c r="Q42" i="34"/>
  <c r="Q34" i="34"/>
  <c r="Q49" i="34"/>
  <c r="Q41" i="34"/>
  <c r="Q33" i="34"/>
  <c r="Q48" i="34"/>
  <c r="Q47" i="34"/>
  <c r="Q36" i="34"/>
  <c r="Q46" i="34"/>
  <c r="Q38" i="34"/>
  <c r="Q45" i="34"/>
  <c r="Q37" i="34"/>
  <c r="Q52" i="34"/>
  <c r="P43" i="34"/>
  <c r="P34" i="34"/>
  <c r="P47" i="34"/>
  <c r="P42" i="34"/>
  <c r="P35" i="34"/>
  <c r="P49" i="34"/>
  <c r="I47" i="34"/>
  <c r="I51" i="34"/>
  <c r="I39" i="34"/>
  <c r="I50" i="34"/>
  <c r="I46" i="34"/>
  <c r="I35" i="34"/>
  <c r="I42" i="34"/>
  <c r="I34" i="34"/>
  <c r="I52" i="34"/>
  <c r="I41" i="34"/>
  <c r="I45" i="34"/>
  <c r="I48" i="34"/>
  <c r="I44" i="34"/>
  <c r="I38" i="34"/>
  <c r="I49" i="34"/>
  <c r="I40" i="34"/>
  <c r="I36" i="34"/>
  <c r="J11" i="34"/>
  <c r="K11" i="34"/>
  <c r="H11" i="34"/>
  <c r="K21" i="34"/>
  <c r="H18" i="34"/>
  <c r="H10" i="34"/>
  <c r="K10" i="34"/>
  <c r="J10" i="34"/>
  <c r="K26" i="34"/>
  <c r="H26" i="34"/>
  <c r="K19" i="34"/>
  <c r="H24" i="34"/>
  <c r="H16" i="34"/>
  <c r="K24" i="34"/>
  <c r="N22" i="34"/>
  <c r="N17" i="34"/>
  <c r="N13" i="34"/>
  <c r="L12" i="34"/>
  <c r="P12" i="34" s="1"/>
  <c r="L25" i="34"/>
  <c r="L24" i="34"/>
  <c r="L23" i="34"/>
  <c r="L22" i="34"/>
  <c r="L21" i="34"/>
  <c r="L20" i="34"/>
  <c r="L19" i="34"/>
  <c r="L18" i="34"/>
  <c r="L17" i="34"/>
  <c r="L16" i="34"/>
  <c r="L15" i="34"/>
  <c r="L14" i="34"/>
  <c r="L13" i="34"/>
  <c r="N10" i="34"/>
  <c r="N24" i="34"/>
  <c r="N21" i="34"/>
  <c r="N19" i="34"/>
  <c r="N15" i="34"/>
  <c r="L10" i="34"/>
  <c r="L9" i="34"/>
  <c r="N12" i="34"/>
  <c r="N23" i="34"/>
  <c r="N16" i="34"/>
  <c r="L11" i="34"/>
  <c r="N9" i="34"/>
  <c r="N25" i="34"/>
  <c r="N20" i="34"/>
  <c r="N18" i="34"/>
  <c r="N14" i="34"/>
  <c r="J8" i="34"/>
  <c r="H8" i="34"/>
  <c r="M19" i="34"/>
  <c r="M23" i="34"/>
  <c r="M17" i="34"/>
  <c r="M25" i="34"/>
  <c r="O26" i="34"/>
  <c r="O10" i="34"/>
  <c r="M11" i="34"/>
  <c r="O12" i="34"/>
  <c r="O25" i="34"/>
  <c r="O23" i="34"/>
  <c r="O20" i="34"/>
  <c r="O18" i="34"/>
  <c r="O15" i="34"/>
  <c r="O13" i="34"/>
  <c r="M12" i="34"/>
  <c r="M22" i="34"/>
  <c r="M18" i="34"/>
  <c r="M14" i="34"/>
  <c r="O22" i="34"/>
  <c r="O17" i="34"/>
  <c r="M21" i="34"/>
  <c r="M15" i="34"/>
  <c r="M9" i="34"/>
  <c r="O24" i="34"/>
  <c r="O21" i="34"/>
  <c r="P21" i="34" s="1"/>
  <c r="O19" i="34"/>
  <c r="O16" i="34"/>
  <c r="O14" i="34"/>
  <c r="P14" i="34" s="1"/>
  <c r="O9" i="34"/>
  <c r="M10" i="34"/>
  <c r="M24" i="34"/>
  <c r="M20" i="34"/>
  <c r="M16" i="34"/>
  <c r="M13" i="34"/>
  <c r="L8" i="34"/>
  <c r="L26" i="34"/>
  <c r="K18" i="34"/>
  <c r="H23" i="34"/>
  <c r="H15" i="34"/>
  <c r="K13" i="34"/>
  <c r="N8" i="34"/>
  <c r="N26" i="34"/>
  <c r="K17" i="34"/>
  <c r="H22" i="34"/>
  <c r="H14" i="34"/>
  <c r="K23" i="34"/>
  <c r="J9" i="34"/>
  <c r="H9" i="34"/>
  <c r="K9" i="34"/>
  <c r="K15" i="34"/>
  <c r="H21" i="34"/>
  <c r="H13" i="34"/>
  <c r="K25" i="34"/>
  <c r="M26" i="34"/>
  <c r="P20" i="34"/>
  <c r="P24" i="34"/>
  <c r="M27" i="34"/>
  <c r="J27" i="34"/>
  <c r="K8" i="34"/>
  <c r="N27" i="34"/>
  <c r="M8" i="34"/>
  <c r="O11" i="34"/>
  <c r="O8" i="34"/>
  <c r="P8" i="34" s="1"/>
  <c r="O27" i="34"/>
  <c r="P27" i="34" s="1"/>
  <c r="G28" i="34"/>
  <c r="I19" i="34" s="1"/>
  <c r="J12" i="34"/>
  <c r="J26" i="34"/>
  <c r="K27" i="34"/>
  <c r="I15" i="34" l="1"/>
  <c r="I14" i="34"/>
  <c r="I13" i="34"/>
  <c r="P19" i="34"/>
  <c r="P23" i="34"/>
  <c r="P53" i="34"/>
  <c r="P25" i="34"/>
  <c r="P17" i="34"/>
  <c r="P22" i="34"/>
  <c r="P15" i="34"/>
  <c r="P26" i="34"/>
  <c r="P18" i="34"/>
  <c r="Q27" i="34"/>
  <c r="Q19" i="34"/>
  <c r="Q26" i="34"/>
  <c r="Q18" i="34"/>
  <c r="Q25" i="34"/>
  <c r="Q17" i="34"/>
  <c r="Q24" i="34"/>
  <c r="Q16" i="34"/>
  <c r="Q23" i="34"/>
  <c r="Q15" i="34"/>
  <c r="Q22" i="34"/>
  <c r="Q14" i="34"/>
  <c r="Q21" i="34"/>
  <c r="Q13" i="34"/>
  <c r="Q20" i="34"/>
  <c r="P16" i="34"/>
  <c r="P11" i="34"/>
  <c r="I22" i="34"/>
  <c r="I23" i="34"/>
  <c r="I21" i="34"/>
  <c r="P9" i="34"/>
  <c r="I16" i="34"/>
  <c r="I24" i="34"/>
  <c r="I18" i="34"/>
  <c r="Q10" i="34"/>
  <c r="Q9" i="34"/>
  <c r="I10" i="34"/>
  <c r="I9" i="34"/>
  <c r="I12" i="34"/>
  <c r="I8" i="34"/>
  <c r="I26" i="34"/>
  <c r="I20" i="34"/>
  <c r="P10" i="34"/>
  <c r="I17" i="34"/>
  <c r="I25" i="34"/>
  <c r="I27" i="34"/>
  <c r="P13" i="34"/>
  <c r="Q11" i="34"/>
  <c r="Q12" i="34"/>
  <c r="Q8" i="34"/>
  <c r="I11" i="34"/>
  <c r="P28" i="3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ayu</author>
  </authors>
  <commentList>
    <comment ref="L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ESPECIFICIDADE</t>
        </r>
      </text>
    </comment>
    <comment ref="O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SENSIBILIDADE</t>
        </r>
      </text>
    </comment>
    <comment ref="L32" authorId="0" shapeId="0" xr:uid="{11ECCB26-DCEA-4605-92DD-768CDA5ECFE8}">
      <text>
        <r>
          <rPr>
            <b/>
            <sz val="9"/>
            <color indexed="81"/>
            <rFont val="Tahoma"/>
            <family val="2"/>
          </rPr>
          <t>ESPECIFICIDADE</t>
        </r>
      </text>
    </comment>
    <comment ref="O32" authorId="0" shapeId="0" xr:uid="{74624669-F821-4D19-8805-B537E1210E2B}">
      <text>
        <r>
          <rPr>
            <b/>
            <sz val="9"/>
            <color indexed="81"/>
            <rFont val="Tahoma"/>
            <family val="2"/>
          </rPr>
          <t>SENSIBILIDADE</t>
        </r>
      </text>
    </comment>
  </commentList>
</comments>
</file>

<file path=xl/sharedStrings.xml><?xml version="1.0" encoding="utf-8"?>
<sst xmlns="http://schemas.openxmlformats.org/spreadsheetml/2006/main" count="361" uniqueCount="256">
  <si>
    <t>#</t>
  </si>
  <si>
    <t>Descrição</t>
  </si>
  <si>
    <t>Período</t>
  </si>
  <si>
    <t>Cálculo</t>
  </si>
  <si>
    <t>Observações</t>
  </si>
  <si>
    <t>-</t>
  </si>
  <si>
    <t>Variável</t>
  </si>
  <si>
    <t>Total</t>
  </si>
  <si>
    <t>Tipo</t>
  </si>
  <si>
    <t>cod_cliente</t>
  </si>
  <si>
    <t>Idade</t>
  </si>
  <si>
    <t>Minutos_realizados_T0</t>
  </si>
  <si>
    <t>Tempo_safra</t>
  </si>
  <si>
    <t>Qtd_retencao_6meses</t>
  </si>
  <si>
    <t>Qtd_prod</t>
  </si>
  <si>
    <t>resposta</t>
  </si>
  <si>
    <t>Chave de identificacao do cliente</t>
  </si>
  <si>
    <t>Acurácia</t>
  </si>
  <si>
    <t>Faixa</t>
  </si>
  <si>
    <t>Variável Resposta</t>
  </si>
  <si>
    <t>Total Acumulado</t>
  </si>
  <si>
    <t>% Total Acum.</t>
  </si>
  <si>
    <t>% Resp. 1</t>
  </si>
  <si>
    <t>% Resp Acum.</t>
  </si>
  <si>
    <t>Predito 0</t>
  </si>
  <si>
    <t>Predito 1</t>
  </si>
  <si>
    <t>Abs [Sens - (1- Espec)]</t>
  </si>
  <si>
    <t>min</t>
  </si>
  <si>
    <t>max</t>
  </si>
  <si>
    <t>KS=</t>
  </si>
  <si>
    <t>Regressão Logística</t>
  </si>
  <si>
    <t>Árvore de Decisão</t>
  </si>
  <si>
    <t>Tempo_casa</t>
  </si>
  <si>
    <t>1, cliente cancelou voluntariamente
0, cliente não cancelou voluntariamente</t>
  </si>
  <si>
    <t>Idade do cliente (anos)</t>
  </si>
  <si>
    <t>Quantidade de minutos realizados no último mês</t>
  </si>
  <si>
    <t>Tempo desde a última entrada do cliente na empresa (meses)</t>
  </si>
  <si>
    <t>Tempo em que o cliente ingressou na empresa (meses)</t>
  </si>
  <si>
    <t>Quantidade de retenções nos últimos 6 meses</t>
  </si>
  <si>
    <t>Quantidade de produtos adicionais</t>
  </si>
  <si>
    <t>variável resposta</t>
  </si>
  <si>
    <t>T0</t>
  </si>
  <si>
    <t>&lt;=T0</t>
  </si>
  <si>
    <t>T-5 a T0</t>
  </si>
  <si>
    <t>T+1</t>
  </si>
  <si>
    <t>25 anos</t>
  </si>
  <si>
    <t>123 minutos</t>
  </si>
  <si>
    <t>12 meses</t>
  </si>
  <si>
    <t>14 meses</t>
  </si>
  <si>
    <t>[31/01/2020]-[data nascimento]</t>
  </si>
  <si>
    <t>[31/01/2020]-[data desde a última entrada]</t>
  </si>
  <si>
    <t>[31/01/2020]-[data desde a primeira entrada]</t>
  </si>
  <si>
    <t>Soma de minutos realizados entre [01/01/2020] a [31/01/2020]</t>
  </si>
  <si>
    <t>AB</t>
  </si>
  <si>
    <t>RL</t>
  </si>
  <si>
    <t>AD</t>
  </si>
  <si>
    <t>MF</t>
  </si>
  <si>
    <t>chave</t>
  </si>
  <si>
    <t>cadastral</t>
  </si>
  <si>
    <t>Nó</t>
  </si>
  <si>
    <t>Prob.</t>
  </si>
  <si>
    <t>Exemplo de campos</t>
  </si>
  <si>
    <t>AU</t>
  </si>
  <si>
    <t>#**********************************************************</t>
  </si>
  <si>
    <t># ESTUDO DE CASO - MODELO PREDITIVO DE CHURN</t>
  </si>
  <si>
    <t>#setwd("C:\\_Ayu\\0-Fia\\_2020\\_Disciplinas\\Estudo_Caso")</t>
  </si>
  <si>
    <t>#getwd()</t>
  </si>
  <si>
    <t># **********************************************************</t>
  </si>
  <si>
    <t># Leitura da base de telefonia</t>
  </si>
  <si>
    <t>telefonia &lt;- read.table("Telefonia.txt", header = TRUE, sep = "\t", dec = ".")</t>
  </si>
  <si>
    <t># Verificar estrutura e informações sobre a base de telefonia</t>
  </si>
  <si>
    <t>names(telefonia)</t>
  </si>
  <si>
    <t>nrow(telefonia)</t>
  </si>
  <si>
    <t># (a) Faça a análise exploratória univariada dos dados, avalie a consistência das informações e missing values.</t>
  </si>
  <si>
    <t># Medidas resumo das variável, menos a primeira coluna</t>
  </si>
  <si>
    <t>summary(telefonia[,-1])</t>
  </si>
  <si>
    <t># Tratamento da variável 'Idade'</t>
  </si>
  <si>
    <t>telefonia$Idade &lt;- ifelse(is.na(telefonia$Idade), 999, telefonia$Idade)</t>
  </si>
  <si>
    <t>summary(telefonia$Idade)</t>
  </si>
  <si>
    <t># Tratamento da variável 'Minutos realizados'</t>
  </si>
  <si>
    <t>telefonia$Minutos_realizados_T0 &lt;- ifelse(is.na(telefonia$Minutos_realizados_T0), 0, telefonia$Minutos_realizados_T0)</t>
  </si>
  <si>
    <t>summary(telefonia$Minutos_realizados_T0)</t>
  </si>
  <si>
    <t># Tabela de frequência para a variável 'resposta'</t>
  </si>
  <si>
    <t>(resposta_a &lt;- table(telefonia$resposta))</t>
  </si>
  <si>
    <t>(resposta_p &lt;- prop.table(resposta_a) * 100) # 0,8% de cancelamento voluntário</t>
  </si>
  <si>
    <t># Qtde de rentenção</t>
  </si>
  <si>
    <t># Apesar de ser uma variável quantitativa, por se tratar de uma variável quantitativa discreta também é interessante também avaliar a frequência de cada valor</t>
  </si>
  <si>
    <t>(freq_Retencao &lt;- table(telefonia$Qtd_retencao_6meses))</t>
  </si>
  <si>
    <t>(pct_Retencao &lt;- prop.table(table(telefonia$Qtd_retencao_6meses))) # utilizando a função prop.table, temos como output a tabela em percentual</t>
  </si>
  <si>
    <t>round(pct_Retencao * 100, 2) #Percentual de cada categoria</t>
  </si>
  <si>
    <t># Qtde de produtos</t>
  </si>
  <si>
    <t>(freq_Prod &lt;- table(telefonia$Qtd_prod))</t>
  </si>
  <si>
    <t>pct_Prod &lt;- prop.table(table(telefonia$Qtd_prod)) # utilizando a função prop.table, temos como output a tabela em percentual</t>
  </si>
  <si>
    <t>round(pct_Prod * 100, 2) # percentual de cada categoria</t>
  </si>
  <si>
    <t xml:space="preserve"># (b) Faça a análise descritiva bivariada covariável x resposta e identifique as </t>
  </si>
  <si>
    <t># covariáveis que tem mais relação com a resposta.</t>
  </si>
  <si>
    <t># Pacote com a função 'quantcut'</t>
  </si>
  <si>
    <t xml:space="preserve">library(gtools) </t>
  </si>
  <si>
    <t>telefonia$Idade_q_aux &lt;- quantcut(telefonia$Idade, 4)</t>
  </si>
  <si>
    <t>telefonia$Idade_q &lt;- ifelse(telefonia$Idade == 999, "Missing", telefonia$Idade_q_aux)</t>
  </si>
  <si>
    <t>telefonia$Minutos_realizados_T0_q &lt;- quantcut(telefonia$Minutos_realizados_T0, 4)</t>
  </si>
  <si>
    <t>telefonia$Tempo_safra_q &lt;- quantcut(telefonia$Tempo_safra, 4)</t>
  </si>
  <si>
    <t>telefonia$Tempo_casa_q &lt;- quantcut(telefonia$Tempo_casa, 4)</t>
  </si>
  <si>
    <t>telefonia$Qtd_retencao_6meses_q &lt;- quantcut(telefonia$Qtd_retencao_6meses, 4)</t>
  </si>
  <si>
    <t>telefonia$Qtd_prod_q &lt;- quantcut(telefonia$Qtd_prod, 4)</t>
  </si>
  <si>
    <t># Tabela bidimensional: covariável x resposta</t>
  </si>
  <si>
    <t>Idade_table_q &lt;- table(telefonia$Idade_q, telefonia$resposta)</t>
  </si>
  <si>
    <t>Minutos_table_q &lt;- table(telefonia$Minutos_realizados_T0_q, telefonia$resposta)</t>
  </si>
  <si>
    <t>Tempo_safra_table_q &lt;- table(telefonia$Tempo_safra_q, telefonia$resposta)</t>
  </si>
  <si>
    <t>Tempo_casa_table_q &lt;- table(telefonia$Tempo_casa_q, telefonia$resposta)</t>
  </si>
  <si>
    <t>Qtd_retencao_table_q &lt;- table(telefonia$Qtd_retencao_6meses_q, telefonia$resposta)</t>
  </si>
  <si>
    <t>Qtd_prod_table_q &lt;- table(telefonia$Qtd_prod_q, telefonia$resposta)</t>
  </si>
  <si>
    <t># Multiplicando por 100 para virar porcentagem e arredondamento para 2 casas decimais</t>
  </si>
  <si>
    <t>round(prop.table(Idade_table_q, 1) * 100, 2) # parâmetro 1 dentro de prop.table indica que é a proporção da linha</t>
  </si>
  <si>
    <t xml:space="preserve">round(prop.table(Minutos_table_q, 1) * 100, 2) </t>
  </si>
  <si>
    <t>round(prop.table(Tempo_safra_table_q, 1) * 100, 2)</t>
  </si>
  <si>
    <t>round(prop.table(Tempo_casa_table_q, 1) * 100, 2)</t>
  </si>
  <si>
    <t>round(prop.table(Qtd_retencao_table_q, 1) * 100, 2)</t>
  </si>
  <si>
    <t>round(prop.table(Qtd_prod_table_q, 1) * 100, 2)</t>
  </si>
  <si>
    <t># (c) Faça a análise de multicolinearidade entre as covariáveis.</t>
  </si>
  <si>
    <t># Biblioteca para o cálculo da estatística de Cramers'V</t>
  </si>
  <si>
    <t>library(lsr)</t>
  </si>
  <si>
    <t># Idade com as demais covariáveis</t>
  </si>
  <si>
    <t>cramersV(table(telefonia$Idade_q, telefonia$Minutos_realizados_T0_q))</t>
  </si>
  <si>
    <t>cramersV(table(telefonia$Idade_q, telefonia$Tempo_safra_q))</t>
  </si>
  <si>
    <t>cramersV(table(telefonia$Idade_q, telefonia$Tempo_casa_q))</t>
  </si>
  <si>
    <t>cramersV(table(telefonia$Idade_q, telefonia$Qtd_retencao_6meses_q))</t>
  </si>
  <si>
    <t>cramersV(table(telefonia$Idade_q, telefonia$Qtd_prod_q))</t>
  </si>
  <si>
    <t># Minutos realizados com as demais covariáveis</t>
  </si>
  <si>
    <t>cramersV(table(telefonia$Minutos_realizados_T0_q, telefonia$Tempo_safra_q))</t>
  </si>
  <si>
    <t>cramersV(table(telefonia$Minutos_realizados_T0_q, telefonia$Tempo_casa_q))</t>
  </si>
  <si>
    <t>cramersV(table(telefonia$Minutos_realizados_T0_q, telefonia$Qtd_retencao_6meses_q))</t>
  </si>
  <si>
    <t>cramersV(table(telefonia$Minutos_realizados_T0_q, telefonia$Qtd_prod_q))</t>
  </si>
  <si>
    <t># Tempo_safra com as demais covariáveis</t>
  </si>
  <si>
    <t>cramersV(table(telefonia$Tempo_safra_q, telefonia$Tempo_casa_q))</t>
  </si>
  <si>
    <t>cramersV(table(telefonia$Tempo_safra_q, telefonia$Qtd_retencao_6meses_q))</t>
  </si>
  <si>
    <t>cramersV(table(telefonia$Tempo_safra_q, telefonia$Qtd_prod_q))</t>
  </si>
  <si>
    <t># Tempo_casa com as demais covariáveis</t>
  </si>
  <si>
    <t>cramersV(table(telefonia$Tempo_casa_q, telefonia$Qtd_retencao_6meses_q))</t>
  </si>
  <si>
    <t>cramersV(table(telefonia$Tempo_casa_q, telefonia$Qtd_prod_q))</t>
  </si>
  <si>
    <t># Qtde de retenção com Qtd de produtos</t>
  </si>
  <si>
    <t>cramersV(table(telefonia$Qtd_retencao_6meses_q, telefonia$Qtd_prod_q))</t>
  </si>
  <si>
    <t># (d) Rode a regressão logística considerando as covariáveis categorizadas. Identifique quais variáveis foram selecionadas pelo modelo, interprete-as, e avalie o desempenho do modelo pela Tabela de Classificação.</t>
  </si>
  <si>
    <t># Modelo completo</t>
  </si>
  <si>
    <t>modelo_full &lt;- glm(resposta ~ Idade_q +</t>
  </si>
  <si>
    <t xml:space="preserve">                     Minutos_realizados_T0_q +</t>
  </si>
  <si>
    <t xml:space="preserve">                     Tempo_safra_q +</t>
  </si>
  <si>
    <t xml:space="preserve">                     Tempo_casa_q +</t>
  </si>
  <si>
    <t xml:space="preserve">                     Qtd_retencao_6meses_q +</t>
  </si>
  <si>
    <t xml:space="preserve">                     Qtd_prod_q,</t>
  </si>
  <si>
    <t xml:space="preserve">                   family = binomial(link = "logit"),</t>
  </si>
  <si>
    <t xml:space="preserve">                   data = telefonia)</t>
  </si>
  <si>
    <t>summary(modelo_full)</t>
  </si>
  <si>
    <t># Para o modelo logístico, com a função 'predict', tendo como parâmetro type = 'response' conseguimos obter as probabilidades do modelo para a classificação '1'</t>
  </si>
  <si>
    <t>telefonia$reg_log_p1 &lt;- predict(modelo_full, newdata = telefonia, type = "response")</t>
  </si>
  <si>
    <t>summary(telefonia$reg_log_p1)</t>
  </si>
  <si>
    <t># Cria variável resposta predita com base na probabilidade predita pelo modelo</t>
  </si>
  <si>
    <t>telefonia$resp_bin1 &lt;- as.factor(ifelse(telefonia$reg_log_p1 &gt;= 0.008685467, 1, 0)) # transforma a probabilidade em variável binária</t>
  </si>
  <si>
    <t># Mostra a tabela de desempenho: Predito x Resposta observada</t>
  </si>
  <si>
    <t>(tabela_desempenho &lt;- table(telefonia$resposta, telefonia$resp_bin1))</t>
  </si>
  <si>
    <t># Calcula as medidas de desempenho: Sensibilidade, Especificidade e Acurácia</t>
  </si>
  <si>
    <t>(sensibilidade &lt;- tabela_desempenho[2, 2] / sum(tabela_desempenho[2, ]))</t>
  </si>
  <si>
    <t>(especificidade &lt;- tabela_desempenho[1, 1] / sum(tabela_desempenho[1, ]))</t>
  </si>
  <si>
    <t>(n &lt;- nrow(telefonia))</t>
  </si>
  <si>
    <t>(acuracia &lt;- sum(tabela_desempenho[1, 1] + tabela_desempenho[2, 2]) / n)</t>
  </si>
  <si>
    <t>(ks &lt;- abs(sensibilidade - (1 - especificidade)))</t>
  </si>
  <si>
    <t># Modelo reduzido: sem tempo safra</t>
  </si>
  <si>
    <t>modelo_red1 &lt;- glm(resposta ~ Idade_q + Minutos_realizados_T0_q +</t>
  </si>
  <si>
    <t>summary(modelo_red1)</t>
  </si>
  <si>
    <t>telefonia$reg_log_p1 &lt;- predict(modelo_red1, newdata = telefonia, type = "response")</t>
  </si>
  <si>
    <t># Transforma a probabilidade em variável binária</t>
  </si>
  <si>
    <t>telefonia$resp_bin1 &lt;- as.factor(ifelse(telefonia$reg_log_p1 &gt;= 0.008685467, 1, 0))</t>
  </si>
  <si>
    <t xml:space="preserve"># Modelo reduzido: sem tempo casa </t>
  </si>
  <si>
    <t>modelo_red2 &lt;- glm(resposta ~ Idade_q +</t>
  </si>
  <si>
    <t>summary(modelo_red2)</t>
  </si>
  <si>
    <t>telefonia$reg_log_p1 &lt;- predict(modelo_red2, newdata = telefonia, type = "response")</t>
  </si>
  <si>
    <t># Modelo reduzido: sem tempo casa e Idade (tem categoria missing)</t>
  </si>
  <si>
    <t>modelo_red3 &lt;- glm(resposta ~ Minutos_realizados_T0_q +</t>
  </si>
  <si>
    <t>summary(modelo_red3)</t>
  </si>
  <si>
    <t>telefonia$reg_log_p1 &lt;- predict(modelo_red3, newdata = telefonia, type = "response")</t>
  </si>
  <si>
    <t>(tabela_desempenho &lt;- table(telefonia$resposta, telefonia$resp_bin1 ))</t>
  </si>
  <si>
    <t># (e) Rode árvore de decisão usando o método CHAID com 3 níveis. Identifique quais variáveis foram selecionadas pelo modelo, interprete-as, e avalie o desempenho do modelo pela Tabela de Classificação.</t>
  </si>
  <si>
    <t># Função 'chaid' nos permite criar uma árvore de decisão de acordo com o algoritmo CHAID</t>
  </si>
  <si>
    <t>library(partykit) # pacote precisa ser instalado previamente para usar o CHAID</t>
  </si>
  <si>
    <t># install.packages("CHAID", repos="http://R-Forge.R-project.org")</t>
  </si>
  <si>
    <t>library(CHAID) # pacote com a função 'chaid'</t>
  </si>
  <si>
    <t># Todas as variáveis como um fator (não como numérico para ser input da Árvore)</t>
  </si>
  <si>
    <t>telefonia$resposta &lt;- as.factor(telefonia$resposta)</t>
  </si>
  <si>
    <t>telefonia$Idade_q &lt;- as.factor(telefonia$Idade_q)</t>
  </si>
  <si>
    <t># Para a árvore não ficar muito grande, a três níveis</t>
  </si>
  <si>
    <t>controle &lt;- chaid_control(maxheight = 3)</t>
  </si>
  <si>
    <t xml:space="preserve">(arvore_full &lt;- chaid(resposta ~ </t>
  </si>
  <si>
    <t xml:space="preserve">                        Idade_q +</t>
  </si>
  <si>
    <t xml:space="preserve">                        Minutos_realizados_T0_q +</t>
  </si>
  <si>
    <t xml:space="preserve">                        Tempo_safra_q +</t>
  </si>
  <si>
    <t xml:space="preserve">                        Tempo_casa_q +</t>
  </si>
  <si>
    <t xml:space="preserve">                        Qtd_retencao_6meses_q +</t>
  </si>
  <si>
    <t xml:space="preserve">                        Qtd_prod_q,</t>
  </si>
  <si>
    <t xml:space="preserve">                      data = telefonia,</t>
  </si>
  <si>
    <t xml:space="preserve">                      control = controle)) # indicando em qual base o modelo deve ser estimado</t>
  </si>
  <si>
    <t># Incluir na base de dados a probabilidade predita pela Árvore de Decisão</t>
  </si>
  <si>
    <t>probs&lt;- as.data.frame(predict(arvore_full, newdata = telefonia, type = "p")) # "p" salva o valor predito da probabilidade</t>
  </si>
  <si>
    <t>names(probs) &lt;- c("P_0", "P_1")</t>
  </si>
  <si>
    <t>telefonia &lt;- cbind(telefonia, probs) # insere 2 colunas na base com as probabilidades preditas de 0 e 1</t>
  </si>
  <si>
    <t># Cria variável resposta predita com base na probabilidade predita pela Árvore de Decisão</t>
  </si>
  <si>
    <t>telefonia$predict_AD &lt;- as.factor(ifelse(telefonia$P_1 &gt;= 0.008685467, 1, 0)) # transforma a probabilidade em variável binária</t>
  </si>
  <si>
    <t>(tabela_desempenho &lt;- table(telefonia$resposta, telefonia$predict_AD))</t>
  </si>
  <si>
    <t>(acuracia &lt;- sum(tabela_desempenho[1, 1] + tabela_desempenho[2, 2])/n)</t>
  </si>
  <si>
    <t># Função 'chaid' sem Idade</t>
  </si>
  <si>
    <t xml:space="preserve">(arvore_red1 &lt;- chaid(resposta ~ </t>
  </si>
  <si>
    <t>probs &lt;- as.data.frame(predict(arvore_red1, newdata = telefonia, type = "p")) # "p" salva o valor predito da probabilidade</t>
  </si>
  <si>
    <t>names(probs) &lt;- c("P_0_AD", "P_1_AD")</t>
  </si>
  <si>
    <t>summary(telefonia)</t>
  </si>
  <si>
    <t># (g) Calcule a área abaixo da curva ROC, e avalie seu desempenho.</t>
  </si>
  <si>
    <t>library(pROC)</t>
  </si>
  <si>
    <t># Área abaixo da curva ROC: Regressão Logística</t>
  </si>
  <si>
    <t>roc(telefonia$resposta,</t>
  </si>
  <si>
    <t xml:space="preserve">    telefonia$reg_log_p1,</t>
  </si>
  <si>
    <t xml:space="preserve">    plot = TRUE,</t>
  </si>
  <si>
    <t xml:space="preserve">    legacy.axes = TRUE,</t>
  </si>
  <si>
    <t xml:space="preserve">    print.auc = TRUE,</t>
  </si>
  <si>
    <t xml:space="preserve">    main = "Regressão Logística")</t>
  </si>
  <si>
    <t># Área abaixo da curva ROC: Árvore de Decisão</t>
  </si>
  <si>
    <t xml:space="preserve">    telefonia$P_1_AD,</t>
  </si>
  <si>
    <t xml:space="preserve">    main = "Árvore de Decisão")</t>
  </si>
  <si>
    <t xml:space="preserve"># (i) Construa a tabela de probabilidade preditas x resposta observada em VINTIS para Regressão Logística, </t>
  </si>
  <si>
    <t># e obtenha de forma análoga a tabela de probabilidades por nó x resposta para Árvore de Decisão.</t>
  </si>
  <si>
    <t># Use a planilha do Excel 'An_Desempenho_Exercicio'.</t>
  </si>
  <si>
    <t># Tabela de Desempenho: Regressão Logística</t>
  </si>
  <si>
    <t># (Use a planilha do Excel 'An_Desempenho_Exercicio')</t>
  </si>
  <si>
    <t># Calcular as faixas de vintil</t>
  </si>
  <si>
    <t>telefonia$fx_reg_log &lt;- quantcut(telefonia$reg_log_p1, 20)</t>
  </si>
  <si>
    <t># Distribuição da resposta por faixa de probabilidade</t>
  </si>
  <si>
    <t>(table(telefonia$fx_reg_log, telefonia$resposta))</t>
  </si>
  <si>
    <t># Propensão dos nós finais: Árvore de Decisão</t>
  </si>
  <si>
    <t>telefonia$node &lt;- predict(arvore_red1, type = "node")</t>
  </si>
  <si>
    <t># Tabela de Desempenho: Árvore de Decisão</t>
  </si>
  <si>
    <t>(tabela_AD &lt;- (table(telefonia$node, telefonia$resposta)))</t>
  </si>
  <si>
    <t># Agrega a base para pegar propensão do associado ao nó</t>
  </si>
  <si>
    <t>attach(telefonia)</t>
  </si>
  <si>
    <t>aggdata &lt;- aggregate(telefonia, by = list(node), FUN = mean)</t>
  </si>
  <si>
    <t>(DE_PARA &lt;- cbind(aggdata$node, round(aggdata$P_1_AD, 4)))</t>
  </si>
  <si>
    <t>detach(telefonia)</t>
  </si>
  <si>
    <t># Copiar as duas tabelas do excel, juntá-las e ordenar em ordem crescente de probabilidade</t>
  </si>
  <si>
    <t>transacional</t>
  </si>
  <si>
    <t>Quantidade de vezes que o cliente foi para retenção entre [01/08/2019 a 31/012020]</t>
  </si>
  <si>
    <t>Quantidade de produtos que o cliente possui em 31/01/2020</t>
  </si>
  <si>
    <t>1 se o cliente ativo em T0 cancelou voluntariamente em T+1;
0, caso contrário.</t>
  </si>
  <si>
    <t>#Idades inconsistentes</t>
  </si>
  <si>
    <t>idade_17 &lt;- ifelse(telefonia$Idade&lt;18, 1, 0)</t>
  </si>
  <si>
    <t>sum(idade_17)</t>
  </si>
  <si>
    <t>idade_100 &lt;- ifelse(telefonia$Idade&gt;100, 1, 0)</t>
  </si>
  <si>
    <t>sum(idade_100)</t>
  </si>
  <si>
    <t>#Atribuindo idades incosistentes para missing</t>
  </si>
  <si>
    <t>telefonia$Idade &lt;- ifelse(telefonia$Idade&lt;18|telefonia$Idade&gt;100, 999, telefonia$Idade)</t>
  </si>
  <si>
    <t>table(telefonia$Idade_q,telefonia$Idade_q_aux)#Ver as categorias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</si>
</sst>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[$R$-416]\ * #,##0.00_-;\-[$R$-416]\ * #,##0.00_-;_-[$R$-416]\ 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2"/>
      <color rgb="FF404040"/>
      <name val="Consolas"/>
      <family val="3"/>
    </font>
    <font>
      <sz val="10"/>
      <color rgb="FF434343"/>
      <name val="Open sans"/>
    </font>
    <font>
      <b/>
      <sz val="10"/>
      <color rgb="FF434343"/>
      <name val="Open sans"/>
    </font>
    <font>
      <sz val="12"/>
      <color theme="1"/>
      <name val="Consolas"/>
      <family val="3"/>
    </font>
    <font>
      <sz val="12"/>
      <color rgb="FF0000FF"/>
      <name val="Consolas"/>
      <family val="3"/>
    </font>
    <font>
      <sz val="14"/>
      <color rgb="FF434343"/>
      <name val="Open Sans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AD9DB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150">
    <xf numFmtId="0" fontId="0" fillId="0" borderId="0" xfId="0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3" fillId="2" borderId="0" xfId="0" applyFont="1" applyFill="1" applyAlignment="1">
      <alignment vertical="top" wrapText="1"/>
    </xf>
    <xf numFmtId="164" fontId="0" fillId="0" borderId="0" xfId="0" applyNumberFormat="1" applyFont="1"/>
    <xf numFmtId="9" fontId="0" fillId="0" borderId="0" xfId="0" applyNumberFormat="1" applyFont="1"/>
    <xf numFmtId="0" fontId="4" fillId="0" borderId="9" xfId="6" applyFont="1" applyFill="1" applyBorder="1" applyAlignment="1">
      <alignment horizontal="center"/>
    </xf>
    <xf numFmtId="3" fontId="4" fillId="2" borderId="19" xfId="7" applyNumberFormat="1" applyFont="1" applyFill="1" applyBorder="1" applyAlignment="1">
      <alignment horizontal="center"/>
    </xf>
    <xf numFmtId="9" fontId="4" fillId="2" borderId="14" xfId="6" applyNumberFormat="1" applyFont="1" applyFill="1" applyBorder="1" applyAlignment="1">
      <alignment horizontal="center"/>
    </xf>
    <xf numFmtId="164" fontId="4" fillId="2" borderId="2" xfId="6" applyNumberFormat="1" applyFont="1" applyFill="1" applyBorder="1" applyAlignment="1">
      <alignment horizontal="center"/>
    </xf>
    <xf numFmtId="164" fontId="9" fillId="2" borderId="1" xfId="6" applyNumberFormat="1" applyFont="1" applyFill="1" applyBorder="1" applyAlignment="1">
      <alignment horizontal="center"/>
    </xf>
    <xf numFmtId="164" fontId="9" fillId="2" borderId="32" xfId="6" applyNumberFormat="1" applyFont="1" applyFill="1" applyBorder="1" applyAlignment="1">
      <alignment horizontal="center"/>
    </xf>
    <xf numFmtId="164" fontId="4" fillId="2" borderId="19" xfId="6" applyNumberFormat="1" applyFont="1" applyFill="1" applyBorder="1" applyAlignment="1">
      <alignment horizontal="center"/>
    </xf>
    <xf numFmtId="0" fontId="4" fillId="0" borderId="33" xfId="6" applyFont="1" applyFill="1" applyBorder="1" applyAlignment="1">
      <alignment horizontal="center"/>
    </xf>
    <xf numFmtId="3" fontId="4" fillId="2" borderId="36" xfId="7" applyNumberFormat="1" applyFont="1" applyFill="1" applyBorder="1" applyAlignment="1">
      <alignment horizontal="center"/>
    </xf>
    <xf numFmtId="9" fontId="4" fillId="2" borderId="37" xfId="6" applyNumberFormat="1" applyFont="1" applyFill="1" applyBorder="1" applyAlignment="1">
      <alignment horizontal="center"/>
    </xf>
    <xf numFmtId="164" fontId="4" fillId="2" borderId="6" xfId="6" applyNumberFormat="1" applyFont="1" applyFill="1" applyBorder="1" applyAlignment="1">
      <alignment horizontal="center"/>
    </xf>
    <xf numFmtId="164" fontId="9" fillId="2" borderId="5" xfId="6" applyNumberFormat="1" applyFont="1" applyFill="1" applyBorder="1" applyAlignment="1">
      <alignment horizontal="center"/>
    </xf>
    <xf numFmtId="164" fontId="9" fillId="2" borderId="8" xfId="6" applyNumberFormat="1" applyFont="1" applyFill="1" applyBorder="1" applyAlignment="1">
      <alignment horizontal="center"/>
    </xf>
    <xf numFmtId="164" fontId="4" fillId="2" borderId="36" xfId="6" applyNumberFormat="1" applyFont="1" applyFill="1" applyBorder="1" applyAlignment="1">
      <alignment horizontal="center"/>
    </xf>
    <xf numFmtId="0" fontId="4" fillId="0" borderId="38" xfId="6" applyFont="1" applyFill="1" applyBorder="1" applyAlignment="1">
      <alignment horizontal="center"/>
    </xf>
    <xf numFmtId="3" fontId="4" fillId="2" borderId="29" xfId="7" applyNumberFormat="1" applyFont="1" applyFill="1" applyBorder="1" applyAlignment="1">
      <alignment horizontal="center"/>
    </xf>
    <xf numFmtId="9" fontId="4" fillId="2" borderId="25" xfId="6" applyNumberFormat="1" applyFont="1" applyFill="1" applyBorder="1" applyAlignment="1">
      <alignment horizontal="center"/>
    </xf>
    <xf numFmtId="164" fontId="4" fillId="2" borderId="4" xfId="6" applyNumberFormat="1" applyFont="1" applyFill="1" applyBorder="1" applyAlignment="1">
      <alignment horizontal="center"/>
    </xf>
    <xf numFmtId="164" fontId="9" fillId="2" borderId="3" xfId="6" applyNumberFormat="1" applyFont="1" applyFill="1" applyBorder="1" applyAlignment="1">
      <alignment horizontal="center"/>
    </xf>
    <xf numFmtId="164" fontId="9" fillId="2" borderId="41" xfId="6" applyNumberFormat="1" applyFont="1" applyFill="1" applyBorder="1" applyAlignment="1">
      <alignment horizontal="center"/>
    </xf>
    <xf numFmtId="164" fontId="4" fillId="2" borderId="29" xfId="6" applyNumberFormat="1" applyFont="1" applyFill="1" applyBorder="1" applyAlignment="1">
      <alignment horizontal="center"/>
    </xf>
    <xf numFmtId="0" fontId="9" fillId="0" borderId="38" xfId="6" applyFont="1" applyFill="1" applyBorder="1" applyAlignment="1">
      <alignment horizontal="center"/>
    </xf>
    <xf numFmtId="2" fontId="9" fillId="0" borderId="21" xfId="6" applyNumberFormat="1" applyFont="1" applyFill="1" applyBorder="1" applyAlignment="1">
      <alignment horizontal="center"/>
    </xf>
    <xf numFmtId="2" fontId="9" fillId="0" borderId="22" xfId="6" applyNumberFormat="1" applyFont="1" applyFill="1" applyBorder="1" applyAlignment="1">
      <alignment horizontal="center"/>
    </xf>
    <xf numFmtId="3" fontId="9" fillId="0" borderId="21" xfId="6" applyNumberFormat="1" applyFont="1" applyFill="1" applyBorder="1" applyAlignment="1">
      <alignment horizontal="center"/>
    </xf>
    <xf numFmtId="3" fontId="9" fillId="0" borderId="42" xfId="6" applyNumberFormat="1" applyFont="1" applyFill="1" applyBorder="1" applyAlignment="1">
      <alignment horizontal="center"/>
    </xf>
    <xf numFmtId="3" fontId="9" fillId="0" borderId="43" xfId="6" applyNumberFormat="1" applyFont="1" applyFill="1" applyBorder="1" applyAlignment="1">
      <alignment horizontal="center"/>
    </xf>
    <xf numFmtId="0" fontId="4" fillId="0" borderId="0" xfId="6" applyFont="1" applyFill="1" applyAlignment="1">
      <alignment horizontal="center"/>
    </xf>
    <xf numFmtId="9" fontId="4" fillId="0" borderId="0" xfId="6" applyNumberFormat="1" applyFont="1" applyFill="1" applyAlignment="1">
      <alignment horizontal="center"/>
    </xf>
    <xf numFmtId="9" fontId="6" fillId="0" borderId="0" xfId="6" applyNumberFormat="1" applyFont="1" applyFill="1" applyAlignment="1">
      <alignment horizontal="center"/>
    </xf>
    <xf numFmtId="9" fontId="9" fillId="5" borderId="0" xfId="6" applyNumberFormat="1" applyFont="1" applyFill="1" applyAlignment="1">
      <alignment horizontal="center"/>
    </xf>
    <xf numFmtId="0" fontId="9" fillId="0" borderId="0" xfId="6" applyFont="1" applyFill="1" applyBorder="1" applyAlignment="1">
      <alignment horizontal="center"/>
    </xf>
    <xf numFmtId="2" fontId="9" fillId="0" borderId="0" xfId="6" applyNumberFormat="1" applyFont="1" applyFill="1" applyBorder="1" applyAlignment="1">
      <alignment horizontal="center"/>
    </xf>
    <xf numFmtId="3" fontId="9" fillId="0" borderId="0" xfId="6" applyNumberFormat="1" applyFont="1" applyFill="1" applyBorder="1" applyAlignment="1">
      <alignment horizontal="center"/>
    </xf>
    <xf numFmtId="0" fontId="2" fillId="3" borderId="21" xfId="5" applyFont="1" applyFill="1" applyBorder="1" applyAlignment="1">
      <alignment horizontal="center" vertical="center" wrapText="1"/>
    </xf>
    <xf numFmtId="0" fontId="2" fillId="3" borderId="22" xfId="5" applyFont="1" applyFill="1" applyBorder="1" applyAlignment="1">
      <alignment horizontal="center" vertical="center" wrapText="1"/>
    </xf>
    <xf numFmtId="3" fontId="2" fillId="3" borderId="23" xfId="5" applyNumberFormat="1" applyFont="1" applyFill="1" applyBorder="1" applyAlignment="1">
      <alignment horizontal="center" vertical="center"/>
    </xf>
    <xf numFmtId="3" fontId="2" fillId="3" borderId="24" xfId="5" applyNumberFormat="1" applyFont="1" applyFill="1" applyBorder="1" applyAlignment="1">
      <alignment horizontal="center" vertical="center"/>
    </xf>
    <xf numFmtId="3" fontId="2" fillId="3" borderId="28" xfId="5" applyNumberFormat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1" fillId="4" borderId="0" xfId="0" applyFont="1" applyFill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2" applyFont="1" applyAlignment="1">
      <alignment horizontal="left" wrapText="1"/>
    </xf>
    <xf numFmtId="0" fontId="12" fillId="0" borderId="0" xfId="0" applyFont="1" applyAlignment="1">
      <alignment horizontal="left" readingOrder="1"/>
    </xf>
    <xf numFmtId="0" fontId="12" fillId="2" borderId="44" xfId="0" applyFont="1" applyFill="1" applyBorder="1" applyAlignment="1">
      <alignment horizontal="center" vertical="center" wrapText="1"/>
    </xf>
    <xf numFmtId="0" fontId="12" fillId="2" borderId="44" xfId="0" applyFont="1" applyFill="1" applyBorder="1" applyAlignment="1">
      <alignment horizontal="left" vertical="center" wrapText="1"/>
    </xf>
    <xf numFmtId="0" fontId="12" fillId="2" borderId="45" xfId="0" applyFont="1" applyFill="1" applyBorder="1" applyAlignment="1">
      <alignment horizontal="left" vertical="center" wrapText="1"/>
    </xf>
    <xf numFmtId="0" fontId="12" fillId="0" borderId="0" xfId="2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left" vertical="center"/>
    </xf>
    <xf numFmtId="0" fontId="12" fillId="0" borderId="45" xfId="0" applyFont="1" applyBorder="1" applyAlignment="1">
      <alignment horizontal="left" vertical="center" wrapText="1" readingOrder="1"/>
    </xf>
    <xf numFmtId="0" fontId="12" fillId="0" borderId="0" xfId="0" applyFont="1" applyAlignment="1">
      <alignment horizontal="left"/>
    </xf>
    <xf numFmtId="10" fontId="4" fillId="2" borderId="1" xfId="6" applyNumberFormat="1" applyFont="1" applyFill="1" applyBorder="1" applyAlignment="1">
      <alignment horizontal="center"/>
    </xf>
    <xf numFmtId="10" fontId="4" fillId="2" borderId="5" xfId="6" applyNumberFormat="1" applyFont="1" applyFill="1" applyBorder="1" applyAlignment="1">
      <alignment horizontal="center"/>
    </xf>
    <xf numFmtId="10" fontId="4" fillId="2" borderId="3" xfId="6" applyNumberFormat="1" applyFont="1" applyFill="1" applyBorder="1" applyAlignment="1">
      <alignment horizontal="center"/>
    </xf>
    <xf numFmtId="10" fontId="4" fillId="2" borderId="19" xfId="6" applyNumberFormat="1" applyFont="1" applyFill="1" applyBorder="1" applyAlignment="1">
      <alignment horizontal="center"/>
    </xf>
    <xf numFmtId="10" fontId="4" fillId="2" borderId="36" xfId="6" applyNumberFormat="1" applyFont="1" applyFill="1" applyBorder="1" applyAlignment="1">
      <alignment horizontal="center"/>
    </xf>
    <xf numFmtId="10" fontId="4" fillId="2" borderId="29" xfId="6" applyNumberFormat="1" applyFont="1" applyFill="1" applyBorder="1" applyAlignment="1">
      <alignment horizontal="center"/>
    </xf>
    <xf numFmtId="10" fontId="9" fillId="5" borderId="0" xfId="6" applyNumberFormat="1" applyFont="1" applyFill="1" applyAlignment="1">
      <alignment horizontal="center"/>
    </xf>
    <xf numFmtId="2" fontId="4" fillId="6" borderId="15" xfId="6" applyNumberFormat="1" applyFont="1" applyFill="1" applyBorder="1" applyAlignment="1">
      <alignment horizontal="center"/>
    </xf>
    <xf numFmtId="2" fontId="4" fillId="6" borderId="30" xfId="6" applyNumberFormat="1" applyFont="1" applyFill="1" applyBorder="1" applyAlignment="1">
      <alignment horizontal="center"/>
    </xf>
    <xf numFmtId="3" fontId="4" fillId="6" borderId="15" xfId="7" applyNumberFormat="1" applyFont="1" applyFill="1" applyBorder="1" applyAlignment="1">
      <alignment horizontal="center"/>
    </xf>
    <xf numFmtId="3" fontId="4" fillId="6" borderId="31" xfId="7" applyNumberFormat="1" applyFont="1" applyFill="1" applyBorder="1" applyAlignment="1">
      <alignment horizontal="center"/>
    </xf>
    <xf numFmtId="2" fontId="4" fillId="6" borderId="34" xfId="6" applyNumberFormat="1" applyFont="1" applyFill="1" applyBorder="1" applyAlignment="1">
      <alignment horizontal="center"/>
    </xf>
    <xf numFmtId="2" fontId="4" fillId="6" borderId="7" xfId="6" applyNumberFormat="1" applyFont="1" applyFill="1" applyBorder="1" applyAlignment="1">
      <alignment horizontal="center"/>
    </xf>
    <xf numFmtId="3" fontId="4" fillId="6" borderId="34" xfId="7" applyNumberFormat="1" applyFont="1" applyFill="1" applyBorder="1" applyAlignment="1">
      <alignment horizontal="center"/>
    </xf>
    <xf numFmtId="3" fontId="4" fillId="6" borderId="35" xfId="7" applyNumberFormat="1" applyFont="1" applyFill="1" applyBorder="1" applyAlignment="1">
      <alignment horizontal="center"/>
    </xf>
    <xf numFmtId="2" fontId="4" fillId="6" borderId="26" xfId="6" applyNumberFormat="1" applyFont="1" applyFill="1" applyBorder="1" applyAlignment="1">
      <alignment horizontal="center"/>
    </xf>
    <xf numFmtId="2" fontId="4" fillId="6" borderId="39" xfId="6" applyNumberFormat="1" applyFont="1" applyFill="1" applyBorder="1" applyAlignment="1">
      <alignment horizontal="center"/>
    </xf>
    <xf numFmtId="3" fontId="4" fillId="6" borderId="26" xfId="7" applyNumberFormat="1" applyFont="1" applyFill="1" applyBorder="1" applyAlignment="1">
      <alignment horizontal="center"/>
    </xf>
    <xf numFmtId="3" fontId="4" fillId="6" borderId="40" xfId="7" applyNumberFormat="1" applyFont="1" applyFill="1" applyBorder="1" applyAlignment="1">
      <alignment horizontal="center"/>
    </xf>
    <xf numFmtId="0" fontId="4" fillId="5" borderId="33" xfId="6" applyFont="1" applyFill="1" applyBorder="1" applyAlignment="1">
      <alignment horizontal="center"/>
    </xf>
    <xf numFmtId="2" fontId="4" fillId="5" borderId="34" xfId="6" applyNumberFormat="1" applyFont="1" applyFill="1" applyBorder="1" applyAlignment="1">
      <alignment horizontal="center"/>
    </xf>
    <xf numFmtId="2" fontId="4" fillId="5" borderId="7" xfId="6" applyNumberFormat="1" applyFont="1" applyFill="1" applyBorder="1" applyAlignment="1">
      <alignment horizontal="center"/>
    </xf>
    <xf numFmtId="3" fontId="4" fillId="5" borderId="34" xfId="7" applyNumberFormat="1" applyFont="1" applyFill="1" applyBorder="1" applyAlignment="1">
      <alignment horizontal="center"/>
    </xf>
    <xf numFmtId="3" fontId="4" fillId="5" borderId="35" xfId="7" applyNumberFormat="1" applyFont="1" applyFill="1" applyBorder="1" applyAlignment="1">
      <alignment horizontal="center"/>
    </xf>
    <xf numFmtId="3" fontId="4" fillId="5" borderId="36" xfId="7" applyNumberFormat="1" applyFont="1" applyFill="1" applyBorder="1" applyAlignment="1">
      <alignment horizontal="center"/>
    </xf>
    <xf numFmtId="9" fontId="4" fillId="5" borderId="37" xfId="6" applyNumberFormat="1" applyFont="1" applyFill="1" applyBorder="1" applyAlignment="1">
      <alignment horizontal="center"/>
    </xf>
    <xf numFmtId="10" fontId="4" fillId="5" borderId="5" xfId="6" applyNumberFormat="1" applyFont="1" applyFill="1" applyBorder="1" applyAlignment="1">
      <alignment horizontal="center"/>
    </xf>
    <xf numFmtId="164" fontId="4" fillId="5" borderId="6" xfId="6" applyNumberFormat="1" applyFont="1" applyFill="1" applyBorder="1" applyAlignment="1">
      <alignment horizontal="center"/>
    </xf>
    <xf numFmtId="164" fontId="9" fillId="5" borderId="5" xfId="6" applyNumberFormat="1" applyFont="1" applyFill="1" applyBorder="1" applyAlignment="1">
      <alignment horizontal="center"/>
    </xf>
    <xf numFmtId="164" fontId="9" fillId="5" borderId="8" xfId="6" applyNumberFormat="1" applyFont="1" applyFill="1" applyBorder="1" applyAlignment="1">
      <alignment horizontal="center"/>
    </xf>
    <xf numFmtId="10" fontId="4" fillId="5" borderId="36" xfId="6" applyNumberFormat="1" applyFont="1" applyFill="1" applyBorder="1" applyAlignment="1">
      <alignment horizontal="center"/>
    </xf>
    <xf numFmtId="164" fontId="4" fillId="5" borderId="36" xfId="6" applyNumberFormat="1" applyFont="1" applyFill="1" applyBorder="1" applyAlignment="1">
      <alignment horizontal="center"/>
    </xf>
    <xf numFmtId="0" fontId="0" fillId="4" borderId="0" xfId="0" applyFill="1"/>
    <xf numFmtId="0" fontId="11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 vertical="top" wrapText="1"/>
    </xf>
    <xf numFmtId="0" fontId="14" fillId="4" borderId="0" xfId="0" applyFont="1" applyFill="1" applyAlignment="1">
      <alignment horizontal="left" vertical="top" wrapText="1"/>
    </xf>
    <xf numFmtId="2" fontId="4" fillId="6" borderId="7" xfId="6" applyNumberFormat="1" applyFont="1" applyFill="1" applyBorder="1" applyAlignment="1"/>
    <xf numFmtId="2" fontId="4" fillId="6" borderId="39" xfId="6" applyNumberFormat="1" applyFont="1" applyFill="1" applyBorder="1" applyAlignment="1"/>
    <xf numFmtId="2" fontId="4" fillId="6" borderId="30" xfId="6" applyNumberFormat="1" applyFont="1" applyFill="1" applyBorder="1" applyAlignment="1"/>
    <xf numFmtId="1" fontId="4" fillId="6" borderId="15" xfId="6" applyNumberFormat="1" applyFont="1" applyFill="1" applyBorder="1" applyAlignment="1">
      <alignment horizontal="center"/>
    </xf>
    <xf numFmtId="1" fontId="4" fillId="6" borderId="34" xfId="6" applyNumberFormat="1" applyFont="1" applyFill="1" applyBorder="1" applyAlignment="1">
      <alignment horizontal="center"/>
    </xf>
    <xf numFmtId="1" fontId="4" fillId="5" borderId="34" xfId="6" applyNumberFormat="1" applyFont="1" applyFill="1" applyBorder="1" applyAlignment="1">
      <alignment horizontal="center"/>
    </xf>
    <xf numFmtId="1" fontId="4" fillId="6" borderId="26" xfId="6" applyNumberFormat="1" applyFont="1" applyFill="1" applyBorder="1" applyAlignment="1">
      <alignment horizontal="center"/>
    </xf>
    <xf numFmtId="2" fontId="4" fillId="5" borderId="7" xfId="6" applyNumberFormat="1" applyFont="1" applyFill="1" applyBorder="1" applyAlignment="1"/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45" xfId="0" applyFont="1" applyFill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3" fillId="6" borderId="46" xfId="0" applyFont="1" applyFill="1" applyBorder="1" applyAlignment="1">
      <alignment horizontal="left"/>
    </xf>
    <xf numFmtId="0" fontId="13" fillId="6" borderId="47" xfId="0" applyFont="1" applyFill="1" applyBorder="1" applyAlignment="1">
      <alignment horizontal="left"/>
    </xf>
    <xf numFmtId="0" fontId="13" fillId="6" borderId="13" xfId="0" applyFont="1" applyFill="1" applyBorder="1" applyAlignment="1">
      <alignment horizontal="left" wrapText="1"/>
    </xf>
    <xf numFmtId="0" fontId="13" fillId="6" borderId="47" xfId="0" applyFont="1" applyFill="1" applyBorder="1" applyAlignment="1">
      <alignment horizontal="center"/>
    </xf>
    <xf numFmtId="0" fontId="13" fillId="6" borderId="48" xfId="0" applyFont="1" applyFill="1" applyBorder="1" applyAlignment="1">
      <alignment horizontal="left"/>
    </xf>
    <xf numFmtId="0" fontId="12" fillId="2" borderId="50" xfId="0" applyFont="1" applyFill="1" applyBorder="1" applyAlignment="1">
      <alignment horizontal="center" vertical="center" wrapText="1"/>
    </xf>
    <xf numFmtId="0" fontId="12" fillId="2" borderId="51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left" wrapText="1"/>
    </xf>
    <xf numFmtId="0" fontId="12" fillId="0" borderId="52" xfId="0" applyFont="1" applyBorder="1" applyAlignment="1">
      <alignment horizontal="left" wrapText="1"/>
    </xf>
    <xf numFmtId="0" fontId="12" fillId="2" borderId="53" xfId="0" applyFont="1" applyFill="1" applyBorder="1" applyAlignment="1">
      <alignment horizontal="left" vertical="center" wrapText="1"/>
    </xf>
    <xf numFmtId="0" fontId="12" fillId="0" borderId="54" xfId="0" applyFont="1" applyBorder="1" applyAlignment="1">
      <alignment horizontal="left" vertical="center" wrapText="1" readingOrder="1"/>
    </xf>
    <xf numFmtId="0" fontId="12" fillId="0" borderId="54" xfId="0" applyFont="1" applyBorder="1" applyAlignment="1">
      <alignment horizontal="center" wrapText="1"/>
    </xf>
    <xf numFmtId="0" fontId="12" fillId="0" borderId="55" xfId="0" applyFont="1" applyBorder="1" applyAlignment="1">
      <alignment horizontal="left" wrapText="1"/>
    </xf>
    <xf numFmtId="0" fontId="12" fillId="0" borderId="54" xfId="0" applyFont="1" applyBorder="1" applyAlignment="1">
      <alignment horizontal="left" vertical="center" wrapText="1"/>
    </xf>
    <xf numFmtId="0" fontId="12" fillId="0" borderId="44" xfId="0" quotePrefix="1" applyFont="1" applyBorder="1" applyAlignment="1">
      <alignment horizontal="left" vertical="center" wrapText="1"/>
    </xf>
    <xf numFmtId="0" fontId="12" fillId="0" borderId="45" xfId="0" applyFont="1" applyBorder="1" applyAlignment="1">
      <alignment horizontal="left" vertical="center" wrapText="1"/>
    </xf>
    <xf numFmtId="0" fontId="12" fillId="2" borderId="49" xfId="0" applyFont="1" applyFill="1" applyBorder="1" applyAlignment="1">
      <alignment horizontal="left" vertical="center" wrapText="1"/>
    </xf>
    <xf numFmtId="10" fontId="0" fillId="0" borderId="0" xfId="0" applyNumberFormat="1"/>
    <xf numFmtId="0" fontId="16" fillId="0" borderId="0" xfId="0" applyFont="1" applyAlignment="1">
      <alignment horizontal="left" vertical="center" readingOrder="1"/>
    </xf>
    <xf numFmtId="165" fontId="7" fillId="0" borderId="0" xfId="0" applyNumberFormat="1" applyFont="1" applyFill="1"/>
    <xf numFmtId="165" fontId="10" fillId="0" borderId="0" xfId="0" applyNumberFormat="1" applyFont="1" applyFill="1"/>
    <xf numFmtId="0" fontId="3" fillId="2" borderId="0" xfId="0" applyFont="1" applyFill="1" applyAlignment="1">
      <alignment horizontal="left" vertical="top" wrapText="1"/>
    </xf>
    <xf numFmtId="9" fontId="6" fillId="3" borderId="16" xfId="1" applyFont="1" applyFill="1" applyBorder="1" applyAlignment="1">
      <alignment horizontal="center" vertical="center" wrapText="1"/>
    </xf>
    <xf numFmtId="9" fontId="6" fillId="3" borderId="27" xfId="1" applyFont="1" applyFill="1" applyBorder="1" applyAlignment="1">
      <alignment horizontal="center" vertical="center" wrapText="1"/>
    </xf>
    <xf numFmtId="0" fontId="2" fillId="3" borderId="10" xfId="5" applyFont="1" applyFill="1" applyBorder="1" applyAlignment="1">
      <alignment horizontal="center" vertical="center" wrapText="1"/>
    </xf>
    <xf numFmtId="0" fontId="2" fillId="3" borderId="17" xfId="5" applyFont="1" applyFill="1" applyBorder="1" applyAlignment="1">
      <alignment horizontal="center" vertical="center" wrapText="1"/>
    </xf>
    <xf numFmtId="0" fontId="2" fillId="3" borderId="13" xfId="5" applyFont="1" applyFill="1" applyBorder="1" applyAlignment="1">
      <alignment horizontal="center" vertical="center" wrapText="1"/>
    </xf>
    <xf numFmtId="0" fontId="2" fillId="3" borderId="18" xfId="5" applyFont="1" applyFill="1" applyBorder="1" applyAlignment="1">
      <alignment horizontal="center" vertical="center" wrapText="1"/>
    </xf>
    <xf numFmtId="0" fontId="2" fillId="3" borderId="9" xfId="5" applyFont="1" applyFill="1" applyBorder="1" applyAlignment="1">
      <alignment horizontal="center" vertical="center" wrapText="1"/>
    </xf>
    <xf numFmtId="0" fontId="2" fillId="3" borderId="20" xfId="5" applyFont="1" applyFill="1" applyBorder="1" applyAlignment="1">
      <alignment horizontal="center" vertical="center" wrapText="1"/>
    </xf>
    <xf numFmtId="0" fontId="2" fillId="3" borderId="11" xfId="5" applyFont="1" applyFill="1" applyBorder="1" applyAlignment="1">
      <alignment horizontal="center" vertical="center" wrapText="1"/>
    </xf>
    <xf numFmtId="3" fontId="2" fillId="3" borderId="12" xfId="5" applyNumberFormat="1" applyFont="1" applyFill="1" applyBorder="1" applyAlignment="1">
      <alignment horizontal="center"/>
    </xf>
    <xf numFmtId="3" fontId="2" fillId="3" borderId="13" xfId="5" applyNumberFormat="1" applyFont="1" applyFill="1" applyBorder="1" applyAlignment="1">
      <alignment horizontal="center"/>
    </xf>
    <xf numFmtId="0" fontId="2" fillId="3" borderId="14" xfId="5" applyFont="1" applyFill="1" applyBorder="1" applyAlignment="1">
      <alignment horizontal="center" vertical="center" wrapText="1"/>
    </xf>
    <xf numFmtId="0" fontId="2" fillId="3" borderId="25" xfId="5" applyFont="1" applyFill="1" applyBorder="1" applyAlignment="1">
      <alignment horizontal="center" vertical="center" wrapText="1"/>
    </xf>
    <xf numFmtId="0" fontId="2" fillId="3" borderId="15" xfId="5" applyFont="1" applyFill="1" applyBorder="1" applyAlignment="1">
      <alignment horizontal="center" vertical="center" wrapText="1"/>
    </xf>
    <xf numFmtId="0" fontId="2" fillId="3" borderId="26" xfId="5" applyFont="1" applyFill="1" applyBorder="1" applyAlignment="1">
      <alignment horizontal="center" vertical="center" wrapText="1"/>
    </xf>
    <xf numFmtId="0" fontId="2" fillId="3" borderId="19" xfId="5" applyFont="1" applyFill="1" applyBorder="1" applyAlignment="1">
      <alignment horizontal="center" vertical="center" wrapText="1"/>
    </xf>
    <xf numFmtId="0" fontId="2" fillId="3" borderId="29" xfId="5" applyFont="1" applyFill="1" applyBorder="1" applyAlignment="1">
      <alignment horizontal="center" vertical="center" wrapText="1"/>
    </xf>
  </cellXfs>
  <cellStyles count="8">
    <cellStyle name="Normal" xfId="0" builtinId="0"/>
    <cellStyle name="Normal 14 2" xfId="4" xr:uid="{00000000-0005-0000-0000-000001000000}"/>
    <cellStyle name="Normal 2 3 3" xfId="3" xr:uid="{00000000-0005-0000-0000-000002000000}"/>
    <cellStyle name="Normal_Layout_Renault_Modelo_Recompra_24Abr_V03" xfId="2" xr:uid="{00000000-0005-0000-0000-000004000000}"/>
    <cellStyle name="Normal_Modelagem 2" xfId="5" xr:uid="{00000000-0005-0000-0000-000005000000}"/>
    <cellStyle name="Normal_Modelagem_Resgate_Parcial_P+V 2" xfId="6" xr:uid="{00000000-0005-0000-0000-000007000000}"/>
    <cellStyle name="Normal_Modelagem_Resgate_Parcial_P+V 2 2" xfId="7" xr:uid="{00000000-0005-0000-0000-000008000000}"/>
    <cellStyle name="Porcentagem" xfId="1" builtinId="5"/>
  </cellStyles>
  <dxfs count="0"/>
  <tableStyles count="0" defaultTableStyle="TableStyleMedium2" defaultPivotStyle="PivotStyleLight16"/>
  <colors>
    <mruColors>
      <color rgb="FF434343"/>
      <color rgb="FF6AD9DB"/>
      <color rgb="FF99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14</xdr:col>
      <xdr:colOff>68037</xdr:colOff>
      <xdr:row>2</xdr:row>
      <xdr:rowOff>122464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DC28790-CABB-44C9-BCB8-58C75252B33A}"/>
            </a:ext>
          </a:extLst>
        </xdr:cNvPr>
        <xdr:cNvSpPr/>
      </xdr:nvSpPr>
      <xdr:spPr>
        <a:xfrm>
          <a:off x="190501" y="161925"/>
          <a:ext cx="14507936" cy="284389"/>
        </a:xfrm>
        <a:prstGeom prst="rect">
          <a:avLst/>
        </a:prstGeom>
        <a:solidFill>
          <a:srgbClr val="43434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/>
        </a:p>
      </xdr:txBody>
    </xdr:sp>
    <xdr:clientData/>
  </xdr:twoCellAnchor>
  <xdr:twoCellAnchor>
    <xdr:from>
      <xdr:col>6</xdr:col>
      <xdr:colOff>571500</xdr:colOff>
      <xdr:row>1</xdr:row>
      <xdr:rowOff>0</xdr:rowOff>
    </xdr:from>
    <xdr:to>
      <xdr:col>15</xdr:col>
      <xdr:colOff>345039</xdr:colOff>
      <xdr:row>2</xdr:row>
      <xdr:rowOff>56008</xdr:rowOff>
    </xdr:to>
    <xdr:sp macro="" textlink="">
      <xdr:nvSpPr>
        <xdr:cNvPr id="3" name="Title Placeholder 1">
          <a:extLst>
            <a:ext uri="{FF2B5EF4-FFF2-40B4-BE49-F238E27FC236}">
              <a16:creationId xmlns:a16="http://schemas.microsoft.com/office/drawing/2014/main" id="{2697BCF2-86D8-4BE7-AB25-686DDC7EA8A6}"/>
            </a:ext>
          </a:extLst>
        </xdr:cNvPr>
        <xdr:cNvSpPr txBox="1">
          <a:spLocks/>
        </xdr:cNvSpPr>
      </xdr:nvSpPr>
      <xdr:spPr>
        <a:xfrm>
          <a:off x="5838825" y="161925"/>
          <a:ext cx="9746214" cy="217933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6ADBD9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Filtros</a:t>
          </a:r>
          <a:r>
            <a:rPr lang="en-US" sz="1600" baseline="0">
              <a:solidFill>
                <a:srgbClr val="6ADBD9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 e Períodos</a:t>
          </a:r>
          <a:endParaRPr lang="en-US" sz="1600">
            <a:solidFill>
              <a:srgbClr val="6ADBD9"/>
            </a:solidFill>
            <a:latin typeface="Open Sans" panose="020B0604020202020204" charset="0"/>
            <a:ea typeface="Open Sans" panose="020B0604020202020204" charset="0"/>
            <a:cs typeface="Open Sans" panose="020B0604020202020204" charset="0"/>
          </a:endParaRPr>
        </a:p>
      </xdr:txBody>
    </xdr:sp>
    <xdr:clientData/>
  </xdr:twoCellAnchor>
  <xdr:twoCellAnchor editAs="oneCell">
    <xdr:from>
      <xdr:col>8</xdr:col>
      <xdr:colOff>274229</xdr:colOff>
      <xdr:row>4</xdr:row>
      <xdr:rowOff>0</xdr:rowOff>
    </xdr:from>
    <xdr:to>
      <xdr:col>13</xdr:col>
      <xdr:colOff>710150</xdr:colOff>
      <xdr:row>17</xdr:row>
      <xdr:rowOff>153334</xdr:rowOff>
    </xdr:to>
    <xdr:pic>
      <xdr:nvPicPr>
        <xdr:cNvPr id="4" name="Picture 2" descr="Man Wearing Brown Suit Jacket Mocking on White Telephone">
          <a:extLst>
            <a:ext uri="{FF2B5EF4-FFF2-40B4-BE49-F238E27FC236}">
              <a16:creationId xmlns:a16="http://schemas.microsoft.com/office/drawing/2014/main" id="{79455F4C-3BDD-4679-85D0-4AADEC1778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00" r="16700"/>
        <a:stretch/>
      </xdr:blipFill>
      <xdr:spPr bwMode="auto">
        <a:xfrm>
          <a:off x="9882573" y="666750"/>
          <a:ext cx="2138515" cy="2320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124965</xdr:rowOff>
    </xdr:from>
    <xdr:to>
      <xdr:col>3</xdr:col>
      <xdr:colOff>60837</xdr:colOff>
      <xdr:row>13</xdr:row>
      <xdr:rowOff>120570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21D5101-8FD0-4E32-8111-02FBAB7929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87" t="17316" r="17952" b="15746"/>
        <a:stretch/>
      </xdr:blipFill>
      <xdr:spPr>
        <a:xfrm>
          <a:off x="345281" y="791715"/>
          <a:ext cx="1489587" cy="1495793"/>
        </a:xfrm>
        <a:prstGeom prst="rect">
          <a:avLst/>
        </a:prstGeom>
      </xdr:spPr>
    </xdr:pic>
    <xdr:clientData/>
  </xdr:twoCellAnchor>
  <xdr:twoCellAnchor>
    <xdr:from>
      <xdr:col>2</xdr:col>
      <xdr:colOff>73264</xdr:colOff>
      <xdr:row>13</xdr:row>
      <xdr:rowOff>120570</xdr:rowOff>
    </xdr:from>
    <xdr:to>
      <xdr:col>2</xdr:col>
      <xdr:colOff>1416325</xdr:colOff>
      <xdr:row>15</xdr:row>
      <xdr:rowOff>64194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801F478-EF37-48CC-85D0-79B0EBB6E6D3}"/>
            </a:ext>
          </a:extLst>
        </xdr:cNvPr>
        <xdr:cNvSpPr/>
      </xdr:nvSpPr>
      <xdr:spPr>
        <a:xfrm>
          <a:off x="418545" y="2287508"/>
          <a:ext cx="1343061" cy="27699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rgbClr val="434343"/>
              </a:solidFill>
              <a:latin typeface="Open Sans" panose="020B0604020202020204"/>
            </a:rPr>
            <a:t>318.463 clientes</a:t>
          </a:r>
        </a:p>
      </xdr:txBody>
    </xdr:sp>
    <xdr:clientData/>
  </xdr:twoCellAnchor>
  <xdr:twoCellAnchor>
    <xdr:from>
      <xdr:col>3</xdr:col>
      <xdr:colOff>574610</xdr:colOff>
      <xdr:row>4</xdr:row>
      <xdr:rowOff>70168</xdr:rowOff>
    </xdr:from>
    <xdr:to>
      <xdr:col>8</xdr:col>
      <xdr:colOff>274229</xdr:colOff>
      <xdr:row>20</xdr:row>
      <xdr:rowOff>80824</xdr:rowOff>
    </xdr:to>
    <xdr:sp macro="" textlink="">
      <xdr:nvSpPr>
        <xdr:cNvPr id="7" name="CaixaDeTexto 18">
          <a:extLst>
            <a:ext uri="{FF2B5EF4-FFF2-40B4-BE49-F238E27FC236}">
              <a16:creationId xmlns:a16="http://schemas.microsoft.com/office/drawing/2014/main" id="{F6F90469-C35A-431C-B9C7-4580D5149B2D}"/>
            </a:ext>
          </a:extLst>
        </xdr:cNvPr>
        <xdr:cNvSpPr txBox="1"/>
      </xdr:nvSpPr>
      <xdr:spPr>
        <a:xfrm>
          <a:off x="2348641" y="736918"/>
          <a:ext cx="7533932" cy="267765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 b="1">
              <a:solidFill>
                <a:srgbClr val="434343"/>
              </a:solidFill>
              <a:latin typeface="Open Sans" panose="020B0604020202020204"/>
            </a:rPr>
            <a:t>Visão da base</a:t>
          </a:r>
        </a:p>
        <a:p>
          <a:r>
            <a:rPr lang="pt-BR" sz="1400">
              <a:solidFill>
                <a:srgbClr val="434343"/>
              </a:solidFill>
              <a:latin typeface="Open Sans" panose="020B0604020202020204"/>
            </a:rPr>
            <a:t>Cliente (caso o cliente tenha mais de uma linha, considerar a linha com o maior faturamento em T0)</a:t>
          </a:r>
        </a:p>
        <a:p>
          <a:endParaRPr lang="pt-BR" sz="1400">
            <a:solidFill>
              <a:srgbClr val="434343"/>
            </a:solidFill>
            <a:latin typeface="Open Sans" panose="020B0604020202020204"/>
          </a:endParaRPr>
        </a:p>
        <a:p>
          <a:r>
            <a:rPr lang="pt-BR" sz="1400" b="1">
              <a:solidFill>
                <a:srgbClr val="434343"/>
              </a:solidFill>
              <a:latin typeface="Open Sans" panose="020B0604020202020204"/>
            </a:rPr>
            <a:t>Filtros de inclusão</a:t>
          </a:r>
        </a:p>
        <a:p>
          <a:r>
            <a:rPr lang="pt-BR" sz="1400">
              <a:solidFill>
                <a:srgbClr val="434343"/>
              </a:solidFill>
              <a:latin typeface="Open Sans" panose="020B0604020202020204"/>
            </a:rPr>
            <a:t>PF ativos em T0</a:t>
          </a:r>
        </a:p>
        <a:p>
          <a:r>
            <a:rPr lang="pt-BR" sz="1400">
              <a:solidFill>
                <a:srgbClr val="434343"/>
              </a:solidFill>
              <a:latin typeface="Open Sans" panose="020B0604020202020204"/>
            </a:rPr>
            <a:t>Com pelo menos 3 meses desde a ativação da linha</a:t>
          </a:r>
        </a:p>
        <a:p>
          <a:r>
            <a:rPr lang="pt-BR" sz="1400">
              <a:solidFill>
                <a:srgbClr val="434343"/>
              </a:solidFill>
              <a:latin typeface="Open Sans" panose="020B0604020202020204"/>
            </a:rPr>
            <a:t>&gt;=1 pagamento de fatura da conta telefônica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pt-BR" sz="1400">
            <a:solidFill>
              <a:srgbClr val="434343"/>
            </a:solidFill>
            <a:latin typeface="Open Sans" panose="020B0604020202020204"/>
          </a:endParaRPr>
        </a:p>
        <a:p>
          <a:r>
            <a:rPr lang="pt-BR" sz="1400" b="1">
              <a:solidFill>
                <a:srgbClr val="434343"/>
              </a:solidFill>
              <a:latin typeface="Open Sans" panose="020B0604020202020204"/>
            </a:rPr>
            <a:t>Filtros de exclusão</a:t>
          </a:r>
        </a:p>
        <a:p>
          <a:r>
            <a:rPr lang="pt-BR" sz="1400">
              <a:solidFill>
                <a:srgbClr val="434343"/>
              </a:solidFill>
              <a:latin typeface="Open Sans" panose="020B0604020202020204"/>
            </a:rPr>
            <a:t>Funcionários da empresa</a:t>
          </a:r>
        </a:p>
        <a:p>
          <a:r>
            <a:rPr lang="pt-BR" sz="1400">
              <a:solidFill>
                <a:srgbClr val="434343"/>
              </a:solidFill>
              <a:latin typeface="Open Sans" panose="020B0604020202020204"/>
            </a:rPr>
            <a:t>Clientes com atraso de pagamento &gt;= 60 dias em T0</a:t>
          </a:r>
        </a:p>
      </xdr:txBody>
    </xdr:sp>
    <xdr:clientData/>
  </xdr:twoCellAnchor>
  <xdr:twoCellAnchor>
    <xdr:from>
      <xdr:col>3</xdr:col>
      <xdr:colOff>574610</xdr:colOff>
      <xdr:row>21</xdr:row>
      <xdr:rowOff>90591</xdr:rowOff>
    </xdr:from>
    <xdr:to>
      <xdr:col>8</xdr:col>
      <xdr:colOff>274229</xdr:colOff>
      <xdr:row>34</xdr:row>
      <xdr:rowOff>31923</xdr:rowOff>
    </xdr:to>
    <xdr:sp macro="" textlink="">
      <xdr:nvSpPr>
        <xdr:cNvPr id="8" name="CaixaDeTexto 18">
          <a:extLst>
            <a:ext uri="{FF2B5EF4-FFF2-40B4-BE49-F238E27FC236}">
              <a16:creationId xmlns:a16="http://schemas.microsoft.com/office/drawing/2014/main" id="{6383E4E5-8A44-4C68-B12B-FF5753513447}"/>
            </a:ext>
          </a:extLst>
        </xdr:cNvPr>
        <xdr:cNvSpPr txBox="1"/>
      </xdr:nvSpPr>
      <xdr:spPr>
        <a:xfrm>
          <a:off x="2348641" y="3591029"/>
          <a:ext cx="7533932" cy="210826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 b="1">
              <a:solidFill>
                <a:srgbClr val="434343"/>
              </a:solidFill>
              <a:latin typeface="Open Sans" panose="020B0604020202020204"/>
            </a:rPr>
            <a:t>Período de Análise</a:t>
          </a:r>
        </a:p>
        <a:p>
          <a:endParaRPr lang="pt-BR" sz="1400" b="1">
            <a:solidFill>
              <a:srgbClr val="434343"/>
            </a:solidFill>
            <a:latin typeface="Open Sans" panose="020B0604020202020204"/>
          </a:endParaRPr>
        </a:p>
        <a:p>
          <a:endParaRPr lang="pt-BR" sz="1400" b="1">
            <a:solidFill>
              <a:srgbClr val="434343"/>
            </a:solidFill>
            <a:latin typeface="Open Sans" panose="020B0604020202020204"/>
          </a:endParaRPr>
        </a:p>
        <a:p>
          <a:endParaRPr lang="pt-BR" sz="1400" b="1">
            <a:solidFill>
              <a:srgbClr val="434343"/>
            </a:solidFill>
            <a:latin typeface="Open Sans" panose="020B0604020202020204"/>
          </a:endParaRPr>
        </a:p>
        <a:p>
          <a:endParaRPr lang="pt-BR" sz="1400" b="1">
            <a:solidFill>
              <a:srgbClr val="434343"/>
            </a:solidFill>
            <a:latin typeface="Open Sans" panose="020B0604020202020204"/>
          </a:endParaRPr>
        </a:p>
        <a:p>
          <a:endParaRPr lang="pt-BR" sz="1400" b="1">
            <a:solidFill>
              <a:srgbClr val="434343"/>
            </a:solidFill>
            <a:latin typeface="Open Sans" panose="020B0604020202020204"/>
          </a:endParaRPr>
        </a:p>
        <a:p>
          <a:endParaRPr lang="pt-BR" sz="1400" b="1">
            <a:solidFill>
              <a:srgbClr val="434343"/>
            </a:solidFill>
            <a:latin typeface="Open Sans" panose="020B0604020202020204"/>
          </a:endParaRPr>
        </a:p>
        <a:p>
          <a:r>
            <a:rPr lang="pt-BR" sz="1100" b="1">
              <a:solidFill>
                <a:srgbClr val="434343"/>
              </a:solidFill>
              <a:latin typeface="Open Sans" panose="020B0604020202020204"/>
            </a:rPr>
            <a:t>Mês de referência (T0): </a:t>
          </a:r>
          <a:r>
            <a:rPr lang="pt-BR" sz="1100">
              <a:solidFill>
                <a:srgbClr val="434343"/>
              </a:solidFill>
              <a:latin typeface="Open Sans" panose="020B0604020202020204"/>
            </a:rPr>
            <a:t>Jan/2020</a:t>
          </a:r>
        </a:p>
        <a:p>
          <a:r>
            <a:rPr lang="pt-BR" sz="1100" b="1">
              <a:solidFill>
                <a:srgbClr val="434343"/>
              </a:solidFill>
              <a:latin typeface="Open Sans" panose="020B0604020202020204"/>
            </a:rPr>
            <a:t>Histórico (6 meses): </a:t>
          </a:r>
          <a:r>
            <a:rPr lang="pt-BR" sz="1100">
              <a:solidFill>
                <a:srgbClr val="434343"/>
              </a:solidFill>
              <a:latin typeface="Open Sans" panose="020B0604020202020204"/>
            </a:rPr>
            <a:t>Ago/2019 a Jan/2020</a:t>
          </a:r>
        </a:p>
        <a:p>
          <a:r>
            <a:rPr lang="pt-BR" sz="1100" b="1">
              <a:solidFill>
                <a:srgbClr val="434343"/>
              </a:solidFill>
              <a:latin typeface="Open Sans" panose="020B0604020202020204"/>
            </a:rPr>
            <a:t>Previsão: </a:t>
          </a:r>
          <a:r>
            <a:rPr lang="pt-BR" sz="1100">
              <a:solidFill>
                <a:srgbClr val="434343"/>
              </a:solidFill>
              <a:latin typeface="Open Sans" panose="020B0604020202020204"/>
            </a:rPr>
            <a:t>Fev/2020</a:t>
          </a:r>
        </a:p>
      </xdr:txBody>
    </xdr:sp>
    <xdr:clientData/>
  </xdr:twoCellAnchor>
  <xdr:twoCellAnchor editAs="oneCell">
    <xdr:from>
      <xdr:col>3</xdr:col>
      <xdr:colOff>653090</xdr:colOff>
      <xdr:row>24</xdr:row>
      <xdr:rowOff>161573</xdr:rowOff>
    </xdr:from>
    <xdr:to>
      <xdr:col>8</xdr:col>
      <xdr:colOff>195748</xdr:colOff>
      <xdr:row>28</xdr:row>
      <xdr:rowOff>139983</xdr:rowOff>
    </xdr:to>
    <xdr:pic>
      <xdr:nvPicPr>
        <xdr:cNvPr id="9" name="table">
          <a:extLst>
            <a:ext uri="{FF2B5EF4-FFF2-40B4-BE49-F238E27FC236}">
              <a16:creationId xmlns:a16="http://schemas.microsoft.com/office/drawing/2014/main" id="{7C4E6E2A-8B0A-4354-90C1-285EB9DE3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27121" y="4162073"/>
          <a:ext cx="7376971" cy="645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14</xdr:col>
      <xdr:colOff>0</xdr:colOff>
      <xdr:row>2</xdr:row>
      <xdr:rowOff>122464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90501" y="156882"/>
          <a:ext cx="14455587" cy="279347"/>
        </a:xfrm>
        <a:prstGeom prst="rect">
          <a:avLst/>
        </a:prstGeom>
        <a:solidFill>
          <a:srgbClr val="43434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/>
        </a:p>
      </xdr:txBody>
    </xdr:sp>
    <xdr:clientData/>
  </xdr:twoCellAnchor>
  <xdr:twoCellAnchor>
    <xdr:from>
      <xdr:col>6</xdr:col>
      <xdr:colOff>571500</xdr:colOff>
      <xdr:row>1</xdr:row>
      <xdr:rowOff>0</xdr:rowOff>
    </xdr:from>
    <xdr:to>
      <xdr:col>15</xdr:col>
      <xdr:colOff>345039</xdr:colOff>
      <xdr:row>2</xdr:row>
      <xdr:rowOff>56008</xdr:rowOff>
    </xdr:to>
    <xdr:sp macro="" textlink="">
      <xdr:nvSpPr>
        <xdr:cNvPr id="4" name="Title Placeholder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/>
        </xdr:cNvSpPr>
      </xdr:nvSpPr>
      <xdr:spPr>
        <a:xfrm>
          <a:off x="8409214" y="190500"/>
          <a:ext cx="10196611" cy="246508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6ADBD9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Layout</a:t>
          </a:r>
          <a:r>
            <a:rPr lang="en-US" sz="1600" baseline="0">
              <a:solidFill>
                <a:srgbClr val="6ADBD9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 da base</a:t>
          </a:r>
          <a:endParaRPr lang="en-US" sz="1600">
            <a:solidFill>
              <a:srgbClr val="6ADBD9"/>
            </a:solidFill>
            <a:latin typeface="Open Sans" panose="020B0604020202020204" charset="0"/>
            <a:ea typeface="Open Sans" panose="020B0604020202020204" charset="0"/>
            <a:cs typeface="Open Sans" panose="020B060402020202020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38102</xdr:colOff>
      <xdr:row>1</xdr:row>
      <xdr:rowOff>0</xdr:rowOff>
    </xdr:from>
    <xdr:to>
      <xdr:col>17</xdr:col>
      <xdr:colOff>238128</xdr:colOff>
      <xdr:row>2</xdr:row>
      <xdr:rowOff>86700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38102" y="190500"/>
          <a:ext cx="10963276" cy="277200"/>
        </a:xfrm>
        <a:prstGeom prst="rect">
          <a:avLst/>
        </a:prstGeom>
        <a:solidFill>
          <a:srgbClr val="43434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561975</xdr:colOff>
      <xdr:row>1</xdr:row>
      <xdr:rowOff>0</xdr:rowOff>
    </xdr:from>
    <xdr:to>
      <xdr:col>17</xdr:col>
      <xdr:colOff>508325</xdr:colOff>
      <xdr:row>2</xdr:row>
      <xdr:rowOff>57150</xdr:rowOff>
    </xdr:to>
    <xdr:sp macro="" textlink="">
      <xdr:nvSpPr>
        <xdr:cNvPr id="12" name="Title Placeholder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/>
        </xdr:cNvSpPr>
      </xdr:nvSpPr>
      <xdr:spPr>
        <a:xfrm>
          <a:off x="4619625" y="190500"/>
          <a:ext cx="6651950" cy="2476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6ADBD9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Análise Univariada</a:t>
          </a:r>
        </a:p>
      </xdr:txBody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104775</xdr:rowOff>
    </xdr:to>
    <xdr:sp macro="" textlink="">
      <xdr:nvSpPr>
        <xdr:cNvPr id="46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3038475" y="1428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95250</xdr:rowOff>
    </xdr:to>
    <xdr:sp macro="" textlink="">
      <xdr:nvSpPr>
        <xdr:cNvPr id="47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3038475" y="4714875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95250</xdr:rowOff>
    </xdr:to>
    <xdr:sp macro="" textlink="">
      <xdr:nvSpPr>
        <xdr:cNvPr id="52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3038475" y="1543050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95250</xdr:rowOff>
    </xdr:to>
    <xdr:sp macro="" textlink="">
      <xdr:nvSpPr>
        <xdr:cNvPr id="53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3038475" y="23431500"/>
          <a:ext cx="3048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38102</xdr:colOff>
      <xdr:row>1</xdr:row>
      <xdr:rowOff>0</xdr:rowOff>
    </xdr:from>
    <xdr:to>
      <xdr:col>17</xdr:col>
      <xdr:colOff>238128</xdr:colOff>
      <xdr:row>2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8102" y="190500"/>
          <a:ext cx="10963276" cy="276225"/>
        </a:xfrm>
        <a:prstGeom prst="rect">
          <a:avLst/>
        </a:prstGeom>
        <a:solidFill>
          <a:srgbClr val="43434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47625</xdr:colOff>
      <xdr:row>1</xdr:row>
      <xdr:rowOff>0</xdr:rowOff>
    </xdr:from>
    <xdr:to>
      <xdr:col>17</xdr:col>
      <xdr:colOff>603575</xdr:colOff>
      <xdr:row>2</xdr:row>
      <xdr:rowOff>0</xdr:rowOff>
    </xdr:to>
    <xdr:sp macro="" textlink="">
      <xdr:nvSpPr>
        <xdr:cNvPr id="4" name="Title Placeholder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/>
        </xdr:cNvSpPr>
      </xdr:nvSpPr>
      <xdr:spPr>
        <a:xfrm>
          <a:off x="4714875" y="190500"/>
          <a:ext cx="6651950" cy="246508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6ADBD9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Análise Bivariada</a:t>
          </a:r>
        </a:p>
      </xdr:txBody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3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905000" y="5772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4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905000" y="11487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114300</xdr:rowOff>
    </xdr:to>
    <xdr:sp macro="" textlink="">
      <xdr:nvSpPr>
        <xdr:cNvPr id="25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438650" y="13944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6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1905000" y="1648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114300</xdr:rowOff>
    </xdr:to>
    <xdr:sp macro="" textlink="">
      <xdr:nvSpPr>
        <xdr:cNvPr id="27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438650" y="13944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8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1905000" y="1648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9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905000" y="16487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38102</xdr:colOff>
      <xdr:row>1</xdr:row>
      <xdr:rowOff>0</xdr:rowOff>
    </xdr:from>
    <xdr:to>
      <xdr:col>17</xdr:col>
      <xdr:colOff>238128</xdr:colOff>
      <xdr:row>2</xdr:row>
      <xdr:rowOff>85725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8102" y="190500"/>
          <a:ext cx="13144501" cy="276225"/>
        </a:xfrm>
        <a:prstGeom prst="rect">
          <a:avLst/>
        </a:prstGeom>
        <a:solidFill>
          <a:srgbClr val="43434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247650</xdr:colOff>
      <xdr:row>1</xdr:row>
      <xdr:rowOff>9525</xdr:rowOff>
    </xdr:from>
    <xdr:to>
      <xdr:col>16</xdr:col>
      <xdr:colOff>108275</xdr:colOff>
      <xdr:row>2</xdr:row>
      <xdr:rowOff>65533</xdr:rowOff>
    </xdr:to>
    <xdr:sp macro="" textlink="">
      <xdr:nvSpPr>
        <xdr:cNvPr id="4" name="Title Placeholder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/>
        </xdr:cNvSpPr>
      </xdr:nvSpPr>
      <xdr:spPr>
        <a:xfrm>
          <a:off x="3905250" y="200025"/>
          <a:ext cx="5956625" cy="246508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6ADBD9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Regressão Logística</a:t>
          </a:r>
        </a:p>
      </xdr:txBody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104775</xdr:rowOff>
    </xdr:to>
    <xdr:sp macro="" textlink="">
      <xdr:nvSpPr>
        <xdr:cNvPr id="6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104775</xdr:rowOff>
    </xdr:to>
    <xdr:sp macro="" textlink="">
      <xdr:nvSpPr>
        <xdr:cNvPr id="7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104775</xdr:rowOff>
    </xdr:to>
    <xdr:sp macro="" textlink="">
      <xdr:nvSpPr>
        <xdr:cNvPr id="8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58075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104775</xdr:rowOff>
    </xdr:to>
    <xdr:sp macro="" textlink="">
      <xdr:nvSpPr>
        <xdr:cNvPr id="9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104775</xdr:rowOff>
    </xdr:to>
    <xdr:sp macro="" textlink="">
      <xdr:nvSpPr>
        <xdr:cNvPr id="10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58075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104775</xdr:rowOff>
    </xdr:to>
    <xdr:sp macro="" textlink="">
      <xdr:nvSpPr>
        <xdr:cNvPr id="11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104775</xdr:rowOff>
    </xdr:to>
    <xdr:sp macro="" textlink="">
      <xdr:nvSpPr>
        <xdr:cNvPr id="12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38102</xdr:colOff>
      <xdr:row>1</xdr:row>
      <xdr:rowOff>0</xdr:rowOff>
    </xdr:from>
    <xdr:to>
      <xdr:col>17</xdr:col>
      <xdr:colOff>238128</xdr:colOff>
      <xdr:row>2</xdr:row>
      <xdr:rowOff>85725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8102" y="190500"/>
          <a:ext cx="10563226" cy="276225"/>
        </a:xfrm>
        <a:prstGeom prst="rect">
          <a:avLst/>
        </a:prstGeom>
        <a:solidFill>
          <a:srgbClr val="43434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247650</xdr:colOff>
      <xdr:row>1</xdr:row>
      <xdr:rowOff>9525</xdr:rowOff>
    </xdr:from>
    <xdr:to>
      <xdr:col>16</xdr:col>
      <xdr:colOff>108275</xdr:colOff>
      <xdr:row>2</xdr:row>
      <xdr:rowOff>65533</xdr:rowOff>
    </xdr:to>
    <xdr:sp macro="" textlink="">
      <xdr:nvSpPr>
        <xdr:cNvPr id="4" name="Title Placeholder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/>
        </xdr:cNvSpPr>
      </xdr:nvSpPr>
      <xdr:spPr>
        <a:xfrm>
          <a:off x="3905250" y="200025"/>
          <a:ext cx="5956625" cy="246508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6ADBD9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Árvore de Decisão</a:t>
          </a:r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114300</xdr:rowOff>
    </xdr:to>
    <xdr:sp macro="" textlink="">
      <xdr:nvSpPr>
        <xdr:cNvPr id="5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114300</xdr:rowOff>
    </xdr:to>
    <xdr:sp macro="" textlink="">
      <xdr:nvSpPr>
        <xdr:cNvPr id="6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114300</xdr:rowOff>
    </xdr:to>
    <xdr:sp macro="" textlink="">
      <xdr:nvSpPr>
        <xdr:cNvPr id="7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114300</xdr:rowOff>
    </xdr:to>
    <xdr:sp macro="" textlink="">
      <xdr:nvSpPr>
        <xdr:cNvPr id="8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114300</xdr:rowOff>
    </xdr:to>
    <xdr:sp macro="" textlink="">
      <xdr:nvSpPr>
        <xdr:cNvPr id="9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114300</xdr:rowOff>
    </xdr:to>
    <xdr:sp macro="" textlink="">
      <xdr:nvSpPr>
        <xdr:cNvPr id="10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38102</xdr:colOff>
      <xdr:row>1</xdr:row>
      <xdr:rowOff>0</xdr:rowOff>
    </xdr:from>
    <xdr:to>
      <xdr:col>17</xdr:col>
      <xdr:colOff>238128</xdr:colOff>
      <xdr:row>2</xdr:row>
      <xdr:rowOff>85725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8102" y="190500"/>
          <a:ext cx="10563226" cy="276225"/>
        </a:xfrm>
        <a:prstGeom prst="rect">
          <a:avLst/>
        </a:prstGeom>
        <a:solidFill>
          <a:srgbClr val="43434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2</xdr:row>
      <xdr:rowOff>190496</xdr:rowOff>
    </xdr:from>
    <xdr:to>
      <xdr:col>17</xdr:col>
      <xdr:colOff>209550</xdr:colOff>
      <xdr:row>55</xdr:row>
      <xdr:rowOff>161925</xdr:rowOff>
    </xdr:to>
    <xdr:sp macro="" textlink="">
      <xdr:nvSpPr>
        <xdr:cNvPr id="3" name="Retângulo de cantos arredondados 9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76200" y="571496"/>
          <a:ext cx="10496550" cy="11163304"/>
        </a:xfrm>
        <a:prstGeom prst="roundRect">
          <a:avLst>
            <a:gd name="adj" fmla="val 0"/>
          </a:avLst>
        </a:prstGeom>
        <a:noFill/>
        <a:ln w="12700">
          <a:solidFill>
            <a:srgbClr val="434343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atin typeface="+mn-lt"/>
          </a:endParaRPr>
        </a:p>
      </xdr:txBody>
    </xdr:sp>
    <xdr:clientData/>
  </xdr:twoCellAnchor>
  <xdr:twoCellAnchor>
    <xdr:from>
      <xdr:col>6</xdr:col>
      <xdr:colOff>247650</xdr:colOff>
      <xdr:row>1</xdr:row>
      <xdr:rowOff>9525</xdr:rowOff>
    </xdr:from>
    <xdr:to>
      <xdr:col>16</xdr:col>
      <xdr:colOff>108275</xdr:colOff>
      <xdr:row>2</xdr:row>
      <xdr:rowOff>65533</xdr:rowOff>
    </xdr:to>
    <xdr:sp macro="" textlink="">
      <xdr:nvSpPr>
        <xdr:cNvPr id="4" name="Title Placeholder 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>
          <a:spLocks/>
        </xdr:cNvSpPr>
      </xdr:nvSpPr>
      <xdr:spPr>
        <a:xfrm>
          <a:off x="3905250" y="200025"/>
          <a:ext cx="5956625" cy="246508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rgbClr val="6ADBD9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Desempenhos dos modelos</a:t>
          </a:r>
        </a:p>
      </xdr:txBody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95250</xdr:rowOff>
    </xdr:to>
    <xdr:sp macro="" textlink="">
      <xdr:nvSpPr>
        <xdr:cNvPr id="5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95250</xdr:rowOff>
    </xdr:to>
    <xdr:sp macro="" textlink="">
      <xdr:nvSpPr>
        <xdr:cNvPr id="6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95250</xdr:rowOff>
    </xdr:to>
    <xdr:sp macro="" textlink="">
      <xdr:nvSpPr>
        <xdr:cNvPr id="7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95250</xdr:rowOff>
    </xdr:to>
    <xdr:sp macro="" textlink="">
      <xdr:nvSpPr>
        <xdr:cNvPr id="8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95250</xdr:rowOff>
    </xdr:to>
    <xdr:sp macro="" textlink="">
      <xdr:nvSpPr>
        <xdr:cNvPr id="9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95250</xdr:rowOff>
    </xdr:to>
    <xdr:sp macro="" textlink="">
      <xdr:nvSpPr>
        <xdr:cNvPr id="10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95250</xdr:rowOff>
    </xdr:to>
    <xdr:sp macro="" textlink="">
      <xdr:nvSpPr>
        <xdr:cNvPr id="11" name="AutoShape 576" descr="http://127.0.0.1:44188/graphics/plot_zoom_png?width=917&amp;height=664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EC59-D5BB-4D83-862F-713341DA98F2}">
  <dimension ref="B2:P7"/>
  <sheetViews>
    <sheetView showGridLines="0" tabSelected="1" zoomScale="70" zoomScaleNormal="70" workbookViewId="0">
      <selection activeCell="C31" sqref="C31"/>
    </sheetView>
  </sheetViews>
  <sheetFormatPr defaultRowHeight="12.75"/>
  <cols>
    <col min="1" max="1" width="2.85546875" style="51" customWidth="1"/>
    <col min="2" max="2" width="2.28515625" style="51" bestFit="1" customWidth="1"/>
    <col min="3" max="3" width="21.42578125" style="62" bestFit="1" customWidth="1"/>
    <col min="4" max="4" width="21.28515625" style="62" customWidth="1"/>
    <col min="5" max="5" width="22.28515625" style="62" customWidth="1"/>
    <col min="6" max="6" width="8.85546875" style="62" bestFit="1" customWidth="1"/>
    <col min="7" max="7" width="20.42578125" style="62" customWidth="1"/>
    <col min="8" max="8" width="44.5703125" style="62" bestFit="1" customWidth="1"/>
    <col min="9" max="9" width="4.42578125" style="62" customWidth="1"/>
    <col min="10" max="11" width="5.140625" style="62" bestFit="1" customWidth="1"/>
    <col min="12" max="13" width="5.28515625" style="62" bestFit="1" customWidth="1"/>
    <col min="14" max="14" width="50.140625" style="62" bestFit="1" customWidth="1"/>
    <col min="15" max="16384" width="9.140625" style="51"/>
  </cols>
  <sheetData>
    <row r="2" spans="2:16">
      <c r="B2" s="52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52"/>
      <c r="P2" s="52"/>
    </row>
    <row r="4" spans="2:16">
      <c r="B4" s="54"/>
    </row>
    <row r="7" spans="2:16" s="62" customFormat="1">
      <c r="B7" s="54"/>
      <c r="O7" s="51"/>
      <c r="P7" s="5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7"/>
  <sheetViews>
    <sheetView showGridLines="0" zoomScale="85" zoomScaleNormal="85" workbookViewId="0">
      <selection activeCell="E5" sqref="E5:H12"/>
    </sheetView>
  </sheetViews>
  <sheetFormatPr defaultRowHeight="12.75"/>
  <cols>
    <col min="1" max="1" width="2.85546875" style="51" customWidth="1"/>
    <col min="2" max="2" width="2.28515625" style="51" bestFit="1" customWidth="1"/>
    <col min="3" max="3" width="21.42578125" style="62" bestFit="1" customWidth="1"/>
    <col min="4" max="4" width="21.28515625" style="62" customWidth="1"/>
    <col min="5" max="5" width="22.28515625" style="62" customWidth="1"/>
    <col min="6" max="6" width="8.85546875" style="62" bestFit="1" customWidth="1"/>
    <col min="7" max="7" width="20.42578125" style="62" customWidth="1"/>
    <col min="8" max="8" width="44.5703125" style="62" bestFit="1" customWidth="1"/>
    <col min="9" max="9" width="4.42578125" style="62" customWidth="1"/>
    <col min="10" max="11" width="5.140625" style="62" bestFit="1" customWidth="1"/>
    <col min="12" max="13" width="5.28515625" style="62" bestFit="1" customWidth="1"/>
    <col min="14" max="14" width="50.140625" style="62" bestFit="1" customWidth="1"/>
    <col min="15" max="16384" width="9.140625" style="51"/>
  </cols>
  <sheetData>
    <row r="2" spans="2:16">
      <c r="B2" s="52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52"/>
      <c r="P2" s="52"/>
    </row>
    <row r="3" spans="2:16" ht="13.5" thickBot="1"/>
    <row r="4" spans="2:16">
      <c r="B4" s="111" t="s">
        <v>0</v>
      </c>
      <c r="C4" s="112" t="s">
        <v>6</v>
      </c>
      <c r="D4" s="113" t="s">
        <v>1</v>
      </c>
      <c r="E4" s="112" t="s">
        <v>61</v>
      </c>
      <c r="F4" s="112" t="s">
        <v>2</v>
      </c>
      <c r="G4" s="112" t="s">
        <v>8</v>
      </c>
      <c r="H4" s="112" t="s">
        <v>3</v>
      </c>
      <c r="I4" s="114" t="s">
        <v>62</v>
      </c>
      <c r="J4" s="114" t="s">
        <v>53</v>
      </c>
      <c r="K4" s="114" t="s">
        <v>54</v>
      </c>
      <c r="L4" s="114" t="s">
        <v>55</v>
      </c>
      <c r="M4" s="114" t="s">
        <v>56</v>
      </c>
      <c r="N4" s="115" t="s">
        <v>4</v>
      </c>
    </row>
    <row r="5" spans="2:16" s="59" customFormat="1" ht="25.5">
      <c r="B5" s="127">
        <v>1</v>
      </c>
      <c r="C5" s="56" t="s">
        <v>9</v>
      </c>
      <c r="D5" s="56" t="s">
        <v>16</v>
      </c>
      <c r="E5" s="125">
        <v>100089</v>
      </c>
      <c r="F5" s="55" t="s">
        <v>5</v>
      </c>
      <c r="G5" s="56" t="s">
        <v>57</v>
      </c>
      <c r="H5" s="55" t="s">
        <v>5</v>
      </c>
      <c r="I5" s="55" t="s">
        <v>5</v>
      </c>
      <c r="J5" s="55" t="s">
        <v>5</v>
      </c>
      <c r="K5" s="55" t="s">
        <v>5</v>
      </c>
      <c r="L5" s="55" t="s">
        <v>5</v>
      </c>
      <c r="M5" s="55" t="s">
        <v>5</v>
      </c>
      <c r="N5" s="116" t="s">
        <v>5</v>
      </c>
      <c r="O5" s="58"/>
      <c r="P5" s="58"/>
    </row>
    <row r="6" spans="2:16" s="59" customFormat="1">
      <c r="B6" s="117">
        <v>2</v>
      </c>
      <c r="C6" s="57" t="s">
        <v>10</v>
      </c>
      <c r="D6" s="61" t="s">
        <v>34</v>
      </c>
      <c r="E6" s="126" t="s">
        <v>45</v>
      </c>
      <c r="F6" s="57" t="s">
        <v>41</v>
      </c>
      <c r="G6" s="57" t="s">
        <v>58</v>
      </c>
      <c r="H6" s="57" t="s">
        <v>49</v>
      </c>
      <c r="I6" s="109"/>
      <c r="J6" s="109"/>
      <c r="K6" s="109"/>
      <c r="L6" s="109"/>
      <c r="M6" s="109"/>
      <c r="N6" s="118"/>
      <c r="O6" s="58"/>
      <c r="P6" s="58"/>
    </row>
    <row r="7" spans="2:16" s="59" customFormat="1" ht="38.25">
      <c r="B7" s="117">
        <v>3</v>
      </c>
      <c r="C7" s="57" t="s">
        <v>11</v>
      </c>
      <c r="D7" s="61" t="s">
        <v>35</v>
      </c>
      <c r="E7" s="126" t="s">
        <v>46</v>
      </c>
      <c r="F7" s="57" t="s">
        <v>41</v>
      </c>
      <c r="G7" s="57" t="s">
        <v>244</v>
      </c>
      <c r="H7" s="57" t="s">
        <v>52</v>
      </c>
      <c r="I7" s="109"/>
      <c r="J7" s="109"/>
      <c r="K7" s="109"/>
      <c r="L7" s="109"/>
      <c r="M7" s="109"/>
      <c r="N7" s="118"/>
      <c r="O7" s="58"/>
      <c r="P7" s="58"/>
    </row>
    <row r="8" spans="2:16" s="59" customFormat="1" ht="38.25">
      <c r="B8" s="117">
        <v>4</v>
      </c>
      <c r="C8" s="57" t="s">
        <v>12</v>
      </c>
      <c r="D8" s="61" t="s">
        <v>36</v>
      </c>
      <c r="E8" s="126" t="s">
        <v>47</v>
      </c>
      <c r="F8" s="57" t="s">
        <v>42</v>
      </c>
      <c r="G8" s="57" t="s">
        <v>58</v>
      </c>
      <c r="H8" s="57" t="s">
        <v>50</v>
      </c>
      <c r="I8" s="109"/>
      <c r="J8" s="109"/>
      <c r="K8" s="109"/>
      <c r="L8" s="109"/>
      <c r="M8" s="109"/>
      <c r="N8" s="118"/>
      <c r="O8" s="53"/>
      <c r="P8" s="53"/>
    </row>
    <row r="9" spans="2:16" s="59" customFormat="1" ht="38.25">
      <c r="B9" s="117">
        <v>5</v>
      </c>
      <c r="C9" s="57" t="s">
        <v>32</v>
      </c>
      <c r="D9" s="61" t="s">
        <v>37</v>
      </c>
      <c r="E9" s="126" t="s">
        <v>48</v>
      </c>
      <c r="F9" s="57" t="s">
        <v>42</v>
      </c>
      <c r="G9" s="57" t="s">
        <v>58</v>
      </c>
      <c r="H9" s="57" t="s">
        <v>51</v>
      </c>
      <c r="I9" s="109"/>
      <c r="J9" s="109"/>
      <c r="K9" s="109"/>
      <c r="L9" s="109"/>
      <c r="M9" s="109"/>
      <c r="N9" s="118"/>
      <c r="O9" s="53"/>
      <c r="P9" s="53"/>
    </row>
    <row r="10" spans="2:16" s="59" customFormat="1" ht="38.25">
      <c r="B10" s="117">
        <v>6</v>
      </c>
      <c r="C10" s="57" t="s">
        <v>13</v>
      </c>
      <c r="D10" s="61" t="s">
        <v>38</v>
      </c>
      <c r="E10" s="126">
        <v>3</v>
      </c>
      <c r="F10" s="57" t="s">
        <v>43</v>
      </c>
      <c r="G10" s="57" t="s">
        <v>244</v>
      </c>
      <c r="H10" s="57" t="s">
        <v>245</v>
      </c>
      <c r="I10" s="109"/>
      <c r="J10" s="109"/>
      <c r="K10" s="109"/>
      <c r="L10" s="109"/>
      <c r="M10" s="109"/>
      <c r="N10" s="118"/>
    </row>
    <row r="11" spans="2:16" s="59" customFormat="1" ht="25.5">
      <c r="B11" s="117">
        <v>7</v>
      </c>
      <c r="C11" s="126" t="s">
        <v>14</v>
      </c>
      <c r="D11" s="61" t="s">
        <v>39</v>
      </c>
      <c r="E11" s="126">
        <v>2</v>
      </c>
      <c r="F11" s="57" t="s">
        <v>41</v>
      </c>
      <c r="G11" s="57" t="s">
        <v>244</v>
      </c>
      <c r="H11" s="57" t="s">
        <v>246</v>
      </c>
      <c r="I11" s="110"/>
      <c r="J11" s="110"/>
      <c r="K11" s="110"/>
      <c r="L11" s="110"/>
      <c r="M11" s="110"/>
      <c r="N11" s="119"/>
    </row>
    <row r="12" spans="2:16" s="59" customFormat="1" ht="51.75" thickBot="1">
      <c r="B12" s="120">
        <v>8</v>
      </c>
      <c r="C12" s="124" t="s">
        <v>15</v>
      </c>
      <c r="D12" s="121" t="s">
        <v>40</v>
      </c>
      <c r="E12" s="124" t="s">
        <v>33</v>
      </c>
      <c r="F12" s="124" t="s">
        <v>44</v>
      </c>
      <c r="G12" s="124" t="s">
        <v>15</v>
      </c>
      <c r="H12" s="124" t="s">
        <v>247</v>
      </c>
      <c r="I12" s="122"/>
      <c r="J12" s="122"/>
      <c r="K12" s="122"/>
      <c r="L12" s="122"/>
      <c r="M12" s="122"/>
      <c r="N12" s="123" t="s">
        <v>5</v>
      </c>
    </row>
    <row r="13" spans="2:16">
      <c r="B13" s="54"/>
    </row>
    <row r="14" spans="2:16">
      <c r="B14" s="54"/>
    </row>
    <row r="17" spans="2:2">
      <c r="B17" s="5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4A19-9D3F-49D6-91CE-5971E3223B34}">
  <dimension ref="A1:G330"/>
  <sheetViews>
    <sheetView showGridLines="0" workbookViewId="0">
      <selection sqref="A1:A331"/>
    </sheetView>
  </sheetViews>
  <sheetFormatPr defaultRowHeight="15"/>
  <sheetData>
    <row r="1" spans="1:1">
      <c r="A1" t="s">
        <v>63</v>
      </c>
    </row>
    <row r="2" spans="1:1">
      <c r="A2" t="s">
        <v>64</v>
      </c>
    </row>
    <row r="3" spans="1:1">
      <c r="A3" t="s">
        <v>63</v>
      </c>
    </row>
    <row r="5" spans="1:1">
      <c r="A5" t="s">
        <v>65</v>
      </c>
    </row>
    <row r="6" spans="1:1">
      <c r="A6" t="s">
        <v>66</v>
      </c>
    </row>
    <row r="8" spans="1:1">
      <c r="A8" t="s">
        <v>67</v>
      </c>
    </row>
    <row r="9" spans="1:1">
      <c r="A9" t="s">
        <v>68</v>
      </c>
    </row>
    <row r="10" spans="1:1">
      <c r="A10" t="s">
        <v>69</v>
      </c>
    </row>
    <row r="12" spans="1:1">
      <c r="A12" t="s">
        <v>67</v>
      </c>
    </row>
    <row r="13" spans="1:1">
      <c r="A13" t="s">
        <v>70</v>
      </c>
    </row>
    <row r="14" spans="1:1">
      <c r="A14" t="s">
        <v>71</v>
      </c>
    </row>
    <row r="15" spans="1:1">
      <c r="A15" t="s">
        <v>72</v>
      </c>
    </row>
    <row r="17" spans="1:1">
      <c r="A17" t="s">
        <v>67</v>
      </c>
    </row>
    <row r="18" spans="1:1">
      <c r="A18" t="s">
        <v>73</v>
      </c>
    </row>
    <row r="20" spans="1:1">
      <c r="A20" t="s">
        <v>74</v>
      </c>
    </row>
    <row r="21" spans="1:1">
      <c r="A21" t="s">
        <v>75</v>
      </c>
    </row>
    <row r="23" spans="1:1">
      <c r="A23" t="s">
        <v>76</v>
      </c>
    </row>
    <row r="24" spans="1:1">
      <c r="A24" t="s">
        <v>77</v>
      </c>
    </row>
    <row r="26" spans="1:1">
      <c r="A26" t="s">
        <v>248</v>
      </c>
    </row>
    <row r="27" spans="1:1">
      <c r="A27" t="s">
        <v>249</v>
      </c>
    </row>
    <row r="28" spans="1:1">
      <c r="A28" t="s">
        <v>250</v>
      </c>
    </row>
    <row r="29" spans="1:1">
      <c r="A29" t="s">
        <v>251</v>
      </c>
    </row>
    <row r="30" spans="1:1">
      <c r="A30" t="s">
        <v>252</v>
      </c>
    </row>
    <row r="32" spans="1:1">
      <c r="A32" t="s">
        <v>253</v>
      </c>
    </row>
    <row r="33" spans="1:7">
      <c r="A33" t="s">
        <v>254</v>
      </c>
      <c r="G33" s="128"/>
    </row>
    <row r="35" spans="1:7">
      <c r="A35" t="s">
        <v>78</v>
      </c>
    </row>
    <row r="37" spans="1:7">
      <c r="A37" t="s">
        <v>79</v>
      </c>
    </row>
    <row r="38" spans="1:7">
      <c r="A38" t="s">
        <v>80</v>
      </c>
    </row>
    <row r="39" spans="1:7">
      <c r="A39" t="s">
        <v>81</v>
      </c>
    </row>
    <row r="41" spans="1:7">
      <c r="A41" t="s">
        <v>82</v>
      </c>
    </row>
    <row r="42" spans="1:7">
      <c r="A42" t="s">
        <v>83</v>
      </c>
    </row>
    <row r="43" spans="1:7">
      <c r="A43" t="s">
        <v>84</v>
      </c>
    </row>
    <row r="45" spans="1:7">
      <c r="A45" t="s">
        <v>85</v>
      </c>
    </row>
    <row r="46" spans="1:7">
      <c r="A46" t="s">
        <v>86</v>
      </c>
    </row>
    <row r="47" spans="1:7">
      <c r="A47" t="s">
        <v>87</v>
      </c>
    </row>
    <row r="48" spans="1:7">
      <c r="A48" t="s">
        <v>88</v>
      </c>
    </row>
    <row r="49" spans="1:1">
      <c r="A49" t="s">
        <v>89</v>
      </c>
    </row>
    <row r="51" spans="1:1">
      <c r="A51" t="s">
        <v>90</v>
      </c>
    </row>
    <row r="52" spans="1:1">
      <c r="A52" t="s">
        <v>86</v>
      </c>
    </row>
    <row r="53" spans="1:1">
      <c r="A53" t="s">
        <v>91</v>
      </c>
    </row>
    <row r="54" spans="1:1">
      <c r="A54" t="s">
        <v>92</v>
      </c>
    </row>
    <row r="55" spans="1:1">
      <c r="A55" t="s">
        <v>93</v>
      </c>
    </row>
    <row r="57" spans="1:1">
      <c r="A57" t="s">
        <v>67</v>
      </c>
    </row>
    <row r="58" spans="1:1">
      <c r="A58" t="s">
        <v>94</v>
      </c>
    </row>
    <row r="59" spans="1:1">
      <c r="A59" t="s">
        <v>95</v>
      </c>
    </row>
    <row r="61" spans="1:1">
      <c r="A61" t="s">
        <v>96</v>
      </c>
    </row>
    <row r="62" spans="1:1">
      <c r="A62" t="s">
        <v>97</v>
      </c>
    </row>
    <row r="64" spans="1:1">
      <c r="A64" t="s">
        <v>98</v>
      </c>
    </row>
    <row r="65" spans="1:1">
      <c r="A65" t="s">
        <v>99</v>
      </c>
    </row>
    <row r="66" spans="1:1">
      <c r="A66" t="s">
        <v>100</v>
      </c>
    </row>
    <row r="67" spans="1:1">
      <c r="A67" t="s">
        <v>101</v>
      </c>
    </row>
    <row r="68" spans="1:1">
      <c r="A68" t="s">
        <v>102</v>
      </c>
    </row>
    <row r="69" spans="1:1">
      <c r="A69" t="s">
        <v>103</v>
      </c>
    </row>
    <row r="70" spans="1:1">
      <c r="A70" t="s">
        <v>104</v>
      </c>
    </row>
    <row r="72" spans="1:1">
      <c r="A72" t="s">
        <v>105</v>
      </c>
    </row>
    <row r="73" spans="1:1">
      <c r="A73" t="s">
        <v>106</v>
      </c>
    </row>
    <row r="74" spans="1:1">
      <c r="A74" t="s">
        <v>107</v>
      </c>
    </row>
    <row r="75" spans="1:1">
      <c r="A75" t="s">
        <v>108</v>
      </c>
    </row>
    <row r="76" spans="1:1">
      <c r="A76" t="s">
        <v>109</v>
      </c>
    </row>
    <row r="77" spans="1:1">
      <c r="A77" t="s">
        <v>110</v>
      </c>
    </row>
    <row r="78" spans="1:1">
      <c r="A78" t="s">
        <v>111</v>
      </c>
    </row>
    <row r="80" spans="1:1">
      <c r="A80" t="s">
        <v>112</v>
      </c>
    </row>
    <row r="81" spans="1:1">
      <c r="A81" t="s">
        <v>113</v>
      </c>
    </row>
    <row r="82" spans="1:1">
      <c r="A82" t="s">
        <v>255</v>
      </c>
    </row>
    <row r="83" spans="1:1">
      <c r="A83" t="s">
        <v>114</v>
      </c>
    </row>
    <row r="84" spans="1:1">
      <c r="A84" t="s">
        <v>115</v>
      </c>
    </row>
    <row r="85" spans="1:1">
      <c r="A85" t="s">
        <v>116</v>
      </c>
    </row>
    <row r="86" spans="1:1">
      <c r="A86" t="s">
        <v>117</v>
      </c>
    </row>
    <row r="87" spans="1:1">
      <c r="A87" t="s">
        <v>118</v>
      </c>
    </row>
    <row r="89" spans="1:1">
      <c r="A89" t="s">
        <v>67</v>
      </c>
    </row>
    <row r="90" spans="1:1">
      <c r="A90" t="s">
        <v>119</v>
      </c>
    </row>
    <row r="92" spans="1:1">
      <c r="A92" t="s">
        <v>120</v>
      </c>
    </row>
    <row r="93" spans="1:1">
      <c r="A93" t="s">
        <v>121</v>
      </c>
    </row>
    <row r="95" spans="1:1">
      <c r="A95" t="s">
        <v>122</v>
      </c>
    </row>
    <row r="96" spans="1:1">
      <c r="A96" t="s">
        <v>123</v>
      </c>
    </row>
    <row r="97" spans="1:1">
      <c r="A97" t="s">
        <v>124</v>
      </c>
    </row>
    <row r="98" spans="1:1">
      <c r="A98" t="s">
        <v>125</v>
      </c>
    </row>
    <row r="99" spans="1:1">
      <c r="A99" t="s">
        <v>126</v>
      </c>
    </row>
    <row r="100" spans="1:1">
      <c r="A100" t="s">
        <v>127</v>
      </c>
    </row>
    <row r="102" spans="1:1">
      <c r="A102" t="s">
        <v>128</v>
      </c>
    </row>
    <row r="103" spans="1:1">
      <c r="A103" t="s">
        <v>129</v>
      </c>
    </row>
    <row r="104" spans="1:1">
      <c r="A104" t="s">
        <v>130</v>
      </c>
    </row>
    <row r="105" spans="1:1">
      <c r="A105" t="s">
        <v>131</v>
      </c>
    </row>
    <row r="106" spans="1:1">
      <c r="A106" t="s">
        <v>132</v>
      </c>
    </row>
    <row r="108" spans="1:1">
      <c r="A108" t="s">
        <v>133</v>
      </c>
    </row>
    <row r="109" spans="1:1">
      <c r="A109" t="s">
        <v>134</v>
      </c>
    </row>
    <row r="110" spans="1:1">
      <c r="A110" t="s">
        <v>135</v>
      </c>
    </row>
    <row r="111" spans="1:1">
      <c r="A111" t="s">
        <v>136</v>
      </c>
    </row>
    <row r="113" spans="1:1">
      <c r="A113" t="s">
        <v>137</v>
      </c>
    </row>
    <row r="114" spans="1:1">
      <c r="A114" t="s">
        <v>138</v>
      </c>
    </row>
    <row r="115" spans="1:1">
      <c r="A115" t="s">
        <v>139</v>
      </c>
    </row>
    <row r="117" spans="1:1">
      <c r="A117" t="s">
        <v>140</v>
      </c>
    </row>
    <row r="118" spans="1:1">
      <c r="A118" t="s">
        <v>141</v>
      </c>
    </row>
    <row r="120" spans="1:1">
      <c r="A120" t="s">
        <v>67</v>
      </c>
    </row>
    <row r="121" spans="1:1">
      <c r="A121" t="s">
        <v>142</v>
      </c>
    </row>
    <row r="123" spans="1:1">
      <c r="A123" t="s">
        <v>143</v>
      </c>
    </row>
    <row r="124" spans="1:1">
      <c r="A124" t="s">
        <v>144</v>
      </c>
    </row>
    <row r="125" spans="1:1">
      <c r="A125" t="s">
        <v>145</v>
      </c>
    </row>
    <row r="126" spans="1:1">
      <c r="A126" t="s">
        <v>146</v>
      </c>
    </row>
    <row r="127" spans="1:1">
      <c r="A127" t="s">
        <v>147</v>
      </c>
    </row>
    <row r="128" spans="1:1">
      <c r="A128" t="s">
        <v>148</v>
      </c>
    </row>
    <row r="129" spans="1:1">
      <c r="A129" t="s">
        <v>149</v>
      </c>
    </row>
    <row r="130" spans="1:1">
      <c r="A130" t="s">
        <v>150</v>
      </c>
    </row>
    <row r="131" spans="1:1">
      <c r="A131" t="s">
        <v>151</v>
      </c>
    </row>
    <row r="132" spans="1:1">
      <c r="A132" t="s">
        <v>152</v>
      </c>
    </row>
    <row r="134" spans="1:1">
      <c r="A134" t="s">
        <v>153</v>
      </c>
    </row>
    <row r="135" spans="1:1">
      <c r="A135" t="s">
        <v>154</v>
      </c>
    </row>
    <row r="136" spans="1:1">
      <c r="A136" t="s">
        <v>155</v>
      </c>
    </row>
    <row r="138" spans="1:1">
      <c r="A138" t="s">
        <v>156</v>
      </c>
    </row>
    <row r="139" spans="1:1">
      <c r="A139" t="s">
        <v>157</v>
      </c>
    </row>
    <row r="141" spans="1:1">
      <c r="A141" t="s">
        <v>158</v>
      </c>
    </row>
    <row r="142" spans="1:1">
      <c r="A142" t="s">
        <v>159</v>
      </c>
    </row>
    <row r="144" spans="1:1">
      <c r="A144" t="s">
        <v>160</v>
      </c>
    </row>
    <row r="145" spans="1:1">
      <c r="A145" t="s">
        <v>161</v>
      </c>
    </row>
    <row r="146" spans="1:1">
      <c r="A146" t="s">
        <v>162</v>
      </c>
    </row>
    <row r="147" spans="1:1">
      <c r="A147" t="s">
        <v>163</v>
      </c>
    </row>
    <row r="148" spans="1:1">
      <c r="A148" t="s">
        <v>164</v>
      </c>
    </row>
    <row r="149" spans="1:1">
      <c r="A149" t="s">
        <v>165</v>
      </c>
    </row>
    <row r="151" spans="1:1">
      <c r="A151" t="s">
        <v>166</v>
      </c>
    </row>
    <row r="152" spans="1:1">
      <c r="A152" t="s">
        <v>167</v>
      </c>
    </row>
    <row r="153" spans="1:1">
      <c r="A153" t="s">
        <v>147</v>
      </c>
    </row>
    <row r="154" spans="1:1">
      <c r="A154" t="s">
        <v>148</v>
      </c>
    </row>
    <row r="155" spans="1:1">
      <c r="A155" t="s">
        <v>149</v>
      </c>
    </row>
    <row r="156" spans="1:1">
      <c r="A156" t="s">
        <v>150</v>
      </c>
    </row>
    <row r="157" spans="1:1">
      <c r="A157" t="s">
        <v>151</v>
      </c>
    </row>
    <row r="158" spans="1:1">
      <c r="A158" t="s">
        <v>168</v>
      </c>
    </row>
    <row r="160" spans="1:1">
      <c r="A160" t="s">
        <v>169</v>
      </c>
    </row>
    <row r="161" spans="1:1">
      <c r="A161" t="s">
        <v>155</v>
      </c>
    </row>
    <row r="163" spans="1:1">
      <c r="A163" t="s">
        <v>170</v>
      </c>
    </row>
    <row r="164" spans="1:1">
      <c r="A164" t="s">
        <v>171</v>
      </c>
    </row>
    <row r="166" spans="1:1">
      <c r="A166" t="s">
        <v>159</v>
      </c>
    </row>
    <row r="167" spans="1:1">
      <c r="A167" t="s">
        <v>161</v>
      </c>
    </row>
    <row r="168" spans="1:1">
      <c r="A168" t="s">
        <v>162</v>
      </c>
    </row>
    <row r="169" spans="1:1">
      <c r="A169" t="s">
        <v>163</v>
      </c>
    </row>
    <row r="170" spans="1:1">
      <c r="A170" t="s">
        <v>164</v>
      </c>
    </row>
    <row r="171" spans="1:1">
      <c r="A171" t="s">
        <v>165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145</v>
      </c>
    </row>
    <row r="176" spans="1:1">
      <c r="A176" t="s">
        <v>146</v>
      </c>
    </row>
    <row r="177" spans="1:1">
      <c r="A177" t="s">
        <v>148</v>
      </c>
    </row>
    <row r="178" spans="1:1">
      <c r="A178" t="s">
        <v>149</v>
      </c>
    </row>
    <row r="179" spans="1:1">
      <c r="A179" t="s">
        <v>150</v>
      </c>
    </row>
    <row r="180" spans="1:1">
      <c r="A180" t="s">
        <v>151</v>
      </c>
    </row>
    <row r="181" spans="1:1">
      <c r="A181" t="s">
        <v>174</v>
      </c>
    </row>
    <row r="183" spans="1:1">
      <c r="A183" t="s">
        <v>175</v>
      </c>
    </row>
    <row r="184" spans="1:1">
      <c r="A184" t="s">
        <v>155</v>
      </c>
    </row>
    <row r="185" spans="1:1">
      <c r="A185" t="s">
        <v>157</v>
      </c>
    </row>
    <row r="187" spans="1:1">
      <c r="A187" t="s">
        <v>159</v>
      </c>
    </row>
    <row r="188" spans="1:1">
      <c r="A188" t="s">
        <v>161</v>
      </c>
    </row>
    <row r="189" spans="1:1">
      <c r="A189" t="s">
        <v>162</v>
      </c>
    </row>
    <row r="190" spans="1:1">
      <c r="A190" t="s">
        <v>163</v>
      </c>
    </row>
    <row r="191" spans="1:1">
      <c r="A191" t="s">
        <v>164</v>
      </c>
    </row>
    <row r="192" spans="1:1">
      <c r="A192" t="s">
        <v>165</v>
      </c>
    </row>
    <row r="194" spans="1:1">
      <c r="A194" t="s">
        <v>176</v>
      </c>
    </row>
    <row r="195" spans="1:1">
      <c r="A195" t="s">
        <v>177</v>
      </c>
    </row>
    <row r="196" spans="1:1">
      <c r="A196" t="s">
        <v>146</v>
      </c>
    </row>
    <row r="197" spans="1:1">
      <c r="A197" t="s">
        <v>148</v>
      </c>
    </row>
    <row r="198" spans="1:1">
      <c r="A198" t="s">
        <v>149</v>
      </c>
    </row>
    <row r="199" spans="1:1">
      <c r="A199" t="s">
        <v>150</v>
      </c>
    </row>
    <row r="200" spans="1:1">
      <c r="A200" t="s">
        <v>151</v>
      </c>
    </row>
    <row r="201" spans="1:1">
      <c r="A201" t="s">
        <v>178</v>
      </c>
    </row>
    <row r="203" spans="1:1">
      <c r="A203" t="s">
        <v>179</v>
      </c>
    </row>
    <row r="204" spans="1:1">
      <c r="A204" t="s">
        <v>155</v>
      </c>
    </row>
    <row r="205" spans="1:1">
      <c r="A205" t="s">
        <v>157</v>
      </c>
    </row>
    <row r="207" spans="1:1">
      <c r="A207" t="s">
        <v>180</v>
      </c>
    </row>
    <row r="208" spans="1:1">
      <c r="A208" t="s">
        <v>161</v>
      </c>
    </row>
    <row r="209" spans="1:1">
      <c r="A209" t="s">
        <v>162</v>
      </c>
    </row>
    <row r="210" spans="1:1">
      <c r="A210" t="s">
        <v>163</v>
      </c>
    </row>
    <row r="211" spans="1:1">
      <c r="A211" t="s">
        <v>164</v>
      </c>
    </row>
    <row r="212" spans="1:1">
      <c r="A212" t="s">
        <v>165</v>
      </c>
    </row>
    <row r="214" spans="1:1">
      <c r="A214" t="s">
        <v>67</v>
      </c>
    </row>
    <row r="215" spans="1:1">
      <c r="A215" t="s">
        <v>181</v>
      </c>
    </row>
    <row r="216" spans="1:1">
      <c r="A216" t="s">
        <v>182</v>
      </c>
    </row>
    <row r="218" spans="1:1">
      <c r="A218" t="s">
        <v>183</v>
      </c>
    </row>
    <row r="219" spans="1:1">
      <c r="A219" t="s">
        <v>184</v>
      </c>
    </row>
    <row r="220" spans="1:1">
      <c r="A220" t="s">
        <v>185</v>
      </c>
    </row>
    <row r="222" spans="1:1">
      <c r="A222" t="s">
        <v>186</v>
      </c>
    </row>
    <row r="223" spans="1:1">
      <c r="A223" t="s">
        <v>187</v>
      </c>
    </row>
    <row r="224" spans="1:1">
      <c r="A224" t="s">
        <v>188</v>
      </c>
    </row>
    <row r="226" spans="1:1">
      <c r="A226" t="s">
        <v>189</v>
      </c>
    </row>
    <row r="227" spans="1:1">
      <c r="A227" t="s">
        <v>190</v>
      </c>
    </row>
    <row r="229" spans="1:1">
      <c r="A229" t="s">
        <v>182</v>
      </c>
    </row>
    <row r="230" spans="1:1">
      <c r="A230" t="s">
        <v>191</v>
      </c>
    </row>
    <row r="231" spans="1:1">
      <c r="A231" t="s">
        <v>192</v>
      </c>
    </row>
    <row r="232" spans="1:1">
      <c r="A232" t="s">
        <v>193</v>
      </c>
    </row>
    <row r="233" spans="1:1">
      <c r="A233" t="s">
        <v>194</v>
      </c>
    </row>
    <row r="234" spans="1:1">
      <c r="A234" t="s">
        <v>195</v>
      </c>
    </row>
    <row r="235" spans="1:1">
      <c r="A235" t="s">
        <v>196</v>
      </c>
    </row>
    <row r="236" spans="1:1">
      <c r="A236" t="s">
        <v>197</v>
      </c>
    </row>
    <row r="237" spans="1:1">
      <c r="A237" t="s">
        <v>198</v>
      </c>
    </row>
    <row r="238" spans="1:1">
      <c r="A238" t="s">
        <v>199</v>
      </c>
    </row>
    <row r="240" spans="1:1">
      <c r="A240" t="s">
        <v>200</v>
      </c>
    </row>
    <row r="241" spans="1:1">
      <c r="A241" t="s">
        <v>201</v>
      </c>
    </row>
    <row r="242" spans="1:1">
      <c r="A242" t="s">
        <v>202</v>
      </c>
    </row>
    <row r="243" spans="1:1">
      <c r="A243" t="s">
        <v>203</v>
      </c>
    </row>
    <row r="245" spans="1:1">
      <c r="A245" t="s">
        <v>204</v>
      </c>
    </row>
    <row r="246" spans="1:1">
      <c r="A246" t="s">
        <v>205</v>
      </c>
    </row>
    <row r="248" spans="1:1">
      <c r="A248" t="s">
        <v>158</v>
      </c>
    </row>
    <row r="249" spans="1:1">
      <c r="A249" t="s">
        <v>206</v>
      </c>
    </row>
    <row r="251" spans="1:1">
      <c r="A251" t="s">
        <v>160</v>
      </c>
    </row>
    <row r="252" spans="1:1">
      <c r="A252" t="s">
        <v>161</v>
      </c>
    </row>
    <row r="253" spans="1:1">
      <c r="A253" t="s">
        <v>162</v>
      </c>
    </row>
    <row r="254" spans="1:1">
      <c r="A254" t="s">
        <v>163</v>
      </c>
    </row>
    <row r="255" spans="1:1">
      <c r="A255" t="s">
        <v>207</v>
      </c>
    </row>
    <row r="256" spans="1:1">
      <c r="A256" t="s">
        <v>165</v>
      </c>
    </row>
    <row r="258" spans="1:1">
      <c r="A258" t="s">
        <v>208</v>
      </c>
    </row>
    <row r="259" spans="1:1">
      <c r="A259" t="s">
        <v>209</v>
      </c>
    </row>
    <row r="260" spans="1:1">
      <c r="A260" t="s">
        <v>193</v>
      </c>
    </row>
    <row r="261" spans="1:1">
      <c r="A261" t="s">
        <v>194</v>
      </c>
    </row>
    <row r="262" spans="1:1">
      <c r="A262" t="s">
        <v>195</v>
      </c>
    </row>
    <row r="263" spans="1:1">
      <c r="A263" t="s">
        <v>196</v>
      </c>
    </row>
    <row r="264" spans="1:1">
      <c r="A264" t="s">
        <v>197</v>
      </c>
    </row>
    <row r="265" spans="1:1">
      <c r="A265" t="s">
        <v>198</v>
      </c>
    </row>
    <row r="266" spans="1:1">
      <c r="A266" t="s">
        <v>199</v>
      </c>
    </row>
    <row r="268" spans="1:1">
      <c r="A268" t="s">
        <v>210</v>
      </c>
    </row>
    <row r="269" spans="1:1">
      <c r="A269" t="s">
        <v>211</v>
      </c>
    </row>
    <row r="270" spans="1:1">
      <c r="A270" t="s">
        <v>212</v>
      </c>
    </row>
    <row r="271" spans="1:1">
      <c r="A271" t="s">
        <v>203</v>
      </c>
    </row>
    <row r="272" spans="1:1">
      <c r="A272" t="s">
        <v>205</v>
      </c>
    </row>
    <row r="274" spans="1:1">
      <c r="A274" t="s">
        <v>206</v>
      </c>
    </row>
    <row r="275" spans="1:1">
      <c r="A275" t="s">
        <v>161</v>
      </c>
    </row>
    <row r="276" spans="1:1">
      <c r="A276" t="s">
        <v>162</v>
      </c>
    </row>
    <row r="277" spans="1:1">
      <c r="A277" t="s">
        <v>163</v>
      </c>
    </row>
    <row r="278" spans="1:1">
      <c r="A278" t="s">
        <v>164</v>
      </c>
    </row>
    <row r="279" spans="1:1">
      <c r="A279" t="s">
        <v>165</v>
      </c>
    </row>
    <row r="281" spans="1:1">
      <c r="A281" t="s">
        <v>67</v>
      </c>
    </row>
    <row r="282" spans="1:1">
      <c r="A282" t="s">
        <v>213</v>
      </c>
    </row>
    <row r="284" spans="1:1">
      <c r="A284" t="s">
        <v>214</v>
      </c>
    </row>
    <row r="286" spans="1:1">
      <c r="A286" t="s">
        <v>215</v>
      </c>
    </row>
    <row r="287" spans="1:1">
      <c r="A287" t="s">
        <v>216</v>
      </c>
    </row>
    <row r="288" spans="1:1">
      <c r="A288" t="s">
        <v>217</v>
      </c>
    </row>
    <row r="289" spans="1:1">
      <c r="A289" t="s">
        <v>218</v>
      </c>
    </row>
    <row r="290" spans="1:1">
      <c r="A290" t="s">
        <v>219</v>
      </c>
    </row>
    <row r="291" spans="1:1">
      <c r="A291" t="s">
        <v>220</v>
      </c>
    </row>
    <row r="292" spans="1:1">
      <c r="A292" t="s">
        <v>221</v>
      </c>
    </row>
    <row r="294" spans="1:1">
      <c r="A294" t="s">
        <v>222</v>
      </c>
    </row>
    <row r="295" spans="1:1">
      <c r="A295" t="s">
        <v>216</v>
      </c>
    </row>
    <row r="296" spans="1:1">
      <c r="A296" t="s">
        <v>223</v>
      </c>
    </row>
    <row r="297" spans="1:1">
      <c r="A297" t="s">
        <v>218</v>
      </c>
    </row>
    <row r="298" spans="1:1">
      <c r="A298" t="s">
        <v>219</v>
      </c>
    </row>
    <row r="299" spans="1:1">
      <c r="A299" t="s">
        <v>220</v>
      </c>
    </row>
    <row r="300" spans="1:1">
      <c r="A300" t="s">
        <v>224</v>
      </c>
    </row>
    <row r="302" spans="1:1">
      <c r="A302" t="s">
        <v>67</v>
      </c>
    </row>
    <row r="303" spans="1:1">
      <c r="A303" t="s">
        <v>225</v>
      </c>
    </row>
    <row r="304" spans="1:1">
      <c r="A304" t="s">
        <v>226</v>
      </c>
    </row>
    <row r="305" spans="1:1">
      <c r="A305" t="s">
        <v>227</v>
      </c>
    </row>
    <row r="307" spans="1:1">
      <c r="A307" t="s">
        <v>228</v>
      </c>
    </row>
    <row r="308" spans="1:1">
      <c r="A308" t="s">
        <v>229</v>
      </c>
    </row>
    <row r="309" spans="1:1">
      <c r="A309" t="s">
        <v>230</v>
      </c>
    </row>
    <row r="311" spans="1:1">
      <c r="A311" t="s">
        <v>231</v>
      </c>
    </row>
    <row r="313" spans="1:1">
      <c r="A313" t="s">
        <v>232</v>
      </c>
    </row>
    <row r="315" spans="1:1">
      <c r="A315" t="s">
        <v>233</v>
      </c>
    </row>
    <row r="317" spans="1:1">
      <c r="A317" t="s">
        <v>234</v>
      </c>
    </row>
    <row r="318" spans="1:1">
      <c r="A318" t="s">
        <v>235</v>
      </c>
    </row>
    <row r="320" spans="1:1">
      <c r="A320" t="s">
        <v>236</v>
      </c>
    </row>
    <row r="321" spans="1:1">
      <c r="A321" t="s">
        <v>237</v>
      </c>
    </row>
    <row r="323" spans="1:1">
      <c r="A323" t="s">
        <v>238</v>
      </c>
    </row>
    <row r="324" spans="1:1">
      <c r="A324" t="s">
        <v>239</v>
      </c>
    </row>
    <row r="326" spans="1:1">
      <c r="A326" t="s">
        <v>240</v>
      </c>
    </row>
    <row r="327" spans="1:1">
      <c r="A327" t="s">
        <v>241</v>
      </c>
    </row>
    <row r="328" spans="1:1">
      <c r="A328" t="s">
        <v>242</v>
      </c>
    </row>
    <row r="330" spans="1:1">
      <c r="A330" t="s">
        <v>243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2"/>
  <dimension ref="B2:M99"/>
  <sheetViews>
    <sheetView showGridLines="0" topLeftCell="A89" zoomScaleNormal="100" workbookViewId="0">
      <selection activeCell="A99" sqref="A4:XFD99"/>
    </sheetView>
  </sheetViews>
  <sheetFormatPr defaultRowHeight="15"/>
  <cols>
    <col min="1" max="1" width="4.28515625" customWidth="1"/>
    <col min="2" max="2" width="12.140625" customWidth="1"/>
  </cols>
  <sheetData>
    <row r="2" spans="2:1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5.75">
      <c r="B4" s="108"/>
    </row>
    <row r="5" spans="2:13" ht="15.75">
      <c r="B5" s="108"/>
    </row>
    <row r="6" spans="2:13" ht="15.75">
      <c r="B6" s="108"/>
    </row>
    <row r="7" spans="2:13" ht="15.75">
      <c r="B7" s="108"/>
    </row>
    <row r="8" spans="2:13" ht="15.75">
      <c r="B8" s="108"/>
    </row>
    <row r="9" spans="2:13" ht="15.75">
      <c r="B9" s="49"/>
    </row>
    <row r="10" spans="2:13" ht="15.75">
      <c r="B10" s="108"/>
    </row>
    <row r="11" spans="2:13" ht="15.75">
      <c r="B11" s="108"/>
    </row>
    <row r="12" spans="2:13" ht="15.75">
      <c r="B12" s="108"/>
    </row>
    <row r="13" spans="2:13" ht="15.75">
      <c r="B13" s="108"/>
    </row>
    <row r="14" spans="2:13" ht="15.75">
      <c r="B14" s="108"/>
    </row>
    <row r="15" spans="2:13" ht="15.75">
      <c r="B15" s="108"/>
    </row>
    <row r="16" spans="2:13" ht="15.75">
      <c r="B16" s="49"/>
    </row>
    <row r="17" spans="2:2" ht="15.75">
      <c r="B17" s="49"/>
    </row>
    <row r="18" spans="2:2" ht="15.75">
      <c r="B18" s="108"/>
    </row>
    <row r="19" spans="2:2" ht="15.75">
      <c r="B19" s="49"/>
    </row>
    <row r="20" spans="2:2" ht="15.75">
      <c r="B20" s="108"/>
    </row>
    <row r="21" spans="2:2" ht="15.75">
      <c r="B21" s="108"/>
    </row>
    <row r="22" spans="2:2" ht="15.75">
      <c r="B22" s="108"/>
    </row>
    <row r="23" spans="2:2" ht="15.75">
      <c r="B23" s="49"/>
    </row>
    <row r="24" spans="2:2" ht="15.75">
      <c r="B24" s="49"/>
    </row>
    <row r="25" spans="2:2" ht="15.75">
      <c r="B25" s="49"/>
    </row>
    <row r="26" spans="2:2" ht="15.75">
      <c r="B26" s="49"/>
    </row>
    <row r="27" spans="2:2" ht="15.75">
      <c r="B27" s="49"/>
    </row>
    <row r="28" spans="2:2" ht="15.75">
      <c r="B28" s="49"/>
    </row>
    <row r="29" spans="2:2" ht="15.75">
      <c r="B29" s="49"/>
    </row>
    <row r="30" spans="2:2" ht="15.75">
      <c r="B30" s="49"/>
    </row>
    <row r="31" spans="2:2" ht="15.75">
      <c r="B31" s="49"/>
    </row>
    <row r="32" spans="2:2" ht="15.75">
      <c r="B32" s="49"/>
    </row>
    <row r="33" spans="2:2" ht="15.75">
      <c r="B33" s="49"/>
    </row>
    <row r="34" spans="2:2" ht="15.75">
      <c r="B34" s="49"/>
    </row>
    <row r="35" spans="2:2" ht="15.75">
      <c r="B35" s="49"/>
    </row>
    <row r="36" spans="2:2" ht="15.75">
      <c r="B36" s="49"/>
    </row>
    <row r="37" spans="2:2" ht="15.75">
      <c r="B37" s="49"/>
    </row>
    <row r="38" spans="2:2" ht="15.75">
      <c r="B38" s="49"/>
    </row>
    <row r="39" spans="2:2" ht="15.75">
      <c r="B39" s="108"/>
    </row>
    <row r="40" spans="2:2" ht="15.75">
      <c r="B40" s="108"/>
    </row>
    <row r="41" spans="2:2" ht="15.75">
      <c r="B41" s="108"/>
    </row>
    <row r="42" spans="2:2" ht="15.75">
      <c r="B42" s="108"/>
    </row>
    <row r="43" spans="2:2" ht="15.75">
      <c r="B43" s="49"/>
    </row>
    <row r="44" spans="2:2" ht="15.75">
      <c r="B44" s="49"/>
    </row>
    <row r="45" spans="2:2" ht="15.75">
      <c r="B45" s="108"/>
    </row>
    <row r="46" spans="2:2" ht="15.75">
      <c r="B46" s="108"/>
    </row>
    <row r="47" spans="2:2" ht="15.75">
      <c r="B47" s="108"/>
    </row>
    <row r="48" spans="2:2" ht="15.75">
      <c r="B48" s="108"/>
    </row>
    <row r="49" spans="2:2" ht="15.75">
      <c r="B49" s="49"/>
    </row>
    <row r="50" spans="2:2" ht="15.75">
      <c r="B50" s="49"/>
    </row>
    <row r="51" spans="2:2" ht="15.75">
      <c r="B51" s="108"/>
    </row>
    <row r="52" spans="2:2" ht="15.75">
      <c r="B52" s="108"/>
    </row>
    <row r="53" spans="2:2" ht="15.75">
      <c r="B53" s="108"/>
    </row>
    <row r="54" spans="2:2">
      <c r="B54" s="1"/>
    </row>
    <row r="55" spans="2:2" ht="15.75">
      <c r="B55" s="49"/>
    </row>
    <row r="56" spans="2:2" ht="15.75">
      <c r="B56" s="49"/>
    </row>
    <row r="57" spans="2:2" ht="15.75">
      <c r="B57" s="108"/>
    </row>
    <row r="58" spans="2:2">
      <c r="B58" s="1"/>
    </row>
    <row r="59" spans="2:2" ht="15.75">
      <c r="B59" s="49"/>
    </row>
    <row r="60" spans="2:2" ht="15.75">
      <c r="B60" s="49"/>
    </row>
    <row r="61" spans="2:2" ht="15.75">
      <c r="B61" s="108"/>
    </row>
    <row r="62" spans="2:2" ht="15.75">
      <c r="B62" s="108"/>
    </row>
    <row r="63" spans="2:2" ht="15.75">
      <c r="B63" s="108"/>
    </row>
    <row r="64" spans="2:2" ht="15.75">
      <c r="B64" s="108"/>
    </row>
    <row r="65" spans="2:2">
      <c r="B65" s="1"/>
    </row>
    <row r="66" spans="2:2" ht="15.75">
      <c r="B66" s="49"/>
    </row>
    <row r="67" spans="2:2" ht="15.75">
      <c r="B67" s="49"/>
    </row>
    <row r="68" spans="2:2" ht="15.75">
      <c r="B68" s="49"/>
    </row>
    <row r="69" spans="2:2" ht="15.75">
      <c r="B69" s="49"/>
    </row>
    <row r="70" spans="2:2" ht="15.75">
      <c r="B70" s="108"/>
    </row>
    <row r="71" spans="2:2">
      <c r="B71" s="1"/>
    </row>
    <row r="72" spans="2:2" ht="15.75">
      <c r="B72" s="49"/>
    </row>
    <row r="73" spans="2:2" ht="15.75">
      <c r="B73" s="49"/>
    </row>
    <row r="74" spans="2:2" ht="15.75">
      <c r="B74" s="49"/>
    </row>
    <row r="75" spans="2:2" ht="15.75">
      <c r="B75" s="49"/>
    </row>
    <row r="76" spans="2:2" ht="15.75">
      <c r="B76" s="49"/>
    </row>
    <row r="77" spans="2:2" ht="15.75">
      <c r="B77" s="49"/>
    </row>
    <row r="78" spans="2:2" ht="15.75">
      <c r="B78" s="108"/>
    </row>
    <row r="79" spans="2:2">
      <c r="B79" s="1"/>
    </row>
    <row r="80" spans="2:2" ht="15.75">
      <c r="B80" s="49"/>
    </row>
    <row r="81" spans="2:2" ht="15.75">
      <c r="B81" s="49"/>
    </row>
    <row r="82" spans="2:2" ht="15.75">
      <c r="B82" s="49"/>
    </row>
    <row r="83" spans="2:2" ht="15.75">
      <c r="B83" s="49"/>
    </row>
    <row r="84" spans="2:2" ht="15.75">
      <c r="B84" s="108"/>
    </row>
    <row r="85" spans="2:2" ht="15.75">
      <c r="B85" s="108"/>
    </row>
    <row r="86" spans="2:2" ht="15.75">
      <c r="B86" s="108"/>
    </row>
    <row r="87" spans="2:2" ht="15.75">
      <c r="B87" s="108"/>
    </row>
    <row r="88" spans="2:2">
      <c r="B88" s="1"/>
    </row>
    <row r="89" spans="2:2" ht="15.75">
      <c r="B89" s="49"/>
    </row>
    <row r="90" spans="2:2" ht="15.75">
      <c r="B90" s="49"/>
    </row>
    <row r="91" spans="2:2" ht="15.75">
      <c r="B91" s="49"/>
    </row>
    <row r="92" spans="2:2" ht="15.75">
      <c r="B92" s="49"/>
    </row>
    <row r="93" spans="2:2" ht="15.75">
      <c r="B93" s="108"/>
    </row>
    <row r="94" spans="2:2" ht="15.75">
      <c r="B94" s="108"/>
    </row>
    <row r="95" spans="2:2">
      <c r="B95" s="1"/>
    </row>
    <row r="96" spans="2:2" ht="15.75">
      <c r="B96" s="49"/>
    </row>
    <row r="97" spans="2:2" ht="15.75">
      <c r="B97" s="49"/>
    </row>
    <row r="98" spans="2:2" ht="15.75">
      <c r="B98" s="49"/>
    </row>
    <row r="99" spans="2:2" ht="15.75">
      <c r="B99" s="5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82"/>
  <sheetViews>
    <sheetView showGridLines="0" topLeftCell="A72" zoomScaleNormal="100" workbookViewId="0">
      <selection activeCell="A82" sqref="A4:XFD82"/>
    </sheetView>
  </sheetViews>
  <sheetFormatPr defaultRowHeight="15"/>
  <cols>
    <col min="1" max="2" width="12.140625" style="4" customWidth="1"/>
    <col min="3" max="16384" width="9.140625" style="4"/>
  </cols>
  <sheetData>
    <row r="2" spans="2:1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4" spans="2:13" ht="15.75">
      <c r="B4" s="108"/>
    </row>
    <row r="5" spans="2:13" ht="15.75">
      <c r="B5" s="49"/>
    </row>
    <row r="6" spans="2:13" ht="15.75">
      <c r="B6" s="49"/>
    </row>
    <row r="7" spans="2:13" ht="15.75">
      <c r="B7" s="49"/>
    </row>
    <row r="8" spans="2:13" ht="15.75">
      <c r="B8" s="49"/>
    </row>
    <row r="9" spans="2:13" ht="15.75">
      <c r="B9" s="49"/>
    </row>
    <row r="10" spans="2:13" ht="15.75">
      <c r="B10" s="49"/>
    </row>
    <row r="11" spans="2:13" ht="15.75">
      <c r="B11" s="49"/>
    </row>
    <row r="12" spans="2:13" ht="15.75">
      <c r="B12" s="108"/>
    </row>
    <row r="13" spans="2:13" ht="15.75">
      <c r="B13" s="49"/>
    </row>
    <row r="14" spans="2:13" ht="15.75">
      <c r="B14" s="49"/>
    </row>
    <row r="15" spans="2:13" ht="15.75">
      <c r="B15" s="49"/>
    </row>
    <row r="16" spans="2:13" ht="15.75">
      <c r="B16" s="49"/>
    </row>
    <row r="17" spans="2:2" ht="15.75">
      <c r="B17" s="49"/>
    </row>
    <row r="18" spans="2:2" ht="15.75">
      <c r="B18" s="49"/>
    </row>
    <row r="19" spans="2:2" ht="15.75">
      <c r="B19" s="108"/>
    </row>
    <row r="20" spans="2:2" ht="15.75">
      <c r="B20" s="49"/>
    </row>
    <row r="21" spans="2:2" ht="15.75">
      <c r="B21" s="49"/>
    </row>
    <row r="22" spans="2:2" ht="15.75">
      <c r="B22" s="49"/>
    </row>
    <row r="23" spans="2:2" ht="15.75">
      <c r="B23" s="49"/>
    </row>
    <row r="24" spans="2:2" ht="15.75">
      <c r="B24" s="49"/>
    </row>
    <row r="25" spans="2:2" ht="15.75">
      <c r="B25" s="49"/>
    </row>
    <row r="26" spans="2:2" ht="15.75">
      <c r="B26" s="108"/>
    </row>
    <row r="27" spans="2:2" ht="15.75">
      <c r="B27" s="49"/>
    </row>
    <row r="28" spans="2:2" ht="15.75">
      <c r="B28" s="49"/>
    </row>
    <row r="29" spans="2:2" ht="15.75">
      <c r="B29" s="49"/>
    </row>
    <row r="30" spans="2:2" ht="15.75">
      <c r="B30" s="49"/>
    </row>
    <row r="31" spans="2:2" ht="15.75">
      <c r="B31" s="49"/>
    </row>
    <row r="32" spans="2:2" ht="15.75">
      <c r="B32" s="49"/>
    </row>
    <row r="33" spans="2:2" ht="15.75">
      <c r="B33" s="108"/>
    </row>
    <row r="34" spans="2:2" ht="15.75">
      <c r="B34" s="49"/>
    </row>
    <row r="35" spans="2:2" ht="15.75">
      <c r="B35" s="49"/>
    </row>
    <row r="36" spans="2:2" ht="15.75">
      <c r="B36" s="49"/>
    </row>
    <row r="37" spans="2:2" ht="15.75">
      <c r="B37" s="49"/>
    </row>
    <row r="38" spans="2:2" ht="15.75">
      <c r="B38" s="108"/>
    </row>
    <row r="39" spans="2:2" ht="15.75">
      <c r="B39" s="49"/>
    </row>
    <row r="40" spans="2:2" ht="15.75">
      <c r="B40" s="49"/>
    </row>
    <row r="41" spans="2:2" ht="15.75">
      <c r="B41" s="49"/>
    </row>
    <row r="42" spans="2:2" ht="15.75">
      <c r="B42" s="49"/>
    </row>
    <row r="43" spans="2:2" ht="15.75">
      <c r="B43" s="49"/>
    </row>
    <row r="44" spans="2:2" ht="15.75">
      <c r="B44" s="108"/>
    </row>
    <row r="45" spans="2:2" ht="15.75">
      <c r="B45" s="108"/>
    </row>
    <row r="46" spans="2:2" ht="15.75">
      <c r="B46" s="108"/>
    </row>
    <row r="47" spans="2:2" ht="15.75">
      <c r="B47" s="108"/>
    </row>
    <row r="48" spans="2:2" ht="15.75">
      <c r="B48" s="108"/>
    </row>
    <row r="49" spans="2:2" ht="15.75">
      <c r="B49" s="108"/>
    </row>
    <row r="50" spans="2:2" ht="15.75">
      <c r="B50" s="49"/>
    </row>
    <row r="51" spans="2:2" ht="15.75">
      <c r="B51" s="108"/>
    </row>
    <row r="52" spans="2:2" ht="15.75">
      <c r="B52" s="49"/>
    </row>
    <row r="53" spans="2:2" ht="15.75">
      <c r="B53" s="108"/>
    </row>
    <row r="54" spans="2:2" ht="15.75">
      <c r="B54" s="49"/>
    </row>
    <row r="55" spans="2:2" ht="15.75">
      <c r="B55" s="108"/>
    </row>
    <row r="56" spans="2:2" ht="15.75">
      <c r="B56" s="49"/>
    </row>
    <row r="57" spans="2:2" ht="15.75">
      <c r="B57" s="108"/>
    </row>
    <row r="58" spans="2:2" ht="15.75">
      <c r="B58" s="49"/>
    </row>
    <row r="59" spans="2:2" ht="15.75">
      <c r="B59" s="108"/>
    </row>
    <row r="60" spans="2:2" ht="15.75">
      <c r="B60" s="108"/>
    </row>
    <row r="61" spans="2:2" ht="15.75">
      <c r="B61" s="49"/>
    </row>
    <row r="62" spans="2:2" ht="15.75">
      <c r="B62" s="108"/>
    </row>
    <row r="63" spans="2:2" ht="15.75">
      <c r="B63" s="49"/>
    </row>
    <row r="64" spans="2:2" ht="15.75">
      <c r="B64" s="108"/>
    </row>
    <row r="65" spans="2:2" ht="15.75">
      <c r="B65" s="49"/>
    </row>
    <row r="66" spans="2:2" ht="15.75">
      <c r="B66" s="108"/>
    </row>
    <row r="67" spans="2:2" ht="15.75">
      <c r="B67" s="49"/>
    </row>
    <row r="68" spans="2:2" ht="15.75">
      <c r="B68" s="108"/>
    </row>
    <row r="69" spans="2:2" ht="15.75">
      <c r="B69" s="108"/>
    </row>
    <row r="70" spans="2:2" ht="15.75">
      <c r="B70" s="49"/>
    </row>
    <row r="71" spans="2:2" ht="15.75">
      <c r="B71" s="108"/>
    </row>
    <row r="72" spans="2:2" ht="15.75">
      <c r="B72" s="49"/>
    </row>
    <row r="73" spans="2:2" ht="15.75">
      <c r="B73" s="108"/>
    </row>
    <row r="74" spans="2:2" ht="15.75">
      <c r="B74" s="49"/>
    </row>
    <row r="75" spans="2:2" ht="15.75">
      <c r="B75" s="108"/>
    </row>
    <row r="76" spans="2:2" ht="15.75">
      <c r="B76" s="108"/>
    </row>
    <row r="77" spans="2:2" ht="15.75">
      <c r="B77" s="49"/>
    </row>
    <row r="78" spans="2:2" ht="15.75">
      <c r="B78" s="108"/>
    </row>
    <row r="79" spans="2:2" ht="15.75">
      <c r="B79" s="49"/>
    </row>
    <row r="80" spans="2:2" ht="15.75">
      <c r="B80" s="108"/>
    </row>
    <row r="81" spans="2:2" ht="15.75">
      <c r="B81" s="108"/>
    </row>
    <row r="82" spans="2:2" ht="15.75">
      <c r="B82" s="5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M57"/>
  <sheetViews>
    <sheetView showGridLines="0" topLeftCell="A40" zoomScaleNormal="100" workbookViewId="0">
      <selection activeCell="A4" sqref="A4:XFD57"/>
    </sheetView>
  </sheetViews>
  <sheetFormatPr defaultRowHeight="15"/>
  <cols>
    <col min="1" max="4" width="9.140625" style="3" customWidth="1"/>
    <col min="5" max="6" width="9.140625" style="3"/>
    <col min="7" max="7" width="9.140625" style="3" customWidth="1"/>
    <col min="8" max="16384" width="9.140625" style="3"/>
  </cols>
  <sheetData>
    <row r="2" spans="2:1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4" spans="2:13" ht="15.75">
      <c r="B4" s="49"/>
    </row>
    <row r="5" spans="2:13" ht="15.75">
      <c r="B5" s="49"/>
    </row>
    <row r="6" spans="2:13" ht="15.75">
      <c r="B6" s="49"/>
    </row>
    <row r="7" spans="2:13" ht="15.75">
      <c r="B7" s="49"/>
    </row>
    <row r="8" spans="2:13">
      <c r="B8" s="1"/>
    </row>
    <row r="9" spans="2:13" ht="15.75">
      <c r="B9" s="49"/>
    </row>
    <row r="10" spans="2:13" ht="15.75">
      <c r="B10" s="49"/>
    </row>
    <row r="11" spans="2:13" ht="15.75">
      <c r="B11" s="49"/>
    </row>
    <row r="12" spans="2:13">
      <c r="B12" s="1"/>
    </row>
    <row r="13" spans="2:13" ht="15.75">
      <c r="B13" s="49"/>
    </row>
    <row r="14" spans="2:13" ht="15.75">
      <c r="B14" s="49"/>
    </row>
    <row r="15" spans="2:13" ht="15.75">
      <c r="B15" s="49"/>
    </row>
    <row r="16" spans="2:13" ht="15.75">
      <c r="B16" s="49"/>
    </row>
    <row r="17" spans="2:2" ht="15.75">
      <c r="B17" s="49"/>
    </row>
    <row r="18" spans="2:2" ht="15.75">
      <c r="B18" s="49"/>
    </row>
    <row r="19" spans="2:2" ht="15.75">
      <c r="B19" s="49"/>
    </row>
    <row r="20" spans="2:2" ht="15.75">
      <c r="B20" s="49"/>
    </row>
    <row r="21" spans="2:2" ht="15.75">
      <c r="B21" s="49"/>
    </row>
    <row r="22" spans="2:2" ht="15.75">
      <c r="B22" s="49"/>
    </row>
    <row r="23" spans="2:2" ht="15.75">
      <c r="B23" s="49"/>
    </row>
    <row r="24" spans="2:2" ht="15.75">
      <c r="B24" s="49"/>
    </row>
    <row r="25" spans="2:2" ht="15.75">
      <c r="B25" s="49"/>
    </row>
    <row r="26" spans="2:2" ht="15.75">
      <c r="B26" s="49"/>
    </row>
    <row r="27" spans="2:2">
      <c r="B27" s="1"/>
    </row>
    <row r="28" spans="2:2" ht="15.75">
      <c r="B28" s="49"/>
    </row>
    <row r="29" spans="2:2">
      <c r="B29" s="1"/>
    </row>
    <row r="30" spans="2:2" ht="15.75">
      <c r="B30" s="49"/>
    </row>
    <row r="31" spans="2:2" ht="15.75">
      <c r="B31" s="49"/>
    </row>
    <row r="32" spans="2:2" ht="15.75">
      <c r="B32" s="49"/>
    </row>
    <row r="33" spans="2:2">
      <c r="B33" s="1"/>
    </row>
    <row r="34" spans="2:2" ht="15.75">
      <c r="B34" s="49"/>
    </row>
    <row r="35" spans="2:2">
      <c r="B35" s="1"/>
    </row>
    <row r="36" spans="2:2" ht="15.75">
      <c r="B36" s="108"/>
    </row>
    <row r="37" spans="2:2" ht="15.75">
      <c r="B37" s="108"/>
    </row>
    <row r="38" spans="2:2" ht="15.75">
      <c r="B38" s="108"/>
    </row>
    <row r="39" spans="2:2" ht="15.75">
      <c r="B39" s="49"/>
    </row>
    <row r="40" spans="2:2" ht="15.75">
      <c r="B40" s="49"/>
    </row>
    <row r="41" spans="2:2" ht="15.75">
      <c r="B41" s="108"/>
    </row>
    <row r="42" spans="2:2" ht="15.75">
      <c r="B42" s="108"/>
    </row>
    <row r="43" spans="2:2" ht="15.75">
      <c r="B43" s="108"/>
    </row>
    <row r="44" spans="2:2" ht="15.75">
      <c r="B44" s="49"/>
    </row>
    <row r="45" spans="2:2" ht="15.75">
      <c r="B45" s="49"/>
    </row>
    <row r="46" spans="2:2" ht="15.75">
      <c r="B46" s="49"/>
    </row>
    <row r="47" spans="2:2" ht="15.75">
      <c r="B47" s="49"/>
    </row>
    <row r="48" spans="2:2" ht="15.75">
      <c r="B48" s="108"/>
    </row>
    <row r="49" spans="2:2" ht="15.75">
      <c r="B49" s="49"/>
    </row>
    <row r="50" spans="2:2" ht="15.75">
      <c r="B50" s="108"/>
    </row>
    <row r="51" spans="2:2" ht="15.75">
      <c r="B51" s="49"/>
    </row>
    <row r="52" spans="2:2" ht="15.75">
      <c r="B52" s="108"/>
    </row>
    <row r="53" spans="2:2" ht="15.75">
      <c r="B53" s="49"/>
    </row>
    <row r="54" spans="2:2" ht="15.75">
      <c r="B54" s="108"/>
    </row>
    <row r="55" spans="2:2" ht="15.75">
      <c r="B55" s="49"/>
    </row>
    <row r="56" spans="2:2" ht="15.75">
      <c r="B56" s="108"/>
    </row>
    <row r="57" spans="2:2" ht="15.75">
      <c r="B57" s="5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T65"/>
  <sheetViews>
    <sheetView showGridLines="0" topLeftCell="A40" zoomScaleNormal="100" workbookViewId="0">
      <selection activeCell="A5" sqref="A5:XFD62"/>
    </sheetView>
  </sheetViews>
  <sheetFormatPr defaultRowHeight="15"/>
  <cols>
    <col min="1" max="4" width="9.140625" style="3" customWidth="1"/>
    <col min="5" max="6" width="9.140625" style="3"/>
    <col min="7" max="7" width="9.140625" style="3" customWidth="1"/>
    <col min="8" max="16384" width="9.140625" style="3"/>
  </cols>
  <sheetData>
    <row r="2" spans="2:20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4" spans="2:20"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6"/>
      <c r="R4" s="6"/>
      <c r="S4"/>
      <c r="T4"/>
    </row>
    <row r="5" spans="2:20" ht="15.75">
      <c r="B5" s="49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/>
      <c r="T5"/>
    </row>
    <row r="6" spans="2:20" ht="15.75">
      <c r="B6" s="49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/>
      <c r="T6"/>
    </row>
    <row r="7" spans="2:20" ht="15.75">
      <c r="B7" s="49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/>
      <c r="T7"/>
    </row>
    <row r="8" spans="2:20">
      <c r="B8" s="1"/>
    </row>
    <row r="9" spans="2:20" ht="15.75">
      <c r="B9" s="49"/>
    </row>
    <row r="10" spans="2:20" ht="15.75">
      <c r="B10" s="49"/>
    </row>
    <row r="11" spans="2:20" ht="15.75">
      <c r="B11" s="49"/>
    </row>
    <row r="12" spans="2:20" ht="15.75">
      <c r="B12" s="49"/>
    </row>
    <row r="13" spans="2:20" ht="15.75">
      <c r="B13" s="49"/>
    </row>
    <row r="14" spans="2:20" ht="15.75">
      <c r="B14" s="49"/>
    </row>
    <row r="15" spans="2:20" ht="15.75">
      <c r="B15" s="49"/>
    </row>
    <row r="16" spans="2:20" ht="15.75">
      <c r="B16" s="49"/>
    </row>
    <row r="17" spans="2:2" ht="15.75">
      <c r="B17" s="49"/>
    </row>
    <row r="18" spans="2:2" ht="15.75">
      <c r="B18" s="49"/>
    </row>
    <row r="19" spans="2:2" ht="15.75">
      <c r="B19" s="49"/>
    </row>
    <row r="20" spans="2:2" ht="15.75">
      <c r="B20" s="49"/>
    </row>
    <row r="21" spans="2:2" ht="15.75">
      <c r="B21" s="49"/>
    </row>
    <row r="22" spans="2:2" ht="15.75">
      <c r="B22" s="49"/>
    </row>
    <row r="23" spans="2:2" ht="15.75">
      <c r="B23" s="49"/>
    </row>
    <row r="24" spans="2:2" ht="15.75">
      <c r="B24" s="49"/>
    </row>
    <row r="25" spans="2:2" ht="15.75">
      <c r="B25" s="49"/>
    </row>
    <row r="26" spans="2:2" ht="15.75">
      <c r="B26" s="49"/>
    </row>
    <row r="27" spans="2:2" ht="15.75">
      <c r="B27" s="49"/>
    </row>
    <row r="28" spans="2:2" ht="15.75">
      <c r="B28" s="49"/>
    </row>
    <row r="29" spans="2:2" ht="15.75">
      <c r="B29" s="49"/>
    </row>
    <row r="30" spans="2:2" ht="15.75">
      <c r="B30" s="49"/>
    </row>
    <row r="31" spans="2:2" ht="15.75">
      <c r="B31" s="49"/>
    </row>
    <row r="32" spans="2:2" ht="15.75">
      <c r="B32" s="49"/>
    </row>
    <row r="33" spans="2:2" ht="15.75">
      <c r="B33" s="49"/>
    </row>
    <row r="34" spans="2:2" ht="15.75">
      <c r="B34" s="49"/>
    </row>
    <row r="35" spans="2:2" ht="15.75">
      <c r="B35" s="49"/>
    </row>
    <row r="36" spans="2:2" ht="15.75">
      <c r="B36" s="49"/>
    </row>
    <row r="37" spans="2:2" ht="15.75">
      <c r="B37" s="49"/>
    </row>
    <row r="38" spans="2:2" ht="15.75">
      <c r="B38" s="49"/>
    </row>
    <row r="39" spans="2:2" ht="15.75">
      <c r="B39" s="49"/>
    </row>
    <row r="40" spans="2:2" ht="15.75">
      <c r="B40" s="49"/>
    </row>
    <row r="41" spans="2:2" ht="15.75">
      <c r="B41" s="49"/>
    </row>
    <row r="42" spans="2:2" ht="15.75">
      <c r="B42" s="49"/>
    </row>
    <row r="43" spans="2:2" ht="15.75">
      <c r="B43" s="49"/>
    </row>
    <row r="44" spans="2:2">
      <c r="B44" s="1"/>
    </row>
    <row r="45" spans="2:2" ht="15.75">
      <c r="B45" s="49"/>
    </row>
    <row r="46" spans="2:2" ht="15.75">
      <c r="B46" s="50"/>
    </row>
    <row r="48" spans="2:2" ht="15.75">
      <c r="B48" s="107"/>
    </row>
    <row r="49" spans="2:2" ht="15.75">
      <c r="B49" s="96"/>
    </row>
    <row r="50" spans="2:2" ht="15.75">
      <c r="B50" s="96"/>
    </row>
    <row r="51" spans="2:2" ht="15.75">
      <c r="B51" s="96"/>
    </row>
    <row r="52" spans="2:2" ht="15.75">
      <c r="B52" s="96"/>
    </row>
    <row r="53" spans="2:2" ht="15.75">
      <c r="B53" s="107"/>
    </row>
    <row r="54" spans="2:2" ht="15.75">
      <c r="B54" s="96"/>
    </row>
    <row r="55" spans="2:2" ht="15.75">
      <c r="B55" s="107"/>
    </row>
    <row r="56" spans="2:2" ht="15.75">
      <c r="B56" s="96"/>
    </row>
    <row r="57" spans="2:2" ht="15.75">
      <c r="B57" s="107"/>
    </row>
    <row r="58" spans="2:2" ht="15.75">
      <c r="B58" s="96"/>
    </row>
    <row r="59" spans="2:2" ht="15.75">
      <c r="B59" s="107"/>
    </row>
    <row r="60" spans="2:2" ht="15.75">
      <c r="B60" s="96"/>
    </row>
    <row r="61" spans="2:2" ht="15.75">
      <c r="B61" s="107"/>
    </row>
    <row r="62" spans="2:2" ht="15.75">
      <c r="B62" s="96"/>
    </row>
    <row r="63" spans="2:2" ht="15.75">
      <c r="B63" s="97"/>
    </row>
    <row r="64" spans="2:2" ht="15.75">
      <c r="B64" s="98"/>
    </row>
    <row r="65" spans="2:2">
      <c r="B65" s="95"/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S99"/>
  <sheetViews>
    <sheetView showGridLines="0" topLeftCell="A7" zoomScale="85" zoomScaleNormal="85" workbookViewId="0">
      <selection activeCell="C33" sqref="C33:F52"/>
    </sheetView>
  </sheetViews>
  <sheetFormatPr defaultRowHeight="15"/>
  <cols>
    <col min="1" max="1" width="13.42578125" style="3" bestFit="1" customWidth="1"/>
    <col min="2" max="4" width="9.140625" style="3" customWidth="1"/>
    <col min="5" max="6" width="9.140625" style="3"/>
    <col min="7" max="7" width="9.140625" style="3" customWidth="1"/>
    <col min="8" max="8" width="11.7109375" style="3" customWidth="1"/>
    <col min="9" max="15" width="9.140625" style="3"/>
    <col min="16" max="16" width="18.5703125" style="3" customWidth="1"/>
    <col min="17" max="16384" width="9.140625" style="3"/>
  </cols>
  <sheetData>
    <row r="2" spans="2:19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5" spans="2:19" ht="16.5" thickBot="1">
      <c r="B5" s="48" t="s">
        <v>30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9"/>
    </row>
    <row r="6" spans="2:19" ht="15.75">
      <c r="B6" s="139" t="s">
        <v>18</v>
      </c>
      <c r="C6" s="135" t="s">
        <v>18</v>
      </c>
      <c r="D6" s="141"/>
      <c r="E6" s="142" t="s">
        <v>19</v>
      </c>
      <c r="F6" s="143"/>
      <c r="G6" s="144" t="s">
        <v>7</v>
      </c>
      <c r="H6" s="146" t="s">
        <v>20</v>
      </c>
      <c r="I6" s="144" t="s">
        <v>21</v>
      </c>
      <c r="J6" s="133" t="s">
        <v>22</v>
      </c>
      <c r="K6" s="133" t="s">
        <v>23</v>
      </c>
      <c r="L6" s="135" t="s">
        <v>24</v>
      </c>
      <c r="M6" s="136"/>
      <c r="N6" s="137" t="s">
        <v>25</v>
      </c>
      <c r="O6" s="138"/>
      <c r="P6" s="148" t="s">
        <v>26</v>
      </c>
      <c r="Q6" s="148" t="s">
        <v>17</v>
      </c>
      <c r="R6" s="4"/>
      <c r="S6" s="49"/>
    </row>
    <row r="7" spans="2:19" ht="16.5" thickBot="1">
      <c r="B7" s="140"/>
      <c r="C7" s="43" t="s">
        <v>27</v>
      </c>
      <c r="D7" s="44" t="s">
        <v>28</v>
      </c>
      <c r="E7" s="45">
        <v>0</v>
      </c>
      <c r="F7" s="46">
        <v>1</v>
      </c>
      <c r="G7" s="145"/>
      <c r="H7" s="147"/>
      <c r="I7" s="145"/>
      <c r="J7" s="134"/>
      <c r="K7" s="134"/>
      <c r="L7" s="45">
        <v>0</v>
      </c>
      <c r="M7" s="46">
        <v>1</v>
      </c>
      <c r="N7" s="46">
        <v>0</v>
      </c>
      <c r="O7" s="47">
        <v>1</v>
      </c>
      <c r="P7" s="149"/>
      <c r="Q7" s="149"/>
      <c r="R7" s="4"/>
      <c r="S7" s="49"/>
    </row>
    <row r="8" spans="2:19" ht="15.75">
      <c r="B8" s="9">
        <v>1</v>
      </c>
      <c r="C8" s="70"/>
      <c r="D8" s="71"/>
      <c r="E8" s="72"/>
      <c r="F8" s="73"/>
      <c r="G8" s="10">
        <f>SUM(E8:F8)</f>
        <v>0</v>
      </c>
      <c r="H8" s="10">
        <f>SUM(G8:G27)</f>
        <v>0</v>
      </c>
      <c r="I8" s="11" t="e">
        <f>H8/G28</f>
        <v>#DIV/0!</v>
      </c>
      <c r="J8" s="63" t="e">
        <f>F8/G8</f>
        <v>#DIV/0!</v>
      </c>
      <c r="K8" s="12" t="e">
        <f>SUM(F8:F27)/SUM(G8:G27)</f>
        <v>#DIV/0!</v>
      </c>
      <c r="L8" s="13" t="e">
        <f>SUM(E7:E7)/E28</f>
        <v>#DIV/0!</v>
      </c>
      <c r="M8" s="12" t="e">
        <f>SUM(F7:F7)/F28</f>
        <v>#DIV/0!</v>
      </c>
      <c r="N8" s="12" t="e">
        <f>SUM(E8:E27)/E28</f>
        <v>#DIV/0!</v>
      </c>
      <c r="O8" s="14" t="e">
        <f>SUM(F8:F27)/F28</f>
        <v>#DIV/0!</v>
      </c>
      <c r="P8" s="66" t="e">
        <f>ABS(O8-(1-L8))</f>
        <v>#DIV/0!</v>
      </c>
      <c r="Q8" s="15" t="e">
        <f>(SUM(F8:F27))/G28</f>
        <v>#DIV/0!</v>
      </c>
      <c r="R8" s="7"/>
      <c r="S8" s="49"/>
    </row>
    <row r="9" spans="2:19" ht="15" customHeight="1">
      <c r="B9" s="16">
        <v>2</v>
      </c>
      <c r="C9" s="74"/>
      <c r="D9" s="75"/>
      <c r="E9" s="76"/>
      <c r="F9" s="77"/>
      <c r="G9" s="17">
        <f>SUM(E9:F9)</f>
        <v>0</v>
      </c>
      <c r="H9" s="17">
        <f>SUM(G9:G27)</f>
        <v>0</v>
      </c>
      <c r="I9" s="18" t="e">
        <f>H9/G28</f>
        <v>#DIV/0!</v>
      </c>
      <c r="J9" s="64" t="e">
        <f t="shared" ref="J9:J27" si="0">F9/G9</f>
        <v>#DIV/0!</v>
      </c>
      <c r="K9" s="19" t="e">
        <f>SUM(F9:F27)/SUM(G9:G27)</f>
        <v>#DIV/0!</v>
      </c>
      <c r="L9" s="20" t="e">
        <f>SUM(E8:E8)/E28</f>
        <v>#DIV/0!</v>
      </c>
      <c r="M9" s="19" t="e">
        <f>SUM(F8:F8)/F28</f>
        <v>#DIV/0!</v>
      </c>
      <c r="N9" s="19" t="e">
        <f>SUM(E9:E27)/E28</f>
        <v>#DIV/0!</v>
      </c>
      <c r="O9" s="21" t="e">
        <f>SUM(F9:F27)/F28</f>
        <v>#DIV/0!</v>
      </c>
      <c r="P9" s="67" t="e">
        <f t="shared" ref="P9:P27" si="1">ABS(O9-(1-L9))</f>
        <v>#DIV/0!</v>
      </c>
      <c r="Q9" s="22" t="e">
        <f>(SUM(F9:F27)+SUM(E8:E8))/G28</f>
        <v>#DIV/0!</v>
      </c>
      <c r="R9" s="7"/>
      <c r="S9" s="49"/>
    </row>
    <row r="10" spans="2:19" ht="15.75">
      <c r="B10" s="16">
        <v>3</v>
      </c>
      <c r="C10" s="74"/>
      <c r="D10" s="75"/>
      <c r="E10" s="76"/>
      <c r="F10" s="77"/>
      <c r="G10" s="17">
        <f t="shared" ref="G10:G27" si="2">SUM(E10:F10)</f>
        <v>0</v>
      </c>
      <c r="H10" s="17">
        <f>SUM(G10:G27)</f>
        <v>0</v>
      </c>
      <c r="I10" s="18" t="e">
        <f>H10/G28</f>
        <v>#DIV/0!</v>
      </c>
      <c r="J10" s="64" t="e">
        <f t="shared" si="0"/>
        <v>#DIV/0!</v>
      </c>
      <c r="K10" s="19" t="e">
        <f>SUM(F10:F27)/SUM(G10:G27)</f>
        <v>#DIV/0!</v>
      </c>
      <c r="L10" s="20" t="e">
        <f>SUM(E8:E9)/E28</f>
        <v>#DIV/0!</v>
      </c>
      <c r="M10" s="19" t="e">
        <f>SUM(F8:F9)/F28</f>
        <v>#DIV/0!</v>
      </c>
      <c r="N10" s="19" t="e">
        <f>SUM(E10:E27)/E28</f>
        <v>#DIV/0!</v>
      </c>
      <c r="O10" s="21" t="e">
        <f>SUM(F10:F27)/F28</f>
        <v>#DIV/0!</v>
      </c>
      <c r="P10" s="67" t="e">
        <f t="shared" si="1"/>
        <v>#DIV/0!</v>
      </c>
      <c r="Q10" s="22" t="e">
        <f>(SUM(F10:F27)+SUM(E8:E9))/G28</f>
        <v>#DIV/0!</v>
      </c>
      <c r="R10" s="7"/>
      <c r="S10" s="49"/>
    </row>
    <row r="11" spans="2:19" ht="15.75">
      <c r="B11" s="16">
        <v>4</v>
      </c>
      <c r="C11" s="74"/>
      <c r="D11" s="75"/>
      <c r="E11" s="76"/>
      <c r="F11" s="77"/>
      <c r="G11" s="17">
        <f t="shared" si="2"/>
        <v>0</v>
      </c>
      <c r="H11" s="17">
        <f>SUM(G11:G27)</f>
        <v>0</v>
      </c>
      <c r="I11" s="18" t="e">
        <f>H11/G28</f>
        <v>#DIV/0!</v>
      </c>
      <c r="J11" s="64" t="e">
        <f t="shared" si="0"/>
        <v>#DIV/0!</v>
      </c>
      <c r="K11" s="19" t="e">
        <f>SUM(F11:F27)/SUM(G11:G27)</f>
        <v>#DIV/0!</v>
      </c>
      <c r="L11" s="20" t="e">
        <f>SUM(E8:E10)/E28</f>
        <v>#DIV/0!</v>
      </c>
      <c r="M11" s="19" t="e">
        <f>SUM(F8:F10)/F28</f>
        <v>#DIV/0!</v>
      </c>
      <c r="N11" s="19" t="e">
        <f>SUM(E11:E27)/E28</f>
        <v>#DIV/0!</v>
      </c>
      <c r="O11" s="21" t="e">
        <f>SUM(F11:F27)/F28</f>
        <v>#DIV/0!</v>
      </c>
      <c r="P11" s="67" t="e">
        <f>ABS(O11-(1-L11))</f>
        <v>#DIV/0!</v>
      </c>
      <c r="Q11" s="22" t="e">
        <f>(SUM(F11:F27)+SUM(E8:E10))/G28</f>
        <v>#DIV/0!</v>
      </c>
      <c r="R11" s="7"/>
      <c r="S11" s="49"/>
    </row>
    <row r="12" spans="2:19" ht="15.75">
      <c r="B12" s="16">
        <v>5</v>
      </c>
      <c r="C12" s="74"/>
      <c r="D12" s="75"/>
      <c r="E12" s="76"/>
      <c r="F12" s="77"/>
      <c r="G12" s="17">
        <f>SUM(E12:F12)</f>
        <v>0</v>
      </c>
      <c r="H12" s="17">
        <f>SUM(G12:G27)</f>
        <v>0</v>
      </c>
      <c r="I12" s="18" t="e">
        <f>H12/G28</f>
        <v>#DIV/0!</v>
      </c>
      <c r="J12" s="64" t="e">
        <f t="shared" si="0"/>
        <v>#DIV/0!</v>
      </c>
      <c r="K12" s="19" t="e">
        <f>SUM(F12:F27)/SUM(G12:G27)</f>
        <v>#DIV/0!</v>
      </c>
      <c r="L12" s="20" t="e">
        <f>SUM(E8:E11)/E28</f>
        <v>#DIV/0!</v>
      </c>
      <c r="M12" s="19" t="e">
        <f>SUM(F8:F11)/F28</f>
        <v>#DIV/0!</v>
      </c>
      <c r="N12" s="19" t="e">
        <f>SUM(E12:E27)/E28</f>
        <v>#DIV/0!</v>
      </c>
      <c r="O12" s="21" t="e">
        <f>SUM(F12:F27)/F28</f>
        <v>#DIV/0!</v>
      </c>
      <c r="P12" s="67" t="e">
        <f t="shared" si="1"/>
        <v>#DIV/0!</v>
      </c>
      <c r="Q12" s="22" t="e">
        <f>(SUM(F12:F27)+SUM(E8:E11))/G28</f>
        <v>#DIV/0!</v>
      </c>
      <c r="R12" s="7"/>
      <c r="S12" s="49"/>
    </row>
    <row r="13" spans="2:19" ht="15.75">
      <c r="B13" s="16">
        <v>6</v>
      </c>
      <c r="C13" s="74"/>
      <c r="D13" s="75"/>
      <c r="E13" s="76"/>
      <c r="F13" s="77"/>
      <c r="G13" s="17">
        <f>SUM(E13:F13)</f>
        <v>0</v>
      </c>
      <c r="H13" s="17">
        <f>SUM(G13:G27)</f>
        <v>0</v>
      </c>
      <c r="I13" s="18" t="e">
        <f>H13/G28</f>
        <v>#DIV/0!</v>
      </c>
      <c r="J13" s="64" t="e">
        <f>F13/G13</f>
        <v>#DIV/0!</v>
      </c>
      <c r="K13" s="19" t="e">
        <f>SUM(F13:F27)/SUM(G13:G27)</f>
        <v>#DIV/0!</v>
      </c>
      <c r="L13" s="20" t="e">
        <f>SUM(E8:E12)/E28</f>
        <v>#DIV/0!</v>
      </c>
      <c r="M13" s="19" t="e">
        <f>SUM(F8:F12)/F28</f>
        <v>#DIV/0!</v>
      </c>
      <c r="N13" s="19" t="e">
        <f>SUM(E13:E27)/E28</f>
        <v>#DIV/0!</v>
      </c>
      <c r="O13" s="21" t="e">
        <f>SUM(F13:F27)/F28</f>
        <v>#DIV/0!</v>
      </c>
      <c r="P13" s="67" t="e">
        <f>ABS(O13-(1-L13))</f>
        <v>#DIV/0!</v>
      </c>
      <c r="Q13" s="22" t="e">
        <f>(SUM(F13:F27)+SUM(E8:E12))/G28</f>
        <v>#DIV/0!</v>
      </c>
      <c r="R13" s="7"/>
      <c r="S13" s="49"/>
    </row>
    <row r="14" spans="2:19" ht="15.75">
      <c r="B14" s="16">
        <v>7</v>
      </c>
      <c r="C14" s="74"/>
      <c r="D14" s="75"/>
      <c r="E14" s="76"/>
      <c r="F14" s="77"/>
      <c r="G14" s="17">
        <f t="shared" si="2"/>
        <v>0</v>
      </c>
      <c r="H14" s="17">
        <f>SUM(G14:G27)</f>
        <v>0</v>
      </c>
      <c r="I14" s="18" t="e">
        <f>H14/G28</f>
        <v>#DIV/0!</v>
      </c>
      <c r="J14" s="64" t="e">
        <f t="shared" ref="J14:J25" si="3">F14/G14</f>
        <v>#DIV/0!</v>
      </c>
      <c r="K14" s="19" t="e">
        <f>SUM(F14:F27)/SUM(G14:G27)</f>
        <v>#DIV/0!</v>
      </c>
      <c r="L14" s="20" t="e">
        <f>SUM(E8:E13)/E28</f>
        <v>#DIV/0!</v>
      </c>
      <c r="M14" s="19" t="e">
        <f>SUM(F8:F13)/F28</f>
        <v>#DIV/0!</v>
      </c>
      <c r="N14" s="19" t="e">
        <f>SUM(E14:E27)/E28</f>
        <v>#DIV/0!</v>
      </c>
      <c r="O14" s="21" t="e">
        <f>SUM(F14:F27)/F28</f>
        <v>#DIV/0!</v>
      </c>
      <c r="P14" s="67" t="e">
        <f t="shared" ref="P14:P25" si="4">ABS(O14-(1-L14))</f>
        <v>#DIV/0!</v>
      </c>
      <c r="Q14" s="22" t="e">
        <f>(SUM(F14:F27)+SUM(E8:E13))/G28</f>
        <v>#DIV/0!</v>
      </c>
      <c r="R14" s="7"/>
      <c r="S14" s="49"/>
    </row>
    <row r="15" spans="2:19" ht="15.75">
      <c r="B15" s="16">
        <v>8</v>
      </c>
      <c r="C15" s="74"/>
      <c r="D15" s="75"/>
      <c r="E15" s="76"/>
      <c r="F15" s="77"/>
      <c r="G15" s="17">
        <f t="shared" si="2"/>
        <v>0</v>
      </c>
      <c r="H15" s="17">
        <f>SUM(G15:G27)</f>
        <v>0</v>
      </c>
      <c r="I15" s="18" t="e">
        <f>H15/G28</f>
        <v>#DIV/0!</v>
      </c>
      <c r="J15" s="64" t="e">
        <f t="shared" si="3"/>
        <v>#DIV/0!</v>
      </c>
      <c r="K15" s="19" t="e">
        <f>SUM(F15:F27)/SUM(G15:G27)</f>
        <v>#DIV/0!</v>
      </c>
      <c r="L15" s="20" t="e">
        <f>SUM(E8:E14)/E28</f>
        <v>#DIV/0!</v>
      </c>
      <c r="M15" s="19" t="e">
        <f>SUM(F8:F14)/F28</f>
        <v>#DIV/0!</v>
      </c>
      <c r="N15" s="19" t="e">
        <f>SUM(E15:E27)/E28</f>
        <v>#DIV/0!</v>
      </c>
      <c r="O15" s="21" t="e">
        <f>SUM(F15:F27)/F28</f>
        <v>#DIV/0!</v>
      </c>
      <c r="P15" s="67" t="e">
        <f t="shared" si="4"/>
        <v>#DIV/0!</v>
      </c>
      <c r="Q15" s="22" t="e">
        <f>(SUM(F15:F27)+SUM(E8:E14))/G28</f>
        <v>#DIV/0!</v>
      </c>
      <c r="R15" s="7"/>
      <c r="S15" s="49"/>
    </row>
    <row r="16" spans="2:19" ht="15.75">
      <c r="B16" s="16">
        <v>9</v>
      </c>
      <c r="C16" s="74"/>
      <c r="D16" s="75"/>
      <c r="E16" s="76"/>
      <c r="F16" s="77"/>
      <c r="G16" s="17">
        <f t="shared" si="2"/>
        <v>0</v>
      </c>
      <c r="H16" s="17">
        <f>SUM(G16:G27)</f>
        <v>0</v>
      </c>
      <c r="I16" s="18" t="e">
        <f>H16/G28</f>
        <v>#DIV/0!</v>
      </c>
      <c r="J16" s="64" t="e">
        <f t="shared" si="3"/>
        <v>#DIV/0!</v>
      </c>
      <c r="K16" s="19" t="e">
        <f>SUM(F16:F27)/SUM(G16:G27)</f>
        <v>#DIV/0!</v>
      </c>
      <c r="L16" s="20" t="e">
        <f>SUM(E8:E15)/E28</f>
        <v>#DIV/0!</v>
      </c>
      <c r="M16" s="19" t="e">
        <f>SUM(F8:F15)/F28</f>
        <v>#DIV/0!</v>
      </c>
      <c r="N16" s="19" t="e">
        <f>SUM(E16:E27)/E28</f>
        <v>#DIV/0!</v>
      </c>
      <c r="O16" s="21" t="e">
        <f>SUM(F16:F27)/F28</f>
        <v>#DIV/0!</v>
      </c>
      <c r="P16" s="67" t="e">
        <f t="shared" si="4"/>
        <v>#DIV/0!</v>
      </c>
      <c r="Q16" s="22" t="e">
        <f>(SUM(F16:F27)+SUM(E8:E15))/G28</f>
        <v>#DIV/0!</v>
      </c>
      <c r="R16" s="7"/>
      <c r="S16" s="49"/>
    </row>
    <row r="17" spans="1:19" ht="15.75">
      <c r="B17" s="16">
        <v>10</v>
      </c>
      <c r="C17" s="74"/>
      <c r="D17" s="75"/>
      <c r="E17" s="76"/>
      <c r="F17" s="77"/>
      <c r="G17" s="17">
        <f t="shared" si="2"/>
        <v>0</v>
      </c>
      <c r="H17" s="17">
        <f>SUM(G17:G27)</f>
        <v>0</v>
      </c>
      <c r="I17" s="18" t="e">
        <f>H17/G28</f>
        <v>#DIV/0!</v>
      </c>
      <c r="J17" s="64" t="e">
        <f t="shared" si="3"/>
        <v>#DIV/0!</v>
      </c>
      <c r="K17" s="19" t="e">
        <f>SUM(F17:F27)/SUM(G17:G27)</f>
        <v>#DIV/0!</v>
      </c>
      <c r="L17" s="20" t="e">
        <f>SUM(E8:E16)/E28</f>
        <v>#DIV/0!</v>
      </c>
      <c r="M17" s="19" t="e">
        <f>SUM(F8:F16)/F28</f>
        <v>#DIV/0!</v>
      </c>
      <c r="N17" s="19" t="e">
        <f>SUM(E17:E27)/E28</f>
        <v>#DIV/0!</v>
      </c>
      <c r="O17" s="21" t="e">
        <f>SUM(F17:F27)/F28</f>
        <v>#DIV/0!</v>
      </c>
      <c r="P17" s="67" t="e">
        <f t="shared" si="4"/>
        <v>#DIV/0!</v>
      </c>
      <c r="Q17" s="22" t="e">
        <f>(SUM(F17:F27)+SUM(E8:E16))/G28</f>
        <v>#DIV/0!</v>
      </c>
      <c r="R17" s="7"/>
      <c r="S17" s="49"/>
    </row>
    <row r="18" spans="1:19" ht="15.75">
      <c r="B18" s="16">
        <v>11</v>
      </c>
      <c r="C18" s="74"/>
      <c r="D18" s="75"/>
      <c r="E18" s="76"/>
      <c r="F18" s="77"/>
      <c r="G18" s="17">
        <f t="shared" si="2"/>
        <v>0</v>
      </c>
      <c r="H18" s="17">
        <f>SUM(G18:G27)</f>
        <v>0</v>
      </c>
      <c r="I18" s="18" t="e">
        <f>H18/G28</f>
        <v>#DIV/0!</v>
      </c>
      <c r="J18" s="64" t="e">
        <f t="shared" si="3"/>
        <v>#DIV/0!</v>
      </c>
      <c r="K18" s="19" t="e">
        <f>SUM(F18:F27)/SUM(G18:G27)</f>
        <v>#DIV/0!</v>
      </c>
      <c r="L18" s="20" t="e">
        <f>SUM(E8:E17)/E28</f>
        <v>#DIV/0!</v>
      </c>
      <c r="M18" s="19" t="e">
        <f>SUM(F8:F17)/F28</f>
        <v>#DIV/0!</v>
      </c>
      <c r="N18" s="19" t="e">
        <f>SUM(E18:E27)/E28</f>
        <v>#DIV/0!</v>
      </c>
      <c r="O18" s="21" t="e">
        <f>SUM(F18:F27)/F28</f>
        <v>#DIV/0!</v>
      </c>
      <c r="P18" s="67" t="e">
        <f t="shared" si="4"/>
        <v>#DIV/0!</v>
      </c>
      <c r="Q18" s="22" t="e">
        <f>(SUM(F18:F27)+SUM(E8:E17))/G28</f>
        <v>#DIV/0!</v>
      </c>
      <c r="R18" s="7"/>
      <c r="S18" s="49"/>
    </row>
    <row r="19" spans="1:19" ht="15.75">
      <c r="B19" s="16">
        <v>12</v>
      </c>
      <c r="C19" s="74"/>
      <c r="D19" s="75"/>
      <c r="E19" s="76"/>
      <c r="F19" s="77"/>
      <c r="G19" s="17">
        <f t="shared" si="2"/>
        <v>0</v>
      </c>
      <c r="H19" s="17">
        <f>SUM(G19:G27)</f>
        <v>0</v>
      </c>
      <c r="I19" s="18" t="e">
        <f>H19/G28</f>
        <v>#DIV/0!</v>
      </c>
      <c r="J19" s="64" t="e">
        <f t="shared" si="3"/>
        <v>#DIV/0!</v>
      </c>
      <c r="K19" s="19" t="e">
        <f>SUM(F19:F27)/SUM(G19:G27)</f>
        <v>#DIV/0!</v>
      </c>
      <c r="L19" s="20" t="e">
        <f>SUM(E8:E18)/E28</f>
        <v>#DIV/0!</v>
      </c>
      <c r="M19" s="19" t="e">
        <f>SUM(F8:F18)/F28</f>
        <v>#DIV/0!</v>
      </c>
      <c r="N19" s="19" t="e">
        <f>SUM(E19:E27)/E28</f>
        <v>#DIV/0!</v>
      </c>
      <c r="O19" s="21" t="e">
        <f>SUM(F19:F27)/F28</f>
        <v>#DIV/0!</v>
      </c>
      <c r="P19" s="67" t="e">
        <f t="shared" si="4"/>
        <v>#DIV/0!</v>
      </c>
      <c r="Q19" s="22" t="e">
        <f>(SUM(F19:F27)+SUM(E8:E18))/G28</f>
        <v>#DIV/0!</v>
      </c>
      <c r="R19" s="7"/>
      <c r="S19" s="49"/>
    </row>
    <row r="20" spans="1:19" ht="15.75">
      <c r="B20" s="16">
        <v>13</v>
      </c>
      <c r="C20" s="74"/>
      <c r="D20" s="75"/>
      <c r="E20" s="76"/>
      <c r="F20" s="77"/>
      <c r="G20" s="17">
        <f t="shared" si="2"/>
        <v>0</v>
      </c>
      <c r="H20" s="17">
        <f>SUM(G20:G27)</f>
        <v>0</v>
      </c>
      <c r="I20" s="18" t="e">
        <f>H20/G28</f>
        <v>#DIV/0!</v>
      </c>
      <c r="J20" s="64" t="e">
        <f t="shared" si="3"/>
        <v>#DIV/0!</v>
      </c>
      <c r="K20" s="19" t="e">
        <f>SUM(F20:F27)/SUM(G20:G27)</f>
        <v>#DIV/0!</v>
      </c>
      <c r="L20" s="20" t="e">
        <f>SUM(E8:E19)/E28</f>
        <v>#DIV/0!</v>
      </c>
      <c r="M20" s="19" t="e">
        <f>SUM(F8:F19)/F28</f>
        <v>#DIV/0!</v>
      </c>
      <c r="N20" s="19" t="e">
        <f>SUM(E20:E27)/E28</f>
        <v>#DIV/0!</v>
      </c>
      <c r="O20" s="21" t="e">
        <f>SUM(F20:F27)/F28</f>
        <v>#DIV/0!</v>
      </c>
      <c r="P20" s="67" t="e">
        <f t="shared" si="4"/>
        <v>#DIV/0!</v>
      </c>
      <c r="Q20" s="22" t="e">
        <f>(SUM(F20:F27)+SUM(E8:E19))/G28</f>
        <v>#DIV/0!</v>
      </c>
      <c r="R20" s="7"/>
      <c r="S20" s="49"/>
    </row>
    <row r="21" spans="1:19" ht="15.75">
      <c r="B21" s="82">
        <v>14</v>
      </c>
      <c r="C21" s="83"/>
      <c r="D21" s="84"/>
      <c r="E21" s="85"/>
      <c r="F21" s="86"/>
      <c r="G21" s="87">
        <f t="shared" si="2"/>
        <v>0</v>
      </c>
      <c r="H21" s="87">
        <f>SUM(G21:G27)</f>
        <v>0</v>
      </c>
      <c r="I21" s="88" t="e">
        <f>H21/G28</f>
        <v>#DIV/0!</v>
      </c>
      <c r="J21" s="89" t="e">
        <f t="shared" si="3"/>
        <v>#DIV/0!</v>
      </c>
      <c r="K21" s="90" t="e">
        <f>SUM(F21:F27)/SUM(G21:G27)</f>
        <v>#DIV/0!</v>
      </c>
      <c r="L21" s="91" t="e">
        <f>SUM(E8:E20)/E28</f>
        <v>#DIV/0!</v>
      </c>
      <c r="M21" s="90" t="e">
        <f>SUM(F8:F20)/F28</f>
        <v>#DIV/0!</v>
      </c>
      <c r="N21" s="90" t="e">
        <f>SUM(E21:E27)/E28</f>
        <v>#DIV/0!</v>
      </c>
      <c r="O21" s="92" t="e">
        <f>SUM(F21:F27)/F28</f>
        <v>#DIV/0!</v>
      </c>
      <c r="P21" s="93" t="e">
        <f t="shared" si="4"/>
        <v>#DIV/0!</v>
      </c>
      <c r="Q21" s="94" t="e">
        <f>(SUM(F21:F27)+SUM(E8:E20))/G28</f>
        <v>#DIV/0!</v>
      </c>
      <c r="R21" s="7"/>
      <c r="S21" s="49"/>
    </row>
    <row r="22" spans="1:19" ht="15.75">
      <c r="B22" s="16">
        <v>15</v>
      </c>
      <c r="C22" s="74"/>
      <c r="D22" s="75"/>
      <c r="E22" s="76"/>
      <c r="F22" s="77"/>
      <c r="G22" s="17">
        <f t="shared" si="2"/>
        <v>0</v>
      </c>
      <c r="H22" s="17">
        <f>SUM(G22:G27)</f>
        <v>0</v>
      </c>
      <c r="I22" s="18" t="e">
        <f>H22/G28</f>
        <v>#DIV/0!</v>
      </c>
      <c r="J22" s="64" t="e">
        <f t="shared" si="3"/>
        <v>#DIV/0!</v>
      </c>
      <c r="K22" s="19" t="e">
        <f>SUM(F22:F27)/SUM(G22:G27)</f>
        <v>#DIV/0!</v>
      </c>
      <c r="L22" s="20" t="e">
        <f>SUM(E8:E21)/E28</f>
        <v>#DIV/0!</v>
      </c>
      <c r="M22" s="19" t="e">
        <f>SUM(F8:F21)/F28</f>
        <v>#DIV/0!</v>
      </c>
      <c r="N22" s="19" t="e">
        <f>SUM(E22:E27)/E28</f>
        <v>#DIV/0!</v>
      </c>
      <c r="O22" s="21" t="e">
        <f>SUM(F22:F27)/F28</f>
        <v>#DIV/0!</v>
      </c>
      <c r="P22" s="67" t="e">
        <f t="shared" si="4"/>
        <v>#DIV/0!</v>
      </c>
      <c r="Q22" s="22" t="e">
        <f>(SUM(F22:F27)+SUM(E8:E21))/G28</f>
        <v>#DIV/0!</v>
      </c>
      <c r="R22" s="7"/>
      <c r="S22" s="49"/>
    </row>
    <row r="23" spans="1:19" ht="15.75">
      <c r="B23" s="16">
        <v>16</v>
      </c>
      <c r="C23" s="74"/>
      <c r="D23" s="75"/>
      <c r="E23" s="76"/>
      <c r="F23" s="77"/>
      <c r="G23" s="17">
        <f t="shared" si="2"/>
        <v>0</v>
      </c>
      <c r="H23" s="17">
        <f>SUM(G23:G27)</f>
        <v>0</v>
      </c>
      <c r="I23" s="18" t="e">
        <f>H23/G28</f>
        <v>#DIV/0!</v>
      </c>
      <c r="J23" s="64" t="e">
        <f t="shared" si="3"/>
        <v>#DIV/0!</v>
      </c>
      <c r="K23" s="19" t="e">
        <f>SUM(F23:F27)/SUM(G23:G27)</f>
        <v>#DIV/0!</v>
      </c>
      <c r="L23" s="20" t="e">
        <f>SUM(E8:E22)/E28</f>
        <v>#DIV/0!</v>
      </c>
      <c r="M23" s="19" t="e">
        <f>SUM(F8:F22)/F28</f>
        <v>#DIV/0!</v>
      </c>
      <c r="N23" s="19" t="e">
        <f>SUM(E23:E27)/E28</f>
        <v>#DIV/0!</v>
      </c>
      <c r="O23" s="21" t="e">
        <f>SUM(F23:F27)/F28</f>
        <v>#DIV/0!</v>
      </c>
      <c r="P23" s="67" t="e">
        <f t="shared" si="4"/>
        <v>#DIV/0!</v>
      </c>
      <c r="Q23" s="22" t="e">
        <f>(SUM(F23:F27)+SUM(E8:E22))/G28</f>
        <v>#DIV/0!</v>
      </c>
      <c r="R23" s="7"/>
      <c r="S23" s="49"/>
    </row>
    <row r="24" spans="1:19" ht="15.75">
      <c r="A24" s="130"/>
      <c r="B24" s="16">
        <v>17</v>
      </c>
      <c r="C24" s="74"/>
      <c r="D24" s="75"/>
      <c r="E24" s="76"/>
      <c r="F24" s="77"/>
      <c r="G24" s="17">
        <f t="shared" si="2"/>
        <v>0</v>
      </c>
      <c r="H24" s="17">
        <f>SUM(G24:G27)</f>
        <v>0</v>
      </c>
      <c r="I24" s="18" t="e">
        <f>H24/G28</f>
        <v>#DIV/0!</v>
      </c>
      <c r="J24" s="64" t="e">
        <f t="shared" si="3"/>
        <v>#DIV/0!</v>
      </c>
      <c r="K24" s="19" t="e">
        <f>SUM(F24:F27)/SUM(G24:G27)</f>
        <v>#DIV/0!</v>
      </c>
      <c r="L24" s="20" t="e">
        <f>SUM(E8:E23)/E28</f>
        <v>#DIV/0!</v>
      </c>
      <c r="M24" s="19" t="e">
        <f>SUM(F8:F23)/F28</f>
        <v>#DIV/0!</v>
      </c>
      <c r="N24" s="19" t="e">
        <f>SUM(E24:E27)/E28</f>
        <v>#DIV/0!</v>
      </c>
      <c r="O24" s="21" t="e">
        <f>SUM(F24:F27)/F28</f>
        <v>#DIV/0!</v>
      </c>
      <c r="P24" s="67" t="e">
        <f t="shared" si="4"/>
        <v>#DIV/0!</v>
      </c>
      <c r="Q24" s="22" t="e">
        <f>(SUM(F24:F27)+SUM(E8:E23))/G28</f>
        <v>#DIV/0!</v>
      </c>
      <c r="R24" s="7"/>
      <c r="S24" s="49"/>
    </row>
    <row r="25" spans="1:19" ht="15.75">
      <c r="A25" s="130"/>
      <c r="B25" s="16">
        <v>18</v>
      </c>
      <c r="C25" s="74"/>
      <c r="D25" s="75"/>
      <c r="E25" s="76"/>
      <c r="F25" s="77"/>
      <c r="G25" s="17">
        <f t="shared" si="2"/>
        <v>0</v>
      </c>
      <c r="H25" s="17">
        <f>SUM(G25:G27)</f>
        <v>0</v>
      </c>
      <c r="I25" s="18" t="e">
        <f>H25/G28</f>
        <v>#DIV/0!</v>
      </c>
      <c r="J25" s="64" t="e">
        <f t="shared" si="3"/>
        <v>#DIV/0!</v>
      </c>
      <c r="K25" s="19" t="e">
        <f>SUM(F25:F27)/SUM(G25:G27)</f>
        <v>#DIV/0!</v>
      </c>
      <c r="L25" s="20" t="e">
        <f>SUM(E8:E24)/E28</f>
        <v>#DIV/0!</v>
      </c>
      <c r="M25" s="19" t="e">
        <f>SUM(F8:F24)/F28</f>
        <v>#DIV/0!</v>
      </c>
      <c r="N25" s="19" t="e">
        <f>SUM(E25:E27)/E28</f>
        <v>#DIV/0!</v>
      </c>
      <c r="O25" s="21" t="e">
        <f>SUM(F25:F27)/F28</f>
        <v>#DIV/0!</v>
      </c>
      <c r="P25" s="67" t="e">
        <f t="shared" si="4"/>
        <v>#DIV/0!</v>
      </c>
      <c r="Q25" s="22" t="e">
        <f>(SUM(F25:F27)+SUM(E8:E24))/G28</f>
        <v>#DIV/0!</v>
      </c>
      <c r="R25" s="7"/>
      <c r="S25" s="49"/>
    </row>
    <row r="26" spans="1:19" ht="15.75">
      <c r="A26" s="130"/>
      <c r="B26" s="16">
        <v>19</v>
      </c>
      <c r="C26" s="74"/>
      <c r="D26" s="75"/>
      <c r="E26" s="76"/>
      <c r="F26" s="77"/>
      <c r="G26" s="17">
        <f t="shared" si="2"/>
        <v>0</v>
      </c>
      <c r="H26" s="17">
        <f>SUM(G26:G27)</f>
        <v>0</v>
      </c>
      <c r="I26" s="18" t="e">
        <f>H26/G28</f>
        <v>#DIV/0!</v>
      </c>
      <c r="J26" s="64" t="e">
        <f t="shared" si="0"/>
        <v>#DIV/0!</v>
      </c>
      <c r="K26" s="19" t="e">
        <f>SUM(F26:F27)/SUM(G26:G27)</f>
        <v>#DIV/0!</v>
      </c>
      <c r="L26" s="20" t="e">
        <f>SUM(E7:E25)/E28</f>
        <v>#DIV/0!</v>
      </c>
      <c r="M26" s="19" t="e">
        <f>SUM(F8:F25)/F28</f>
        <v>#DIV/0!</v>
      </c>
      <c r="N26" s="19" t="e">
        <f>SUM(E26:E27)/E28</f>
        <v>#DIV/0!</v>
      </c>
      <c r="O26" s="21" t="e">
        <f>SUM(F26:F27)/F28</f>
        <v>#DIV/0!</v>
      </c>
      <c r="P26" s="67" t="e">
        <f t="shared" si="1"/>
        <v>#DIV/0!</v>
      </c>
      <c r="Q26" s="22" t="e">
        <f>(SUM(F26:F27)+SUM(E8:E25))/G28</f>
        <v>#DIV/0!</v>
      </c>
      <c r="R26" s="7"/>
      <c r="S26" s="49"/>
    </row>
    <row r="27" spans="1:19" ht="16.5" thickBot="1">
      <c r="A27" s="131"/>
      <c r="B27" s="23">
        <v>20</v>
      </c>
      <c r="C27" s="78"/>
      <c r="D27" s="79"/>
      <c r="E27" s="80"/>
      <c r="F27" s="81"/>
      <c r="G27" s="24">
        <f t="shared" si="2"/>
        <v>0</v>
      </c>
      <c r="H27" s="24">
        <f>SUM(G27:G27)</f>
        <v>0</v>
      </c>
      <c r="I27" s="25" t="e">
        <f>H27/G28</f>
        <v>#DIV/0!</v>
      </c>
      <c r="J27" s="65" t="e">
        <f t="shared" si="0"/>
        <v>#DIV/0!</v>
      </c>
      <c r="K27" s="26" t="e">
        <f>SUM(F27:F27)/SUM(G27:G27)</f>
        <v>#DIV/0!</v>
      </c>
      <c r="L27" s="27" t="e">
        <f>SUM(E7:E26)/E28</f>
        <v>#DIV/0!</v>
      </c>
      <c r="M27" s="26" t="e">
        <f>SUM(F8:F26)/F28</f>
        <v>#DIV/0!</v>
      </c>
      <c r="N27" s="26" t="e">
        <f>SUM(E27:E27)/E28</f>
        <v>#DIV/0!</v>
      </c>
      <c r="O27" s="28" t="e">
        <f>SUM(F27:F27)/F28</f>
        <v>#DIV/0!</v>
      </c>
      <c r="P27" s="68" t="e">
        <f t="shared" si="1"/>
        <v>#DIV/0!</v>
      </c>
      <c r="Q27" s="29" t="e">
        <f>(SUM(F27:F27)+SUM(E8:E26))/G28</f>
        <v>#DIV/0!</v>
      </c>
      <c r="R27" s="7"/>
      <c r="S27" s="49"/>
    </row>
    <row r="28" spans="1:19" ht="18.75" thickBot="1">
      <c r="B28" s="30" t="s">
        <v>7</v>
      </c>
      <c r="C28" s="31">
        <f>C8</f>
        <v>0</v>
      </c>
      <c r="D28" s="32">
        <f>D27</f>
        <v>0</v>
      </c>
      <c r="E28" s="33">
        <f>SUM(E8:E27)</f>
        <v>0</v>
      </c>
      <c r="F28" s="34">
        <f>SUM(F8:F27)</f>
        <v>0</v>
      </c>
      <c r="G28" s="35">
        <f>SUM(G8:G27)</f>
        <v>0</v>
      </c>
      <c r="H28" s="36"/>
      <c r="I28" s="37"/>
      <c r="J28" s="37"/>
      <c r="K28" s="37"/>
      <c r="L28" s="37"/>
      <c r="M28" s="37"/>
      <c r="N28" s="38">
        <v>0</v>
      </c>
      <c r="O28" s="129"/>
      <c r="P28" s="69" t="e">
        <f>MAX(P8:P27)</f>
        <v>#DIV/0!</v>
      </c>
      <c r="Q28" s="8"/>
      <c r="R28" s="4"/>
      <c r="S28" s="49"/>
    </row>
    <row r="29" spans="1:19" ht="15.75">
      <c r="B29" s="40"/>
      <c r="C29" s="41"/>
      <c r="D29" s="41"/>
      <c r="E29" s="42"/>
      <c r="F29" s="42"/>
      <c r="G29" s="42"/>
      <c r="H29" s="36"/>
      <c r="I29" s="37"/>
      <c r="J29" s="37"/>
      <c r="K29" s="37"/>
      <c r="L29" s="37"/>
      <c r="M29" s="37"/>
      <c r="N29" s="38"/>
      <c r="O29" s="38"/>
      <c r="P29" s="38"/>
      <c r="Q29" s="38"/>
      <c r="R29" s="4"/>
      <c r="S29" s="49"/>
    </row>
    <row r="30" spans="1:19" ht="16.5" thickBot="1">
      <c r="B30" s="48" t="s">
        <v>31</v>
      </c>
      <c r="C30" s="4"/>
      <c r="D30" s="4"/>
      <c r="E30" s="4"/>
      <c r="F30" s="4"/>
      <c r="G30" s="4"/>
      <c r="H30" s="4"/>
      <c r="I30" s="8"/>
      <c r="J30" s="8"/>
      <c r="K30" s="8"/>
      <c r="L30" s="8"/>
      <c r="M30" s="8"/>
      <c r="N30" s="8"/>
      <c r="O30" s="8"/>
      <c r="P30" s="8"/>
      <c r="Q30" s="8"/>
      <c r="R30" s="4"/>
      <c r="S30" s="49"/>
    </row>
    <row r="31" spans="1:19" ht="15.75" customHeight="1">
      <c r="B31" s="139" t="s">
        <v>18</v>
      </c>
      <c r="C31" s="135" t="s">
        <v>18</v>
      </c>
      <c r="D31" s="141"/>
      <c r="E31" s="142" t="s">
        <v>19</v>
      </c>
      <c r="F31" s="143"/>
      <c r="G31" s="144" t="s">
        <v>7</v>
      </c>
      <c r="H31" s="146" t="s">
        <v>20</v>
      </c>
      <c r="I31" s="144" t="s">
        <v>21</v>
      </c>
      <c r="J31" s="133" t="s">
        <v>22</v>
      </c>
      <c r="K31" s="133" t="s">
        <v>23</v>
      </c>
      <c r="L31" s="135" t="s">
        <v>24</v>
      </c>
      <c r="M31" s="136"/>
      <c r="N31" s="137" t="s">
        <v>25</v>
      </c>
      <c r="O31" s="138"/>
      <c r="P31" s="148" t="s">
        <v>26</v>
      </c>
      <c r="Q31" s="148" t="s">
        <v>17</v>
      </c>
      <c r="R31" s="4"/>
      <c r="S31" s="49"/>
    </row>
    <row r="32" spans="1:19" ht="16.5" thickBot="1">
      <c r="B32" s="140"/>
      <c r="C32" s="43" t="s">
        <v>59</v>
      </c>
      <c r="D32" s="44" t="s">
        <v>60</v>
      </c>
      <c r="E32" s="45">
        <v>0</v>
      </c>
      <c r="F32" s="46">
        <v>1</v>
      </c>
      <c r="G32" s="145"/>
      <c r="H32" s="147"/>
      <c r="I32" s="145"/>
      <c r="J32" s="134"/>
      <c r="K32" s="134"/>
      <c r="L32" s="45">
        <v>0</v>
      </c>
      <c r="M32" s="46">
        <v>1</v>
      </c>
      <c r="N32" s="46">
        <v>0</v>
      </c>
      <c r="O32" s="47">
        <v>1</v>
      </c>
      <c r="P32" s="149"/>
      <c r="Q32" s="149"/>
      <c r="R32" s="4"/>
      <c r="S32" s="49"/>
    </row>
    <row r="33" spans="2:19" ht="15.75">
      <c r="B33" s="9">
        <v>1</v>
      </c>
      <c r="C33" s="102"/>
      <c r="D33" s="101"/>
      <c r="E33" s="72"/>
      <c r="F33" s="73"/>
      <c r="G33" s="10">
        <f>SUM(E33:F33)</f>
        <v>0</v>
      </c>
      <c r="H33" s="10">
        <f>SUM(G33:G52)</f>
        <v>0</v>
      </c>
      <c r="I33" s="11" t="e">
        <f>H33/G53</f>
        <v>#DIV/0!</v>
      </c>
      <c r="J33" s="63" t="e">
        <f>F33/G33</f>
        <v>#DIV/0!</v>
      </c>
      <c r="K33" s="12" t="e">
        <f>SUM(F33:F52)/SUM(G33:G52)</f>
        <v>#DIV/0!</v>
      </c>
      <c r="L33" s="13" t="e">
        <f>SUM(E32:E32)/E53</f>
        <v>#DIV/0!</v>
      </c>
      <c r="M33" s="12" t="e">
        <f>SUM(F32:F32)/F53</f>
        <v>#DIV/0!</v>
      </c>
      <c r="N33" s="12" t="e">
        <f>SUM(E33:E52)/E53</f>
        <v>#DIV/0!</v>
      </c>
      <c r="O33" s="14" t="e">
        <f>SUM(F33:F52)/F53</f>
        <v>#DIV/0!</v>
      </c>
      <c r="P33" s="66" t="e">
        <f>ABS(O33-(1-L33))</f>
        <v>#DIV/0!</v>
      </c>
      <c r="Q33" s="15" t="e">
        <f>(SUM(F33:F52))/G53</f>
        <v>#DIV/0!</v>
      </c>
      <c r="R33" s="4"/>
      <c r="S33" s="49"/>
    </row>
    <row r="34" spans="2:19" ht="15.75">
      <c r="B34" s="16">
        <v>2</v>
      </c>
      <c r="C34" s="103"/>
      <c r="D34" s="99"/>
      <c r="E34" s="76"/>
      <c r="F34" s="77"/>
      <c r="G34" s="17">
        <f>SUM(E34:F34)</f>
        <v>0</v>
      </c>
      <c r="H34" s="17">
        <f>SUM(G34:G52)</f>
        <v>0</v>
      </c>
      <c r="I34" s="18" t="e">
        <f>H34/G53</f>
        <v>#DIV/0!</v>
      </c>
      <c r="J34" s="64" t="e">
        <f t="shared" ref="J34:J37" si="5">F34/G34</f>
        <v>#DIV/0!</v>
      </c>
      <c r="K34" s="19" t="e">
        <f>SUM(F34:F52)/SUM(G34:G52)</f>
        <v>#DIV/0!</v>
      </c>
      <c r="L34" s="20" t="e">
        <f>SUM(E33:E33)/E53</f>
        <v>#DIV/0!</v>
      </c>
      <c r="M34" s="19" t="e">
        <f>SUM(F33:F33)/F53</f>
        <v>#DIV/0!</v>
      </c>
      <c r="N34" s="19" t="e">
        <f>SUM(E34:E52)/E53</f>
        <v>#DIV/0!</v>
      </c>
      <c r="O34" s="21" t="e">
        <f>SUM(F34:F52)/F53</f>
        <v>#DIV/0!</v>
      </c>
      <c r="P34" s="67" t="e">
        <f t="shared" ref="P34:P35" si="6">ABS(O34-(1-L34))</f>
        <v>#DIV/0!</v>
      </c>
      <c r="Q34" s="22" t="e">
        <f>(SUM(F34:F52)+SUM(E33:E33))/G53</f>
        <v>#DIV/0!</v>
      </c>
      <c r="R34" s="4"/>
      <c r="S34" s="49"/>
    </row>
    <row r="35" spans="2:19" ht="15.75">
      <c r="B35" s="16">
        <v>3</v>
      </c>
      <c r="C35" s="103"/>
      <c r="D35" s="99"/>
      <c r="E35" s="76"/>
      <c r="F35" s="77"/>
      <c r="G35" s="17">
        <f t="shared" ref="G35:G36" si="7">SUM(E35:F35)</f>
        <v>0</v>
      </c>
      <c r="H35" s="17">
        <f>SUM(G35:G52)</f>
        <v>0</v>
      </c>
      <c r="I35" s="18" t="e">
        <f>H35/G53</f>
        <v>#DIV/0!</v>
      </c>
      <c r="J35" s="64" t="e">
        <f t="shared" si="5"/>
        <v>#DIV/0!</v>
      </c>
      <c r="K35" s="19" t="e">
        <f>SUM(F35:F52)/SUM(G35:G52)</f>
        <v>#DIV/0!</v>
      </c>
      <c r="L35" s="20" t="e">
        <f>SUM(E33:E34)/E53</f>
        <v>#DIV/0!</v>
      </c>
      <c r="M35" s="19" t="e">
        <f>SUM(F33:F34)/F53</f>
        <v>#DIV/0!</v>
      </c>
      <c r="N35" s="19" t="e">
        <f>SUM(E35:E52)/E53</f>
        <v>#DIV/0!</v>
      </c>
      <c r="O35" s="21" t="e">
        <f>SUM(F35:F52)/F53</f>
        <v>#DIV/0!</v>
      </c>
      <c r="P35" s="67" t="e">
        <f t="shared" si="6"/>
        <v>#DIV/0!</v>
      </c>
      <c r="Q35" s="22" t="e">
        <f>(SUM(F35:F52)+SUM(E33:E34))/G53</f>
        <v>#DIV/0!</v>
      </c>
      <c r="R35" s="4"/>
      <c r="S35" s="49"/>
    </row>
    <row r="36" spans="2:19" ht="15.75">
      <c r="B36" s="16">
        <v>4</v>
      </c>
      <c r="C36" s="103"/>
      <c r="D36" s="99"/>
      <c r="E36" s="76"/>
      <c r="F36" s="77"/>
      <c r="G36" s="17">
        <f t="shared" si="7"/>
        <v>0</v>
      </c>
      <c r="H36" s="17">
        <f>SUM(G36:G52)</f>
        <v>0</v>
      </c>
      <c r="I36" s="18" t="e">
        <f>H36/G53</f>
        <v>#DIV/0!</v>
      </c>
      <c r="J36" s="64" t="e">
        <f t="shared" si="5"/>
        <v>#DIV/0!</v>
      </c>
      <c r="K36" s="19" t="e">
        <f>SUM(F36:F52)/SUM(G36:G52)</f>
        <v>#DIV/0!</v>
      </c>
      <c r="L36" s="20" t="e">
        <f>SUM(E33:E35)/E53</f>
        <v>#DIV/0!</v>
      </c>
      <c r="M36" s="19" t="e">
        <f>SUM(F33:F35)/F53</f>
        <v>#DIV/0!</v>
      </c>
      <c r="N36" s="19" t="e">
        <f>SUM(E36:E52)/E53</f>
        <v>#DIV/0!</v>
      </c>
      <c r="O36" s="21" t="e">
        <f>SUM(F36:F52)/F53</f>
        <v>#DIV/0!</v>
      </c>
      <c r="P36" s="67" t="e">
        <f>ABS(O36-(1-L36))</f>
        <v>#DIV/0!</v>
      </c>
      <c r="Q36" s="22" t="e">
        <f>(SUM(F36:F52)+SUM(E33:E35))/G53</f>
        <v>#DIV/0!</v>
      </c>
      <c r="R36" s="4"/>
      <c r="S36" s="49"/>
    </row>
    <row r="37" spans="2:19" ht="15.75">
      <c r="B37" s="16">
        <v>5</v>
      </c>
      <c r="C37" s="103"/>
      <c r="D37" s="99"/>
      <c r="E37" s="76"/>
      <c r="F37" s="77"/>
      <c r="G37" s="17">
        <f>SUM(E37:F37)</f>
        <v>0</v>
      </c>
      <c r="H37" s="17">
        <f>SUM(G37:G52)</f>
        <v>0</v>
      </c>
      <c r="I37" s="18" t="e">
        <f>H37/G53</f>
        <v>#DIV/0!</v>
      </c>
      <c r="J37" s="64" t="e">
        <f t="shared" si="5"/>
        <v>#DIV/0!</v>
      </c>
      <c r="K37" s="19" t="e">
        <f>SUM(F37:F52)/SUM(G37:G52)</f>
        <v>#DIV/0!</v>
      </c>
      <c r="L37" s="20" t="e">
        <f>SUM(E33:E36)/E53</f>
        <v>#DIV/0!</v>
      </c>
      <c r="M37" s="19" t="e">
        <f>SUM(F33:F36)/F53</f>
        <v>#DIV/0!</v>
      </c>
      <c r="N37" s="19" t="e">
        <f>SUM(E37:E52)/E53</f>
        <v>#DIV/0!</v>
      </c>
      <c r="O37" s="21" t="e">
        <f>SUM(F37:F52)/F53</f>
        <v>#DIV/0!</v>
      </c>
      <c r="P37" s="67" t="e">
        <f t="shared" ref="P37" si="8">ABS(O37-(1-L37))</f>
        <v>#DIV/0!</v>
      </c>
      <c r="Q37" s="22" t="e">
        <f>(SUM(F37:F52)+SUM(E33:E36))/G53</f>
        <v>#DIV/0!</v>
      </c>
      <c r="R37" s="4"/>
      <c r="S37" s="49"/>
    </row>
    <row r="38" spans="2:19" ht="15.75">
      <c r="B38" s="16">
        <v>6</v>
      </c>
      <c r="C38" s="103"/>
      <c r="D38" s="99"/>
      <c r="E38" s="76"/>
      <c r="F38" s="77"/>
      <c r="G38" s="17">
        <f>SUM(E38:F38)</f>
        <v>0</v>
      </c>
      <c r="H38" s="17">
        <f>SUM(G38:G52)</f>
        <v>0</v>
      </c>
      <c r="I38" s="18" t="e">
        <f>H38/G53</f>
        <v>#DIV/0!</v>
      </c>
      <c r="J38" s="64" t="e">
        <f>F38/G38</f>
        <v>#DIV/0!</v>
      </c>
      <c r="K38" s="19" t="e">
        <f>SUM(F38:F52)/SUM(G38:G52)</f>
        <v>#DIV/0!</v>
      </c>
      <c r="L38" s="20" t="e">
        <f>SUM(E33:E37)/E53</f>
        <v>#DIV/0!</v>
      </c>
      <c r="M38" s="19" t="e">
        <f>SUM(F33:F37)/F53</f>
        <v>#DIV/0!</v>
      </c>
      <c r="N38" s="19" t="e">
        <f>SUM(E38:E52)/E53</f>
        <v>#DIV/0!</v>
      </c>
      <c r="O38" s="21" t="e">
        <f>SUM(F38:F52)/F53</f>
        <v>#DIV/0!</v>
      </c>
      <c r="P38" s="67" t="e">
        <f>ABS(O38-(1-L38))</f>
        <v>#DIV/0!</v>
      </c>
      <c r="Q38" s="22" t="e">
        <f>(SUM(F38:F52)+SUM(E33:E37))/G53</f>
        <v>#DIV/0!</v>
      </c>
      <c r="R38" s="4"/>
      <c r="S38" s="49"/>
    </row>
    <row r="39" spans="2:19" ht="15.75">
      <c r="B39" s="16">
        <v>7</v>
      </c>
      <c r="C39" s="103"/>
      <c r="D39" s="99"/>
      <c r="E39" s="76"/>
      <c r="F39" s="77"/>
      <c r="G39" s="17">
        <f t="shared" ref="G39:G52" si="9">SUM(E39:F39)</f>
        <v>0</v>
      </c>
      <c r="H39" s="17">
        <f>SUM(G39:G52)</f>
        <v>0</v>
      </c>
      <c r="I39" s="18" t="e">
        <f>H39/G53</f>
        <v>#DIV/0!</v>
      </c>
      <c r="J39" s="64" t="e">
        <f t="shared" ref="J39:J52" si="10">F39/G39</f>
        <v>#DIV/0!</v>
      </c>
      <c r="K39" s="19" t="e">
        <f>SUM(F39:F52)/SUM(G39:G52)</f>
        <v>#DIV/0!</v>
      </c>
      <c r="L39" s="20" t="e">
        <f>SUM(E33:E38)/E53</f>
        <v>#DIV/0!</v>
      </c>
      <c r="M39" s="19" t="e">
        <f>SUM(F33:F38)/F53</f>
        <v>#DIV/0!</v>
      </c>
      <c r="N39" s="19" t="e">
        <f>SUM(E39:E52)/E53</f>
        <v>#DIV/0!</v>
      </c>
      <c r="O39" s="21" t="e">
        <f>SUM(F39:F52)/F53</f>
        <v>#DIV/0!</v>
      </c>
      <c r="P39" s="67" t="e">
        <f t="shared" ref="P39:P52" si="11">ABS(O39-(1-L39))</f>
        <v>#DIV/0!</v>
      </c>
      <c r="Q39" s="22" t="e">
        <f>(SUM(F39:F52)+SUM(E33:E38))/G53</f>
        <v>#DIV/0!</v>
      </c>
      <c r="R39" s="4"/>
      <c r="S39" s="49"/>
    </row>
    <row r="40" spans="2:19" ht="15.75">
      <c r="B40" s="16">
        <v>8</v>
      </c>
      <c r="C40" s="103"/>
      <c r="D40" s="99"/>
      <c r="E40" s="76"/>
      <c r="F40" s="77"/>
      <c r="G40" s="17">
        <f t="shared" si="9"/>
        <v>0</v>
      </c>
      <c r="H40" s="17">
        <f>SUM(G40:G52)</f>
        <v>0</v>
      </c>
      <c r="I40" s="18" t="e">
        <f>H40/G53</f>
        <v>#DIV/0!</v>
      </c>
      <c r="J40" s="64" t="e">
        <f t="shared" si="10"/>
        <v>#DIV/0!</v>
      </c>
      <c r="K40" s="19" t="e">
        <f>SUM(F40:F52)/SUM(G40:G52)</f>
        <v>#DIV/0!</v>
      </c>
      <c r="L40" s="20" t="e">
        <f>SUM(E33:E39)/E53</f>
        <v>#DIV/0!</v>
      </c>
      <c r="M40" s="19" t="e">
        <f>SUM(F33:F39)/F53</f>
        <v>#DIV/0!</v>
      </c>
      <c r="N40" s="19" t="e">
        <f>SUM(E40:E52)/E53</f>
        <v>#DIV/0!</v>
      </c>
      <c r="O40" s="21" t="e">
        <f>SUM(F40:F52)/F53</f>
        <v>#DIV/0!</v>
      </c>
      <c r="P40" s="67" t="e">
        <f t="shared" si="11"/>
        <v>#DIV/0!</v>
      </c>
      <c r="Q40" s="22" t="e">
        <f>(SUM(F40:F52)+SUM(E33:E39))/G53</f>
        <v>#DIV/0!</v>
      </c>
      <c r="R40" s="4"/>
      <c r="S40" s="49"/>
    </row>
    <row r="41" spans="2:19" ht="15.75">
      <c r="B41" s="16">
        <v>9</v>
      </c>
      <c r="C41" s="103"/>
      <c r="D41" s="99"/>
      <c r="E41" s="76"/>
      <c r="F41" s="77"/>
      <c r="G41" s="17">
        <f t="shared" si="9"/>
        <v>0</v>
      </c>
      <c r="H41" s="17">
        <f>SUM(G41:G52)</f>
        <v>0</v>
      </c>
      <c r="I41" s="18" t="e">
        <f>H41/G53</f>
        <v>#DIV/0!</v>
      </c>
      <c r="J41" s="64" t="e">
        <f t="shared" si="10"/>
        <v>#DIV/0!</v>
      </c>
      <c r="K41" s="19" t="e">
        <f>SUM(F41:F52)/SUM(G41:G52)</f>
        <v>#DIV/0!</v>
      </c>
      <c r="L41" s="20" t="e">
        <f>SUM(E33:E40)/E53</f>
        <v>#DIV/0!</v>
      </c>
      <c r="M41" s="19" t="e">
        <f>SUM(F33:F40)/F53</f>
        <v>#DIV/0!</v>
      </c>
      <c r="N41" s="19" t="e">
        <f>SUM(E41:E52)/E53</f>
        <v>#DIV/0!</v>
      </c>
      <c r="O41" s="21" t="e">
        <f>SUM(F41:F52)/F53</f>
        <v>#DIV/0!</v>
      </c>
      <c r="P41" s="67" t="e">
        <f t="shared" si="11"/>
        <v>#DIV/0!</v>
      </c>
      <c r="Q41" s="22" t="e">
        <f>(SUM(F41:F52)+SUM(E33:E40))/G53</f>
        <v>#DIV/0!</v>
      </c>
      <c r="R41" s="4"/>
      <c r="S41" s="49"/>
    </row>
    <row r="42" spans="2:19" ht="15.75">
      <c r="B42" s="16">
        <v>10</v>
      </c>
      <c r="C42" s="103"/>
      <c r="D42" s="99"/>
      <c r="E42" s="76"/>
      <c r="F42" s="77"/>
      <c r="G42" s="17">
        <f t="shared" si="9"/>
        <v>0</v>
      </c>
      <c r="H42" s="17">
        <f>SUM(G42:G52)</f>
        <v>0</v>
      </c>
      <c r="I42" s="18" t="e">
        <f>H42/G53</f>
        <v>#DIV/0!</v>
      </c>
      <c r="J42" s="64" t="e">
        <f t="shared" si="10"/>
        <v>#DIV/0!</v>
      </c>
      <c r="K42" s="19" t="e">
        <f>SUM(F42:F52)/SUM(G42:G52)</f>
        <v>#DIV/0!</v>
      </c>
      <c r="L42" s="20" t="e">
        <f>SUM(E33:E41)/E53</f>
        <v>#DIV/0!</v>
      </c>
      <c r="M42" s="19" t="e">
        <f>SUM(F33:F41)/F53</f>
        <v>#DIV/0!</v>
      </c>
      <c r="N42" s="19" t="e">
        <f>SUM(E42:E52)/E53</f>
        <v>#DIV/0!</v>
      </c>
      <c r="O42" s="21" t="e">
        <f>SUM(F42:F52)/F53</f>
        <v>#DIV/0!</v>
      </c>
      <c r="P42" s="67" t="e">
        <f t="shared" si="11"/>
        <v>#DIV/0!</v>
      </c>
      <c r="Q42" s="22" t="e">
        <f>(SUM(F42:F52)+SUM(E33:E41))/G53</f>
        <v>#DIV/0!</v>
      </c>
      <c r="R42" s="4"/>
      <c r="S42" s="49"/>
    </row>
    <row r="43" spans="2:19" ht="15.75">
      <c r="B43" s="82">
        <v>11</v>
      </c>
      <c r="C43" s="104"/>
      <c r="D43" s="106"/>
      <c r="E43" s="85"/>
      <c r="F43" s="86"/>
      <c r="G43" s="87">
        <f t="shared" si="9"/>
        <v>0</v>
      </c>
      <c r="H43" s="87">
        <f>SUM(G43:G52)</f>
        <v>0</v>
      </c>
      <c r="I43" s="88" t="e">
        <f>H43/G53</f>
        <v>#DIV/0!</v>
      </c>
      <c r="J43" s="89" t="e">
        <f t="shared" si="10"/>
        <v>#DIV/0!</v>
      </c>
      <c r="K43" s="90" t="e">
        <f>SUM(F43:F52)/SUM(G43:G52)</f>
        <v>#DIV/0!</v>
      </c>
      <c r="L43" s="91" t="e">
        <f>SUM(E33:E42)/E53</f>
        <v>#DIV/0!</v>
      </c>
      <c r="M43" s="90" t="e">
        <f>SUM(F33:F42)/F53</f>
        <v>#DIV/0!</v>
      </c>
      <c r="N43" s="90" t="e">
        <f>SUM(E43:E52)/E53</f>
        <v>#DIV/0!</v>
      </c>
      <c r="O43" s="92" t="e">
        <f>SUM(F43:F52)/F53</f>
        <v>#DIV/0!</v>
      </c>
      <c r="P43" s="93" t="e">
        <f t="shared" si="11"/>
        <v>#DIV/0!</v>
      </c>
      <c r="Q43" s="94" t="e">
        <f>(SUM(F43:F52)+SUM(E33:E42))/G53</f>
        <v>#DIV/0!</v>
      </c>
      <c r="R43" s="4"/>
      <c r="S43" s="49"/>
    </row>
    <row r="44" spans="2:19" ht="15.75">
      <c r="B44" s="16">
        <v>12</v>
      </c>
      <c r="C44" s="103"/>
      <c r="D44" s="99"/>
      <c r="E44" s="76"/>
      <c r="F44" s="77"/>
      <c r="G44" s="17">
        <f t="shared" si="9"/>
        <v>0</v>
      </c>
      <c r="H44" s="17">
        <f>SUM(G44:G52)</f>
        <v>0</v>
      </c>
      <c r="I44" s="18" t="e">
        <f>H44/G53</f>
        <v>#DIV/0!</v>
      </c>
      <c r="J44" s="64" t="e">
        <f t="shared" si="10"/>
        <v>#DIV/0!</v>
      </c>
      <c r="K44" s="19" t="e">
        <f>SUM(F44:F52)/SUM(G44:G52)</f>
        <v>#DIV/0!</v>
      </c>
      <c r="L44" s="20" t="e">
        <f>SUM(E33:E43)/E53</f>
        <v>#DIV/0!</v>
      </c>
      <c r="M44" s="19" t="e">
        <f>SUM(F33:F43)/F53</f>
        <v>#DIV/0!</v>
      </c>
      <c r="N44" s="19" t="e">
        <f>SUM(E44:E52)/E53</f>
        <v>#DIV/0!</v>
      </c>
      <c r="O44" s="21" t="e">
        <f>SUM(F44:F52)/F53</f>
        <v>#DIV/0!</v>
      </c>
      <c r="P44" s="67" t="e">
        <f t="shared" si="11"/>
        <v>#DIV/0!</v>
      </c>
      <c r="Q44" s="22" t="e">
        <f>(SUM(F44:F52)+SUM(E33:E43))/G53</f>
        <v>#DIV/0!</v>
      </c>
      <c r="R44" s="4"/>
      <c r="S44" s="49"/>
    </row>
    <row r="45" spans="2:19" ht="15.75">
      <c r="B45" s="16">
        <v>13</v>
      </c>
      <c r="C45" s="103"/>
      <c r="D45" s="99"/>
      <c r="E45" s="76"/>
      <c r="F45" s="77"/>
      <c r="G45" s="17">
        <f t="shared" si="9"/>
        <v>0</v>
      </c>
      <c r="H45" s="17">
        <f>SUM(G45:G52)</f>
        <v>0</v>
      </c>
      <c r="I45" s="18" t="e">
        <f>H45/G53</f>
        <v>#DIV/0!</v>
      </c>
      <c r="J45" s="64" t="e">
        <f t="shared" si="10"/>
        <v>#DIV/0!</v>
      </c>
      <c r="K45" s="19" t="e">
        <f>SUM(F45:F52)/SUM(G45:G52)</f>
        <v>#DIV/0!</v>
      </c>
      <c r="L45" s="20" t="e">
        <f>SUM(E33:E44)/E53</f>
        <v>#DIV/0!</v>
      </c>
      <c r="M45" s="19" t="e">
        <f>SUM(F33:F44)/F53</f>
        <v>#DIV/0!</v>
      </c>
      <c r="N45" s="19" t="e">
        <f>SUM(E45:E52)/E53</f>
        <v>#DIV/0!</v>
      </c>
      <c r="O45" s="21" t="e">
        <f>SUM(F45:F52)/F53</f>
        <v>#DIV/0!</v>
      </c>
      <c r="P45" s="67" t="e">
        <f t="shared" si="11"/>
        <v>#DIV/0!</v>
      </c>
      <c r="Q45" s="22" t="e">
        <f>(SUM(F45:F52)+SUM(E33:E44))/G53</f>
        <v>#DIV/0!</v>
      </c>
      <c r="R45" s="4"/>
      <c r="S45" s="49"/>
    </row>
    <row r="46" spans="2:19" ht="15.75">
      <c r="B46" s="16">
        <v>14</v>
      </c>
      <c r="C46" s="103"/>
      <c r="D46" s="99"/>
      <c r="E46" s="76"/>
      <c r="F46" s="77"/>
      <c r="G46" s="17">
        <f t="shared" si="9"/>
        <v>0</v>
      </c>
      <c r="H46" s="17">
        <f>SUM(G46:G52)</f>
        <v>0</v>
      </c>
      <c r="I46" s="18" t="e">
        <f>H46/G53</f>
        <v>#DIV/0!</v>
      </c>
      <c r="J46" s="64" t="e">
        <f t="shared" si="10"/>
        <v>#DIV/0!</v>
      </c>
      <c r="K46" s="19" t="e">
        <f>SUM(F46:F52)/SUM(G46:G52)</f>
        <v>#DIV/0!</v>
      </c>
      <c r="L46" s="20" t="e">
        <f>SUM(E33:E45)/E53</f>
        <v>#DIV/0!</v>
      </c>
      <c r="M46" s="19" t="e">
        <f>SUM(F33:F45)/F53</f>
        <v>#DIV/0!</v>
      </c>
      <c r="N46" s="19" t="e">
        <f>SUM(E46:E52)/E53</f>
        <v>#DIV/0!</v>
      </c>
      <c r="O46" s="21" t="e">
        <f>SUM(F46:F52)/F53</f>
        <v>#DIV/0!</v>
      </c>
      <c r="P46" s="67" t="e">
        <f t="shared" si="11"/>
        <v>#DIV/0!</v>
      </c>
      <c r="Q46" s="22" t="e">
        <f>(SUM(F46:F52)+SUM(E33:E45))/G53</f>
        <v>#DIV/0!</v>
      </c>
      <c r="R46" s="4"/>
      <c r="S46" s="49"/>
    </row>
    <row r="47" spans="2:19" ht="15.75">
      <c r="B47" s="16">
        <v>15</v>
      </c>
      <c r="C47" s="103"/>
      <c r="D47" s="99"/>
      <c r="E47" s="76"/>
      <c r="F47" s="77"/>
      <c r="G47" s="17">
        <f t="shared" si="9"/>
        <v>0</v>
      </c>
      <c r="H47" s="17">
        <f>SUM(G47:G52)</f>
        <v>0</v>
      </c>
      <c r="I47" s="18" t="e">
        <f>H47/G53</f>
        <v>#DIV/0!</v>
      </c>
      <c r="J47" s="64" t="e">
        <f t="shared" si="10"/>
        <v>#DIV/0!</v>
      </c>
      <c r="K47" s="19" t="e">
        <f>SUM(F47:F52)/SUM(G47:G52)</f>
        <v>#DIV/0!</v>
      </c>
      <c r="L47" s="20" t="e">
        <f>SUM(E33:E46)/E53</f>
        <v>#DIV/0!</v>
      </c>
      <c r="M47" s="19" t="e">
        <f>SUM(F33:F46)/F53</f>
        <v>#DIV/0!</v>
      </c>
      <c r="N47" s="19" t="e">
        <f>SUM(E47:E52)/E53</f>
        <v>#DIV/0!</v>
      </c>
      <c r="O47" s="21" t="e">
        <f>SUM(F47:F52)/F53</f>
        <v>#DIV/0!</v>
      </c>
      <c r="P47" s="67" t="e">
        <f t="shared" si="11"/>
        <v>#DIV/0!</v>
      </c>
      <c r="Q47" s="22" t="e">
        <f>(SUM(F47:F52)+SUM(E33:E46))/G53</f>
        <v>#DIV/0!</v>
      </c>
      <c r="R47" s="4"/>
      <c r="S47" s="49"/>
    </row>
    <row r="48" spans="2:19" ht="15.75">
      <c r="B48" s="16">
        <v>16</v>
      </c>
      <c r="C48" s="103"/>
      <c r="D48" s="99"/>
      <c r="E48" s="76"/>
      <c r="F48" s="77"/>
      <c r="G48" s="17">
        <f t="shared" si="9"/>
        <v>0</v>
      </c>
      <c r="H48" s="17">
        <f>SUM(G48:G52)</f>
        <v>0</v>
      </c>
      <c r="I48" s="18" t="e">
        <f>H48/G53</f>
        <v>#DIV/0!</v>
      </c>
      <c r="J48" s="64" t="e">
        <f t="shared" si="10"/>
        <v>#DIV/0!</v>
      </c>
      <c r="K48" s="19" t="e">
        <f>SUM(F48:F52)/SUM(G48:G52)</f>
        <v>#DIV/0!</v>
      </c>
      <c r="L48" s="20" t="e">
        <f>SUM(E33:E47)/E53</f>
        <v>#DIV/0!</v>
      </c>
      <c r="M48" s="19" t="e">
        <f>SUM(F33:F47)/F53</f>
        <v>#DIV/0!</v>
      </c>
      <c r="N48" s="19" t="e">
        <f>SUM(E48:E52)/E53</f>
        <v>#DIV/0!</v>
      </c>
      <c r="O48" s="21" t="e">
        <f>SUM(F48:F52)/F53</f>
        <v>#DIV/0!</v>
      </c>
      <c r="P48" s="67" t="e">
        <f t="shared" si="11"/>
        <v>#DIV/0!</v>
      </c>
      <c r="Q48" s="22" t="e">
        <f>(SUM(F48:F52)+SUM(E33:E47))/G53</f>
        <v>#DIV/0!</v>
      </c>
      <c r="R48" s="4"/>
      <c r="S48" s="49"/>
    </row>
    <row r="49" spans="2:19" ht="15.75">
      <c r="B49" s="16">
        <v>17</v>
      </c>
      <c r="C49" s="103"/>
      <c r="D49" s="99"/>
      <c r="E49" s="76"/>
      <c r="F49" s="77"/>
      <c r="G49" s="17">
        <f t="shared" si="9"/>
        <v>0</v>
      </c>
      <c r="H49" s="17">
        <f>SUM(G49:G52)</f>
        <v>0</v>
      </c>
      <c r="I49" s="18" t="e">
        <f>H49/G53</f>
        <v>#DIV/0!</v>
      </c>
      <c r="J49" s="64" t="e">
        <f t="shared" si="10"/>
        <v>#DIV/0!</v>
      </c>
      <c r="K49" s="19" t="e">
        <f>SUM(F49:F52)/SUM(G49:G52)</f>
        <v>#DIV/0!</v>
      </c>
      <c r="L49" s="20" t="e">
        <f>SUM(E33:E48)/E53</f>
        <v>#DIV/0!</v>
      </c>
      <c r="M49" s="19" t="e">
        <f>SUM(F33:F48)/F53</f>
        <v>#DIV/0!</v>
      </c>
      <c r="N49" s="19" t="e">
        <f>SUM(E49:E52)/E53</f>
        <v>#DIV/0!</v>
      </c>
      <c r="O49" s="21" t="e">
        <f>SUM(F49:F52)/F53</f>
        <v>#DIV/0!</v>
      </c>
      <c r="P49" s="67" t="e">
        <f t="shared" si="11"/>
        <v>#DIV/0!</v>
      </c>
      <c r="Q49" s="22" t="e">
        <f>(SUM(F49:F52)+SUM(E33:E48))/G53</f>
        <v>#DIV/0!</v>
      </c>
      <c r="R49" s="4"/>
      <c r="S49" s="49"/>
    </row>
    <row r="50" spans="2:19" ht="15.75">
      <c r="B50" s="16">
        <v>18</v>
      </c>
      <c r="C50" s="103"/>
      <c r="D50" s="99"/>
      <c r="E50" s="76"/>
      <c r="F50" s="77"/>
      <c r="G50" s="17">
        <f t="shared" si="9"/>
        <v>0</v>
      </c>
      <c r="H50" s="17">
        <f>SUM(G50:G52)</f>
        <v>0</v>
      </c>
      <c r="I50" s="18" t="e">
        <f>H50/G53</f>
        <v>#DIV/0!</v>
      </c>
      <c r="J50" s="64" t="e">
        <f t="shared" si="10"/>
        <v>#DIV/0!</v>
      </c>
      <c r="K50" s="19" t="e">
        <f>SUM(F50:F52)/SUM(G50:G52)</f>
        <v>#DIV/0!</v>
      </c>
      <c r="L50" s="20" t="e">
        <f>SUM(E33:E49)/E53</f>
        <v>#DIV/0!</v>
      </c>
      <c r="M50" s="19" t="e">
        <f>SUM(F33:F49)/F53</f>
        <v>#DIV/0!</v>
      </c>
      <c r="N50" s="19" t="e">
        <f>SUM(E50:E52)/E53</f>
        <v>#DIV/0!</v>
      </c>
      <c r="O50" s="21" t="e">
        <f>SUM(F50:F52)/F53</f>
        <v>#DIV/0!</v>
      </c>
      <c r="P50" s="67" t="e">
        <f t="shared" si="11"/>
        <v>#DIV/0!</v>
      </c>
      <c r="Q50" s="22" t="e">
        <f>(SUM(F50:F52)+SUM(E33:E49))/G53</f>
        <v>#DIV/0!</v>
      </c>
      <c r="R50" s="4"/>
      <c r="S50" s="49"/>
    </row>
    <row r="51" spans="2:19" ht="15.75">
      <c r="B51" s="16">
        <v>19</v>
      </c>
      <c r="C51" s="103"/>
      <c r="D51" s="99"/>
      <c r="E51" s="76"/>
      <c r="F51" s="77"/>
      <c r="G51" s="17">
        <f t="shared" si="9"/>
        <v>0</v>
      </c>
      <c r="H51" s="17">
        <f>SUM(G51:G52)</f>
        <v>0</v>
      </c>
      <c r="I51" s="18" t="e">
        <f>H51/G53</f>
        <v>#DIV/0!</v>
      </c>
      <c r="J51" s="64" t="e">
        <f t="shared" si="10"/>
        <v>#DIV/0!</v>
      </c>
      <c r="K51" s="19" t="e">
        <f>SUM(F51:F52)/SUM(G51:G52)</f>
        <v>#DIV/0!</v>
      </c>
      <c r="L51" s="20" t="e">
        <f>SUM(E32:E50)/E53</f>
        <v>#DIV/0!</v>
      </c>
      <c r="M51" s="19" t="e">
        <f>SUM(F33:F50)/F53</f>
        <v>#DIV/0!</v>
      </c>
      <c r="N51" s="19" t="e">
        <f>SUM(E51:E52)/E53</f>
        <v>#DIV/0!</v>
      </c>
      <c r="O51" s="21" t="e">
        <f>SUM(F51:F52)/F53</f>
        <v>#DIV/0!</v>
      </c>
      <c r="P51" s="67" t="e">
        <f t="shared" si="11"/>
        <v>#DIV/0!</v>
      </c>
      <c r="Q51" s="22" t="e">
        <f>(SUM(F51:F52)+SUM(E33:E50))/G53</f>
        <v>#DIV/0!</v>
      </c>
      <c r="R51" s="4"/>
      <c r="S51" s="49"/>
    </row>
    <row r="52" spans="2:19" ht="16.5" thickBot="1">
      <c r="B52" s="23">
        <v>20</v>
      </c>
      <c r="C52" s="105"/>
      <c r="D52" s="100"/>
      <c r="E52" s="80"/>
      <c r="F52" s="81"/>
      <c r="G52" s="24">
        <f t="shared" si="9"/>
        <v>0</v>
      </c>
      <c r="H52" s="24">
        <f>SUM(G52:G52)</f>
        <v>0</v>
      </c>
      <c r="I52" s="25" t="e">
        <f>H52/G53</f>
        <v>#DIV/0!</v>
      </c>
      <c r="J52" s="65" t="e">
        <f t="shared" si="10"/>
        <v>#DIV/0!</v>
      </c>
      <c r="K52" s="26" t="e">
        <f>SUM(F52:F52)/SUM(G52:G52)</f>
        <v>#DIV/0!</v>
      </c>
      <c r="L52" s="27" t="e">
        <f>SUM(E32:E51)/E53</f>
        <v>#DIV/0!</v>
      </c>
      <c r="M52" s="26" t="e">
        <f>SUM(F33:F51)/F53</f>
        <v>#DIV/0!</v>
      </c>
      <c r="N52" s="26" t="e">
        <f>SUM(E52:E52)/E53</f>
        <v>#DIV/0!</v>
      </c>
      <c r="O52" s="28" t="e">
        <f>SUM(F52:F52)/F53</f>
        <v>#DIV/0!</v>
      </c>
      <c r="P52" s="68" t="e">
        <f t="shared" si="11"/>
        <v>#DIV/0!</v>
      </c>
      <c r="Q52" s="29" t="e">
        <f>(SUM(F52:F52)+SUM(E33:E51))/G53</f>
        <v>#DIV/0!</v>
      </c>
      <c r="R52" s="4"/>
      <c r="S52" s="49"/>
    </row>
    <row r="53" spans="2:19" ht="16.5" thickBot="1">
      <c r="B53" s="30" t="s">
        <v>7</v>
      </c>
      <c r="C53" s="31">
        <f>C33</f>
        <v>0</v>
      </c>
      <c r="D53" s="32">
        <f>D52</f>
        <v>0</v>
      </c>
      <c r="E53" s="33">
        <f>SUM(E33:E52)</f>
        <v>0</v>
      </c>
      <c r="F53" s="34">
        <f>SUM(F33:F52)</f>
        <v>0</v>
      </c>
      <c r="G53" s="35">
        <f>SUM(G33:G52)</f>
        <v>0</v>
      </c>
      <c r="H53" s="36"/>
      <c r="I53" s="37"/>
      <c r="J53" s="37"/>
      <c r="K53" s="37"/>
      <c r="L53" s="37"/>
      <c r="M53" s="37"/>
      <c r="N53" s="38">
        <v>0</v>
      </c>
      <c r="O53" s="39" t="s">
        <v>29</v>
      </c>
      <c r="P53" s="69" t="e">
        <f>MAX(P33:P52)</f>
        <v>#DIV/0!</v>
      </c>
      <c r="Q53" s="8"/>
      <c r="R53" s="4"/>
      <c r="S53" s="49"/>
    </row>
    <row r="54" spans="2:19" ht="15.75">
      <c r="B54" s="48"/>
      <c r="C54" s="4"/>
      <c r="D54" s="4"/>
      <c r="E54" s="4"/>
      <c r="F54" s="4"/>
      <c r="G54" s="4"/>
      <c r="H54" s="4"/>
      <c r="I54" s="8"/>
      <c r="J54" s="8"/>
      <c r="K54" s="8"/>
      <c r="L54" s="8"/>
      <c r="M54" s="8"/>
      <c r="N54" s="8"/>
      <c r="O54" s="8"/>
      <c r="P54" s="8"/>
      <c r="Q54" s="8"/>
      <c r="R54" s="4"/>
      <c r="S54" s="49"/>
    </row>
    <row r="55" spans="2:19" ht="15.75">
      <c r="B55" s="48"/>
      <c r="C55" s="4"/>
      <c r="D55" s="4"/>
      <c r="E55" s="4"/>
      <c r="F55" s="4"/>
      <c r="G55" s="4"/>
      <c r="H55" s="4"/>
      <c r="I55" s="8"/>
      <c r="J55" s="8"/>
      <c r="K55" s="8"/>
      <c r="L55" s="8"/>
      <c r="M55" s="8"/>
      <c r="N55" s="8"/>
      <c r="O55" s="8"/>
      <c r="P55" s="8"/>
      <c r="Q55" s="8"/>
      <c r="R55" s="4"/>
      <c r="S55" s="49"/>
    </row>
    <row r="99" ht="15" customHeight="1"/>
  </sheetData>
  <mergeCells count="24">
    <mergeCell ref="P31:P32"/>
    <mergeCell ref="Q31:Q32"/>
    <mergeCell ref="Q6:Q7"/>
    <mergeCell ref="B6:B7"/>
    <mergeCell ref="C6:D6"/>
    <mergeCell ref="E6:F6"/>
    <mergeCell ref="G6:G7"/>
    <mergeCell ref="H6:H7"/>
    <mergeCell ref="I6:I7"/>
    <mergeCell ref="J6:J7"/>
    <mergeCell ref="K6:K7"/>
    <mergeCell ref="L6:M6"/>
    <mergeCell ref="N6:O6"/>
    <mergeCell ref="P6:P7"/>
    <mergeCell ref="I31:I32"/>
    <mergeCell ref="J31:J32"/>
    <mergeCell ref="K31:K32"/>
    <mergeCell ref="L31:M31"/>
    <mergeCell ref="N31:O31"/>
    <mergeCell ref="B31:B32"/>
    <mergeCell ref="C31:D31"/>
    <mergeCell ref="E31:F31"/>
    <mergeCell ref="G31:G32"/>
    <mergeCell ref="H31:H32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K8:Q8 K9 M9:Q9 K10 P26 L26:N26 P25 P24 P23 P22 P21 P20 P19 P18 P17 P16 P15 P14 P13 P12:Q12 N11:Q11 N10:Q10 K27:P27 O26 L10:M10 L11:M11 L12:O12 L13:O13 L14:O14 L15:O15 L16:O16 L17:O17 L18:O18 L19:O19 L20:O20 L21:O21 L22:O22 L23:O23 L24:O24 L25:O25 K11:K26 K33:Q52" formulaRang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Filtos_Periodos</vt:lpstr>
      <vt:lpstr>Layout</vt:lpstr>
      <vt:lpstr>CodigoR</vt:lpstr>
      <vt:lpstr>Análise Univariada (AU)</vt:lpstr>
      <vt:lpstr>Análise Bivariada (AB)</vt:lpstr>
      <vt:lpstr>Regressão Logística (RL)</vt:lpstr>
      <vt:lpstr>Árvore de Decisão (AD)</vt:lpstr>
      <vt:lpstr>An_Desempenho_Faixa</vt:lpstr>
    </vt:vector>
  </TitlesOfParts>
  <Company>Marketdata Solutions Brasil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Regina Coelho</dc:creator>
  <cp:lastModifiedBy>karin</cp:lastModifiedBy>
  <dcterms:created xsi:type="dcterms:W3CDTF">2017-07-13T18:02:54Z</dcterms:created>
  <dcterms:modified xsi:type="dcterms:W3CDTF">2020-11-19T19:31:13Z</dcterms:modified>
</cp:coreProperties>
</file>