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ing Details" sheetId="1" r:id="rId4"/>
    <sheet state="hidden" name="Scoring calculator" sheetId="2" r:id="rId5"/>
    <sheet state="visible" name="Readme" sheetId="3" r:id="rId6"/>
  </sheets>
  <definedNames>
    <definedName hidden="1" localSheetId="0" name="_xlnm._FilterDatabase">'Scoring Details'!$A$2:$C$87</definedName>
  </definedNames>
  <calcPr/>
</workbook>
</file>

<file path=xl/sharedStrings.xml><?xml version="1.0" encoding="utf-8"?>
<sst xmlns="http://schemas.openxmlformats.org/spreadsheetml/2006/main" count="242" uniqueCount="114">
  <si>
    <t>formkeep_id</t>
  </si>
  <si>
    <t>email</t>
  </si>
  <si>
    <t>first_name</t>
  </si>
  <si>
    <t>last_name</t>
  </si>
  <si>
    <t>Category</t>
  </si>
  <si>
    <t>Audit</t>
  </si>
  <si>
    <t>Weight within Category</t>
  </si>
  <si>
    <t>Score of 100</t>
  </si>
  <si>
    <t>Score of 99</t>
  </si>
  <si>
    <t>Score of 95</t>
  </si>
  <si>
    <t>Score of 90</t>
  </si>
  <si>
    <t>Score of 80</t>
  </si>
  <si>
    <t>Score of 75</t>
  </si>
  <si>
    <t>Score of 50</t>
  </si>
  <si>
    <t>Score of 0</t>
  </si>
  <si>
    <t>Metric Scoring Median</t>
  </si>
  <si>
    <t>Metric Scoring Falloff</t>
  </si>
  <si>
    <t>performance</t>
  </si>
  <si>
    <t>first-contentful-paint</t>
  </si>
  <si>
    <t>first-meaningful-paint</t>
  </si>
  <si>
    <t>first-cpu-idle</t>
  </si>
  <si>
    <t>interactive</t>
  </si>
  <si>
    <t>speed-index</t>
  </si>
  <si>
    <t>estimated-input-latency</t>
  </si>
  <si>
    <t>link-blocking-first-paint</t>
  </si>
  <si>
    <t>script-blocking-first-paint</t>
  </si>
  <si>
    <t>uses-responsive-images</t>
  </si>
  <si>
    <t>offscreen-images</t>
  </si>
  <si>
    <t>uses-optimized-images</t>
  </si>
  <si>
    <t>uses-webp-images</t>
  </si>
  <si>
    <t>uses-request-compression</t>
  </si>
  <si>
    <t>time-to-first-byte</t>
  </si>
  <si>
    <t>redirects</t>
  </si>
  <si>
    <t>total-byte-weight</t>
  </si>
  <si>
    <t>dom-size</t>
  </si>
  <si>
    <t>critical-request-chains</t>
  </si>
  <si>
    <t>user-timings</t>
  </si>
  <si>
    <t>screenshot-thumbnails</t>
  </si>
  <si>
    <t>pwa</t>
  </si>
  <si>
    <t>service-worker</t>
  </si>
  <si>
    <t>works-offline</t>
  </si>
  <si>
    <t>without-javascript</t>
  </si>
  <si>
    <t>is-on-https</t>
  </si>
  <si>
    <t>redirects-http</t>
  </si>
  <si>
    <t>load-fast-enough-for-pwa</t>
  </si>
  <si>
    <t>webapp-install-banner</t>
  </si>
  <si>
    <t>splash-screen</t>
  </si>
  <si>
    <t>themed-omnibox</t>
  </si>
  <si>
    <t>viewport</t>
  </si>
  <si>
    <t>content-width</t>
  </si>
  <si>
    <t>pwa-cross-browser</t>
  </si>
  <si>
    <t>pwa-page-transitions</t>
  </si>
  <si>
    <t>pwa-each-page-has-url</t>
  </si>
  <si>
    <t>accessibility</t>
  </si>
  <si>
    <t>accesskeys</t>
  </si>
  <si>
    <t>aria-allowed-attr</t>
  </si>
  <si>
    <t>aria-required-attr</t>
  </si>
  <si>
    <t>aria-required-children</t>
  </si>
  <si>
    <t>aria-required-parent</t>
  </si>
  <si>
    <t>aria-roles</t>
  </si>
  <si>
    <t>aria-valid-attr-value</t>
  </si>
  <si>
    <t>aria-valid-attr</t>
  </si>
  <si>
    <t>audio-caption</t>
  </si>
  <si>
    <t>button-name</t>
  </si>
  <si>
    <t>bypass</t>
  </si>
  <si>
    <t>color-contrast</t>
  </si>
  <si>
    <t>definition-list</t>
  </si>
  <si>
    <t>dlitem</t>
  </si>
  <si>
    <t>document-title</t>
  </si>
  <si>
    <t>duplicate-id</t>
  </si>
  <si>
    <t>frame-title</t>
  </si>
  <si>
    <t>html-has-lang</t>
  </si>
  <si>
    <t>html-lang-valid</t>
  </si>
  <si>
    <t>image-alt</t>
  </si>
  <si>
    <t>input-image-alt</t>
  </si>
  <si>
    <t>label</t>
  </si>
  <si>
    <t>layout-table</t>
  </si>
  <si>
    <t>link-name</t>
  </si>
  <si>
    <t>list</t>
  </si>
  <si>
    <t>listitem</t>
  </si>
  <si>
    <t>meta-refresh</t>
  </si>
  <si>
    <t>meta-viewport</t>
  </si>
  <si>
    <t>object-alt</t>
  </si>
  <si>
    <t>tabindex</t>
  </si>
  <si>
    <t>td-headers-attr</t>
  </si>
  <si>
    <t>th-has-data-cells</t>
  </si>
  <si>
    <t>valid-lang</t>
  </si>
  <si>
    <t>video-caption</t>
  </si>
  <si>
    <t>video-description</t>
  </si>
  <si>
    <t>best-practices</t>
  </si>
  <si>
    <t>appcache-manifest</t>
  </si>
  <si>
    <t>no-websql</t>
  </si>
  <si>
    <t>uses-http2</t>
  </si>
  <si>
    <t>uses-passive-event-listeners</t>
  </si>
  <si>
    <t>no-mutation-events</t>
  </si>
  <si>
    <t>no-document-write</t>
  </si>
  <si>
    <t>external-anchors-use-rel-noopener</t>
  </si>
  <si>
    <t>geolocation-on-start</t>
  </si>
  <si>
    <t>no-vulnerable-libraries</t>
  </si>
  <si>
    <t>notification-on-start</t>
  </si>
  <si>
    <t>deprecations</t>
  </si>
  <si>
    <t>manifest-short-name-length</t>
  </si>
  <si>
    <t>password-inputs-can-be-pasted-into</t>
  </si>
  <si>
    <t>errors-in-console</t>
  </si>
  <si>
    <t>image-aspect-ratio</t>
  </si>
  <si>
    <t>What score would you get for these metric values?</t>
  </si>
  <si>
    <t>(EDIT THESE VALUES)</t>
  </si>
  <si>
    <t>Potential value</t>
  </si>
  <si>
    <t>Score</t>
  </si>
  <si>
    <t>Category score</t>
  </si>
  <si>
    <t>pass</t>
  </si>
  <si>
    <t>fail</t>
  </si>
  <si>
    <t>The v5 calculator sheet can be found here:</t>
  </si>
  <si>
    <t>https://docs.google.com/spreadsheets/d/1up5rxd4EMCoMaxH8cppcK1x76n6HLx0e7jxb0e0FXvc/edit#gid=0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</si>
</sst>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0.0"/>
      <color rgb="FF000000"/>
      <name val="Arial"/>
    </font>
    <font>
      <b/>
      <sz val="10.0"/>
      <color theme="1"/>
      <name val="Roboto"/>
    </font>
    <font>
      <i/>
      <sz val="10.0"/>
      <color theme="1"/>
      <name val="Roboto"/>
    </font>
    <font>
      <sz val="10.0"/>
      <color theme="1"/>
      <name val="Roboto"/>
    </font>
    <font>
      <sz val="7.0"/>
      <color theme="1"/>
      <name val="Roboto"/>
    </font>
    <font>
      <sz val="10.0"/>
      <color theme="1"/>
      <name val="Arial"/>
    </font>
    <font/>
    <font>
      <b/>
      <i/>
      <sz val="10.0"/>
      <color theme="1"/>
      <name val="Roboto"/>
    </font>
    <font>
      <sz val="12.0"/>
      <color theme="1"/>
      <name val="Roboto"/>
    </font>
    <font>
      <b/>
      <sz val="10.0"/>
      <color theme="1"/>
      <name val="Arial"/>
    </font>
    <font>
      <sz val="18.0"/>
      <color theme="1"/>
      <name val="Arial"/>
    </font>
    <font>
      <u/>
      <sz val="18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1E4F6"/>
        <bgColor rgb="FFD1E4F6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1" fillId="2" fontId="1" numFmtId="0" xfId="0" applyBorder="1" applyFill="1" applyFont="1"/>
    <xf borderId="1" fillId="3" fontId="4" numFmtId="0" xfId="0" applyBorder="1" applyFill="1" applyFont="1"/>
    <xf borderId="0" fillId="0" fontId="3" numFmtId="0" xfId="0" applyAlignment="1" applyFont="1">
      <alignment horizontal="center"/>
    </xf>
    <xf borderId="0" fillId="0" fontId="3" numFmtId="3" xfId="0" applyFont="1" applyNumberFormat="1"/>
    <xf borderId="1" fillId="4" fontId="3" numFmtId="3" xfId="0" applyBorder="1" applyFill="1" applyFont="1" applyNumberFormat="1"/>
    <xf borderId="0" fillId="0" fontId="5" numFmtId="3" xfId="0" applyFont="1" applyNumberFormat="1"/>
    <xf borderId="2" fillId="5" fontId="2" numFmtId="0" xfId="0" applyAlignment="1" applyBorder="1" applyFill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0" fillId="0" fontId="5" numFmtId="0" xfId="0" applyFont="1"/>
    <xf borderId="1" fillId="6" fontId="7" numFmtId="0" xfId="0" applyAlignment="1" applyBorder="1" applyFill="1" applyFont="1">
      <alignment horizontal="center"/>
    </xf>
    <xf borderId="1" fillId="5" fontId="2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5" fillId="0" fontId="3" numFmtId="3" xfId="0" applyBorder="1" applyFont="1" applyNumberFormat="1"/>
    <xf borderId="1" fillId="4" fontId="3" numFmtId="9" xfId="0" applyBorder="1" applyFont="1" applyNumberFormat="1"/>
    <xf borderId="6" fillId="8" fontId="8" numFmtId="164" xfId="0" applyAlignment="1" applyBorder="1" applyFill="1" applyFont="1" applyNumberForma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0" fillId="0" fontId="5" numFmtId="0" xfId="0" applyAlignment="1" applyFont="1">
      <alignment horizontal="center"/>
    </xf>
    <xf borderId="0" fillId="0" fontId="5" numFmtId="9" xfId="0" applyFont="1" applyNumberFormat="1"/>
    <xf borderId="0" fillId="0" fontId="8" numFmtId="9" xfId="0" applyAlignment="1" applyFont="1" applyNumberFormat="1">
      <alignment horizontal="center" vertical="center"/>
    </xf>
    <xf borderId="5" fillId="0" fontId="5" numFmtId="0" xfId="0" applyAlignment="1" applyBorder="1" applyFont="1">
      <alignment horizontal="right"/>
    </xf>
    <xf borderId="1" fillId="4" fontId="5" numFmtId="9" xfId="0" applyBorder="1" applyFont="1" applyNumberFormat="1"/>
    <xf borderId="6" fillId="8" fontId="8" numFmtId="9" xfId="0" applyAlignment="1" applyBorder="1" applyFont="1" applyNumberForma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p5rxd4EMCoMaxH8cppcK1x76n6HLx0e7jxb0e0FXvc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30.71"/>
    <col customWidth="1" min="3" max="3" width="23.43"/>
    <col customWidth="1" min="4" max="11" width="11.71"/>
    <col customWidth="1" hidden="1" min="12" max="12" width="14.14"/>
    <col customWidth="1" hidden="1" min="13" max="13" width="13.4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1" t="s">
        <v>4</v>
      </c>
      <c r="B2" s="1" t="s">
        <v>5</v>
      </c>
      <c r="C2" s="2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6" t="s">
        <v>15</v>
      </c>
      <c r="M2" s="6" t="s">
        <v>16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4" t="s">
        <v>17</v>
      </c>
      <c r="B3" s="4" t="s">
        <v>18</v>
      </c>
      <c r="C3" s="7">
        <v>3.0</v>
      </c>
      <c r="D3" s="8" t="str">
        <f t="shared" ref="D3:D7" si="1">VALUE_AT_QUANTILE($L3,$M3,0.995)</f>
        <v>#NAME?</v>
      </c>
      <c r="E3" s="8" t="str">
        <f t="shared" ref="E3:E7" si="2">VALUE_AT_QUANTILE($L3,$M3,0.99)</f>
        <v>#NAME?</v>
      </c>
      <c r="F3" s="8" t="str">
        <f t="shared" ref="F3:F7" si="3">VALUE_AT_QUANTILE($L3,$M3,0.95)</f>
        <v>#NAME?</v>
      </c>
      <c r="G3" s="8" t="str">
        <f t="shared" ref="G3:G7" si="4">VALUE_AT_QUANTILE($L3,$M3,0.9)</f>
        <v>#NAME?</v>
      </c>
      <c r="H3" s="8" t="str">
        <f t="shared" ref="H3:H7" si="5">VALUE_AT_QUANTILE($L3,$M3,0.8)</f>
        <v>#NAME?</v>
      </c>
      <c r="I3" s="8" t="str">
        <f t="shared" ref="I3:I7" si="6">VALUE_AT_QUANTILE($L3,$M3,0.75)</f>
        <v>#NAME?</v>
      </c>
      <c r="J3" s="8" t="str">
        <f t="shared" ref="J3:J7" si="7">VALUE_AT_QUANTILE($L3,$M3,0.5)</f>
        <v>#NAME?</v>
      </c>
      <c r="K3" s="8" t="str">
        <f t="shared" ref="K3:K7" si="8">VALUE_AT_QUANTILE($L3,$M3,0.004)</f>
        <v>#NAME?</v>
      </c>
      <c r="L3" s="9">
        <v>4000.0</v>
      </c>
      <c r="M3" s="9">
        <v>2000.0</v>
      </c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4" t="s">
        <v>17</v>
      </c>
      <c r="B4" s="4" t="s">
        <v>19</v>
      </c>
      <c r="C4" s="7">
        <v>1.0</v>
      </c>
      <c r="D4" s="8" t="str">
        <f t="shared" si="1"/>
        <v>#NAME?</v>
      </c>
      <c r="E4" s="8" t="str">
        <f t="shared" si="2"/>
        <v>#NAME?</v>
      </c>
      <c r="F4" s="8" t="str">
        <f t="shared" si="3"/>
        <v>#NAME?</v>
      </c>
      <c r="G4" s="8" t="str">
        <f t="shared" si="4"/>
        <v>#NAME?</v>
      </c>
      <c r="H4" s="8" t="str">
        <f t="shared" si="5"/>
        <v>#NAME?</v>
      </c>
      <c r="I4" s="8" t="str">
        <f t="shared" si="6"/>
        <v>#NAME?</v>
      </c>
      <c r="J4" s="8" t="str">
        <f t="shared" si="7"/>
        <v>#NAME?</v>
      </c>
      <c r="K4" s="8" t="str">
        <f t="shared" si="8"/>
        <v>#NAME?</v>
      </c>
      <c r="L4" s="9">
        <v>4000.0</v>
      </c>
      <c r="M4" s="9">
        <v>2000.0</v>
      </c>
      <c r="N4" s="10"/>
      <c r="O4" s="10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4" t="s">
        <v>17</v>
      </c>
      <c r="B5" s="4" t="s">
        <v>20</v>
      </c>
      <c r="C5" s="7">
        <v>2.0</v>
      </c>
      <c r="D5" s="8" t="str">
        <f t="shared" si="1"/>
        <v>#NAME?</v>
      </c>
      <c r="E5" s="8" t="str">
        <f t="shared" si="2"/>
        <v>#NAME?</v>
      </c>
      <c r="F5" s="8" t="str">
        <f t="shared" si="3"/>
        <v>#NAME?</v>
      </c>
      <c r="G5" s="8" t="str">
        <f t="shared" si="4"/>
        <v>#NAME?</v>
      </c>
      <c r="H5" s="8" t="str">
        <f t="shared" si="5"/>
        <v>#NAME?</v>
      </c>
      <c r="I5" s="8" t="str">
        <f t="shared" si="6"/>
        <v>#NAME?</v>
      </c>
      <c r="J5" s="8" t="str">
        <f t="shared" si="7"/>
        <v>#NAME?</v>
      </c>
      <c r="K5" s="8" t="str">
        <f t="shared" si="8"/>
        <v>#NAME?</v>
      </c>
      <c r="L5" s="9">
        <v>6500.0</v>
      </c>
      <c r="M5" s="9">
        <v>2900.0</v>
      </c>
      <c r="N5" s="10"/>
      <c r="O5" s="10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4" t="s">
        <v>17</v>
      </c>
      <c r="B6" s="4" t="s">
        <v>21</v>
      </c>
      <c r="C6" s="7">
        <v>5.0</v>
      </c>
      <c r="D6" s="8" t="str">
        <f t="shared" si="1"/>
        <v>#NAME?</v>
      </c>
      <c r="E6" s="8" t="str">
        <f t="shared" si="2"/>
        <v>#NAME?</v>
      </c>
      <c r="F6" s="8" t="str">
        <f t="shared" si="3"/>
        <v>#NAME?</v>
      </c>
      <c r="G6" s="8" t="str">
        <f t="shared" si="4"/>
        <v>#NAME?</v>
      </c>
      <c r="H6" s="8" t="str">
        <f t="shared" si="5"/>
        <v>#NAME?</v>
      </c>
      <c r="I6" s="8" t="str">
        <f t="shared" si="6"/>
        <v>#NAME?</v>
      </c>
      <c r="J6" s="8" t="str">
        <f t="shared" si="7"/>
        <v>#NAME?</v>
      </c>
      <c r="K6" s="8" t="str">
        <f t="shared" si="8"/>
        <v>#NAME?</v>
      </c>
      <c r="L6" s="9">
        <v>7300.0</v>
      </c>
      <c r="M6" s="9">
        <v>2900.0</v>
      </c>
      <c r="N6" s="10"/>
      <c r="O6" s="10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4" t="s">
        <v>17</v>
      </c>
      <c r="B7" s="4" t="s">
        <v>22</v>
      </c>
      <c r="C7" s="7">
        <v>4.0</v>
      </c>
      <c r="D7" s="8" t="str">
        <f t="shared" si="1"/>
        <v>#NAME?</v>
      </c>
      <c r="E7" s="8" t="str">
        <f t="shared" si="2"/>
        <v>#NAME?</v>
      </c>
      <c r="F7" s="8" t="str">
        <f t="shared" si="3"/>
        <v>#NAME?</v>
      </c>
      <c r="G7" s="8" t="str">
        <f t="shared" si="4"/>
        <v>#NAME?</v>
      </c>
      <c r="H7" s="8" t="str">
        <f t="shared" si="5"/>
        <v>#NAME?</v>
      </c>
      <c r="I7" s="8" t="str">
        <f t="shared" si="6"/>
        <v>#NAME?</v>
      </c>
      <c r="J7" s="8" t="str">
        <f t="shared" si="7"/>
        <v>#NAME?</v>
      </c>
      <c r="K7" s="8" t="str">
        <f t="shared" si="8"/>
        <v>#NAME?</v>
      </c>
      <c r="L7" s="9">
        <v>5800.0</v>
      </c>
      <c r="M7" s="9">
        <v>2900.0</v>
      </c>
      <c r="N7" s="10"/>
      <c r="O7" s="10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hidden="1" customHeight="1">
      <c r="A8" s="4" t="s">
        <v>17</v>
      </c>
      <c r="B8" s="4" t="s">
        <v>23</v>
      </c>
      <c r="C8" s="7">
        <v>0.0</v>
      </c>
      <c r="D8" s="8"/>
      <c r="E8" s="8"/>
      <c r="F8" s="8"/>
      <c r="G8" s="8"/>
      <c r="H8" s="8"/>
      <c r="I8" s="8"/>
      <c r="J8" s="8"/>
      <c r="K8" s="8"/>
      <c r="L8" s="9">
        <v>100.0</v>
      </c>
      <c r="M8" s="9">
        <v>50.0</v>
      </c>
      <c r="N8" s="10"/>
      <c r="O8" s="10"/>
    </row>
    <row r="9" ht="15.75" hidden="1" customHeight="1">
      <c r="A9" s="4" t="s">
        <v>17</v>
      </c>
      <c r="B9" s="4" t="s">
        <v>24</v>
      </c>
      <c r="C9" s="7">
        <v>0.0</v>
      </c>
    </row>
    <row r="10" ht="15.75" hidden="1" customHeight="1">
      <c r="A10" s="4" t="s">
        <v>17</v>
      </c>
      <c r="B10" s="4" t="s">
        <v>25</v>
      </c>
      <c r="C10" s="7">
        <v>0.0</v>
      </c>
    </row>
    <row r="11" ht="15.75" hidden="1" customHeight="1">
      <c r="A11" s="4" t="s">
        <v>17</v>
      </c>
      <c r="B11" s="4" t="s">
        <v>26</v>
      </c>
      <c r="C11" s="7">
        <v>0.0</v>
      </c>
    </row>
    <row r="12" ht="15.75" hidden="1" customHeight="1">
      <c r="A12" s="4" t="s">
        <v>17</v>
      </c>
      <c r="B12" s="4" t="s">
        <v>27</v>
      </c>
      <c r="C12" s="7">
        <v>0.0</v>
      </c>
    </row>
    <row r="13" ht="15.75" hidden="1" customHeight="1">
      <c r="A13" s="4" t="s">
        <v>17</v>
      </c>
      <c r="B13" s="4" t="s">
        <v>28</v>
      </c>
      <c r="C13" s="7">
        <v>0.0</v>
      </c>
    </row>
    <row r="14" ht="15.75" hidden="1" customHeight="1">
      <c r="A14" s="4" t="s">
        <v>17</v>
      </c>
      <c r="B14" s="4" t="s">
        <v>29</v>
      </c>
      <c r="C14" s="7">
        <v>0.0</v>
      </c>
    </row>
    <row r="15" ht="15.75" hidden="1" customHeight="1">
      <c r="A15" s="4" t="s">
        <v>17</v>
      </c>
      <c r="B15" s="4" t="s">
        <v>30</v>
      </c>
      <c r="C15" s="7">
        <v>0.0</v>
      </c>
    </row>
    <row r="16" ht="15.75" hidden="1" customHeight="1">
      <c r="A16" s="4" t="s">
        <v>17</v>
      </c>
      <c r="B16" s="4" t="s">
        <v>31</v>
      </c>
      <c r="C16" s="7">
        <v>0.0</v>
      </c>
    </row>
    <row r="17" ht="15.75" hidden="1" customHeight="1">
      <c r="A17" s="4" t="s">
        <v>17</v>
      </c>
      <c r="B17" s="4" t="s">
        <v>32</v>
      </c>
      <c r="C17" s="7">
        <v>0.0</v>
      </c>
    </row>
    <row r="18" ht="15.75" hidden="1" customHeight="1">
      <c r="A18" s="4" t="s">
        <v>17</v>
      </c>
      <c r="B18" s="4" t="s">
        <v>33</v>
      </c>
      <c r="C18" s="7">
        <v>0.0</v>
      </c>
    </row>
    <row r="19" ht="15.75" hidden="1" customHeight="1">
      <c r="A19" s="4" t="s">
        <v>17</v>
      </c>
      <c r="B19" s="4" t="s">
        <v>34</v>
      </c>
      <c r="C19" s="7">
        <v>0.0</v>
      </c>
    </row>
    <row r="20" ht="15.75" hidden="1" customHeight="1">
      <c r="A20" s="4" t="s">
        <v>17</v>
      </c>
      <c r="B20" s="4" t="s">
        <v>35</v>
      </c>
      <c r="C20" s="7">
        <v>0.0</v>
      </c>
    </row>
    <row r="21" ht="15.75" hidden="1" customHeight="1">
      <c r="A21" s="4" t="s">
        <v>17</v>
      </c>
      <c r="B21" s="4" t="s">
        <v>36</v>
      </c>
      <c r="C21" s="7">
        <v>0.0</v>
      </c>
    </row>
    <row r="22" ht="15.75" hidden="1" customHeight="1">
      <c r="A22" s="4" t="s">
        <v>17</v>
      </c>
      <c r="B22" s="4" t="s">
        <v>37</v>
      </c>
      <c r="C22" s="7">
        <v>0.0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4" t="s">
        <v>38</v>
      </c>
      <c r="B23" s="4" t="s">
        <v>39</v>
      </c>
      <c r="C23" s="7">
        <v>1.0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4" t="s">
        <v>38</v>
      </c>
      <c r="B24" s="4" t="s">
        <v>40</v>
      </c>
      <c r="C24" s="7">
        <v>5.0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4" t="s">
        <v>38</v>
      </c>
      <c r="B25" s="4" t="s">
        <v>41</v>
      </c>
      <c r="C25" s="7">
        <v>1.0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4" t="s">
        <v>38</v>
      </c>
      <c r="B26" s="4" t="s">
        <v>42</v>
      </c>
      <c r="C26" s="7">
        <v>2.0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5.75" customHeight="1">
      <c r="A27" s="4" t="s">
        <v>38</v>
      </c>
      <c r="B27" s="4" t="s">
        <v>43</v>
      </c>
      <c r="C27" s="7">
        <v>2.0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4" t="s">
        <v>38</v>
      </c>
      <c r="B28" s="4" t="s">
        <v>44</v>
      </c>
      <c r="C28" s="7">
        <v>7.0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4" t="s">
        <v>38</v>
      </c>
      <c r="B29" s="4" t="s">
        <v>45</v>
      </c>
      <c r="C29" s="7">
        <v>3.0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4" t="s">
        <v>38</v>
      </c>
      <c r="B30" s="4" t="s">
        <v>46</v>
      </c>
      <c r="C30" s="7">
        <v>1.0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4" t="s">
        <v>38</v>
      </c>
      <c r="B31" s="4" t="s">
        <v>47</v>
      </c>
      <c r="C31" s="7">
        <v>1.0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4" t="s">
        <v>38</v>
      </c>
      <c r="B32" s="4" t="s">
        <v>48</v>
      </c>
      <c r="C32" s="7">
        <v>2.0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4" t="s">
        <v>38</v>
      </c>
      <c r="B33" s="4" t="s">
        <v>49</v>
      </c>
      <c r="C33" s="7">
        <v>1.0</v>
      </c>
    </row>
    <row r="34" ht="15.75" hidden="1" customHeight="1">
      <c r="A34" s="4" t="s">
        <v>38</v>
      </c>
      <c r="B34" s="4" t="s">
        <v>50</v>
      </c>
      <c r="C34" s="7">
        <v>0.0</v>
      </c>
    </row>
    <row r="35" ht="15.75" hidden="1" customHeight="1">
      <c r="A35" s="4" t="s">
        <v>38</v>
      </c>
      <c r="B35" s="4" t="s">
        <v>51</v>
      </c>
      <c r="C35" s="7">
        <v>0.0</v>
      </c>
    </row>
    <row r="36" ht="15.75" hidden="1" customHeight="1">
      <c r="A36" s="4" t="s">
        <v>38</v>
      </c>
      <c r="B36" s="4" t="s">
        <v>52</v>
      </c>
      <c r="C36" s="7">
        <v>0.0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4" t="s">
        <v>53</v>
      </c>
      <c r="B37" s="4" t="s">
        <v>54</v>
      </c>
      <c r="C37" s="7">
        <v>1.0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4" t="s">
        <v>53</v>
      </c>
      <c r="B38" s="4" t="s">
        <v>55</v>
      </c>
      <c r="C38" s="7">
        <v>3.0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4" t="s">
        <v>53</v>
      </c>
      <c r="B39" s="4" t="s">
        <v>56</v>
      </c>
      <c r="C39" s="7">
        <v>2.0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4" t="s">
        <v>53</v>
      </c>
      <c r="B40" s="4" t="s">
        <v>57</v>
      </c>
      <c r="C40" s="7">
        <v>5.0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4" t="s">
        <v>53</v>
      </c>
      <c r="B41" s="4" t="s">
        <v>58</v>
      </c>
      <c r="C41" s="7">
        <v>2.0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4" t="s">
        <v>53</v>
      </c>
      <c r="B42" s="4" t="s">
        <v>59</v>
      </c>
      <c r="C42" s="7">
        <v>3.0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4" t="s">
        <v>53</v>
      </c>
      <c r="B43" s="4" t="s">
        <v>60</v>
      </c>
      <c r="C43" s="7">
        <v>2.0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4" t="s">
        <v>53</v>
      </c>
      <c r="B44" s="4" t="s">
        <v>61</v>
      </c>
      <c r="C44" s="7">
        <v>5.0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4" t="s">
        <v>53</v>
      </c>
      <c r="B45" s="4" t="s">
        <v>62</v>
      </c>
      <c r="C45" s="7">
        <v>4.0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4" t="s">
        <v>53</v>
      </c>
      <c r="B46" s="4" t="s">
        <v>63</v>
      </c>
      <c r="C46" s="7">
        <v>10.0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4" t="s">
        <v>53</v>
      </c>
      <c r="B47" s="4" t="s">
        <v>64</v>
      </c>
      <c r="C47" s="7">
        <v>10.0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4" t="s">
        <v>53</v>
      </c>
      <c r="B48" s="4" t="s">
        <v>65</v>
      </c>
      <c r="C48" s="7">
        <v>6.0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4" t="s">
        <v>53</v>
      </c>
      <c r="B49" s="4" t="s">
        <v>66</v>
      </c>
      <c r="C49" s="7">
        <v>1.0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4" t="s">
        <v>53</v>
      </c>
      <c r="B50" s="4" t="s">
        <v>67</v>
      </c>
      <c r="C50" s="7">
        <v>1.0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4" t="s">
        <v>53</v>
      </c>
      <c r="B51" s="4" t="s">
        <v>68</v>
      </c>
      <c r="C51" s="7">
        <v>2.0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" t="s">
        <v>53</v>
      </c>
      <c r="B52" s="4" t="s">
        <v>69</v>
      </c>
      <c r="C52" s="7">
        <v>5.0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" t="s">
        <v>53</v>
      </c>
      <c r="B53" s="4" t="s">
        <v>70</v>
      </c>
      <c r="C53" s="7">
        <v>5.0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" t="s">
        <v>53</v>
      </c>
      <c r="B54" s="4" t="s">
        <v>71</v>
      </c>
      <c r="C54" s="7">
        <v>4.0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" t="s">
        <v>53</v>
      </c>
      <c r="B55" s="4" t="s">
        <v>72</v>
      </c>
      <c r="C55" s="7">
        <v>1.0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" t="s">
        <v>53</v>
      </c>
      <c r="B56" s="4" t="s">
        <v>73</v>
      </c>
      <c r="C56" s="7">
        <v>8.0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" t="s">
        <v>53</v>
      </c>
      <c r="B57" s="4" t="s">
        <v>74</v>
      </c>
      <c r="C57" s="7">
        <v>1.0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" t="s">
        <v>53</v>
      </c>
      <c r="B58" s="4" t="s">
        <v>75</v>
      </c>
      <c r="C58" s="7">
        <v>10.0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" t="s">
        <v>53</v>
      </c>
      <c r="B59" s="4" t="s">
        <v>76</v>
      </c>
      <c r="C59" s="7">
        <v>1.0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" t="s">
        <v>53</v>
      </c>
      <c r="B60" s="4" t="s">
        <v>77</v>
      </c>
      <c r="C60" s="7">
        <v>9.0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" t="s">
        <v>53</v>
      </c>
      <c r="B61" s="4" t="s">
        <v>78</v>
      </c>
      <c r="C61" s="7">
        <v>5.0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" t="s">
        <v>53</v>
      </c>
      <c r="B62" s="4" t="s">
        <v>79</v>
      </c>
      <c r="C62" s="7">
        <v>4.0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" t="s">
        <v>53</v>
      </c>
      <c r="B63" s="4" t="s">
        <v>80</v>
      </c>
      <c r="C63" s="7">
        <v>1.0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" t="s">
        <v>53</v>
      </c>
      <c r="B64" s="4" t="s">
        <v>81</v>
      </c>
      <c r="C64" s="7">
        <v>3.0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" t="s">
        <v>53</v>
      </c>
      <c r="B65" s="4" t="s">
        <v>82</v>
      </c>
      <c r="C65" s="7">
        <v>4.0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" t="s">
        <v>53</v>
      </c>
      <c r="B66" s="4" t="s">
        <v>83</v>
      </c>
      <c r="C66" s="7">
        <v>4.0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" t="s">
        <v>53</v>
      </c>
      <c r="B67" s="4" t="s">
        <v>84</v>
      </c>
      <c r="C67" s="7">
        <v>1.0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" t="s">
        <v>53</v>
      </c>
      <c r="B68" s="4" t="s">
        <v>85</v>
      </c>
      <c r="C68" s="7">
        <v>1.0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" t="s">
        <v>53</v>
      </c>
      <c r="B69" s="4" t="s">
        <v>86</v>
      </c>
      <c r="C69" s="7">
        <v>1.0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" t="s">
        <v>53</v>
      </c>
      <c r="B70" s="4" t="s">
        <v>87</v>
      </c>
      <c r="C70" s="7">
        <v>4.0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" t="s">
        <v>53</v>
      </c>
      <c r="B71" s="4" t="s">
        <v>88</v>
      </c>
      <c r="C71" s="7">
        <v>3.0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" t="s">
        <v>89</v>
      </c>
      <c r="B72" s="4" t="s">
        <v>90</v>
      </c>
      <c r="C72" s="7">
        <v>1.0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" t="s">
        <v>89</v>
      </c>
      <c r="B73" s="4" t="s">
        <v>91</v>
      </c>
      <c r="C73" s="7">
        <v>1.0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" t="s">
        <v>89</v>
      </c>
      <c r="B74" s="4" t="s">
        <v>42</v>
      </c>
      <c r="C74" s="7">
        <v>1.0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" t="s">
        <v>89</v>
      </c>
      <c r="B75" s="4" t="s">
        <v>92</v>
      </c>
      <c r="C75" s="7">
        <v>1.0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" t="s">
        <v>89</v>
      </c>
      <c r="B76" s="4" t="s">
        <v>93</v>
      </c>
      <c r="C76" s="7">
        <v>1.0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" t="s">
        <v>89</v>
      </c>
      <c r="B77" s="4" t="s">
        <v>94</v>
      </c>
      <c r="C77" s="7">
        <v>1.0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" t="s">
        <v>89</v>
      </c>
      <c r="B78" s="4" t="s">
        <v>95</v>
      </c>
      <c r="C78" s="7">
        <v>1.0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" t="s">
        <v>89</v>
      </c>
      <c r="B79" s="4" t="s">
        <v>96</v>
      </c>
      <c r="C79" s="7">
        <v>1.0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" t="s">
        <v>89</v>
      </c>
      <c r="B80" s="4" t="s">
        <v>97</v>
      </c>
      <c r="C80" s="7">
        <v>1.0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" t="s">
        <v>89</v>
      </c>
      <c r="B81" s="4" t="s">
        <v>98</v>
      </c>
      <c r="C81" s="7">
        <v>1.0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" t="s">
        <v>89</v>
      </c>
      <c r="B82" s="4" t="s">
        <v>99</v>
      </c>
      <c r="C82" s="7">
        <v>1.0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" t="s">
        <v>89</v>
      </c>
      <c r="B83" s="4" t="s">
        <v>100</v>
      </c>
      <c r="C83" s="7">
        <v>1.0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" t="s">
        <v>89</v>
      </c>
      <c r="B84" s="4" t="s">
        <v>101</v>
      </c>
      <c r="C84" s="7">
        <v>1.0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" t="s">
        <v>89</v>
      </c>
      <c r="B85" s="4" t="s">
        <v>102</v>
      </c>
      <c r="C85" s="7">
        <v>1.0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" t="s">
        <v>89</v>
      </c>
      <c r="B86" s="4" t="s">
        <v>103</v>
      </c>
      <c r="C86" s="7">
        <v>1.0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" t="s">
        <v>89</v>
      </c>
      <c r="B87" s="4" t="s">
        <v>104</v>
      </c>
      <c r="C87" s="7">
        <v>1.0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"/>
      <c r="B88" s="4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"/>
      <c r="B89" s="4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"/>
      <c r="B90" s="4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"/>
      <c r="B91" s="4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"/>
      <c r="B92" s="4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"/>
      <c r="B93" s="4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"/>
      <c r="B94" s="4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"/>
      <c r="B95" s="4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"/>
      <c r="B96" s="4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"/>
      <c r="B97" s="4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"/>
      <c r="B99" s="4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"/>
      <c r="B100" s="4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"/>
      <c r="B101" s="4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/>
      <c r="B102" s="4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/>
      <c r="B104" s="4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/>
      <c r="B105" s="4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4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4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4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4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4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4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4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4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4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4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4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4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4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4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4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4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"/>
      <c r="B123" s="4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/>
      <c r="B124" s="4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/>
      <c r="B125" s="4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/>
      <c r="B126" s="4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4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4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4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4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4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4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4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4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4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4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4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4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4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4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4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4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4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4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4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4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4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4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4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4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4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4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4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4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4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4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4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4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4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4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4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4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4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4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4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4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4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4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4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4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4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4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4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4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4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4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4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4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4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4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4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4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4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4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4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4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4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4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4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4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4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4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4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4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4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4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4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4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4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4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4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4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4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4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4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4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4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4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4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4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4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4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4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4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4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4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4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4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4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4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4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4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4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4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4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4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4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4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4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4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4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4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4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4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4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4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4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4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4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4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4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4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4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4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4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4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4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4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4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4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4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4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4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4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4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4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4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4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4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4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4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4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4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4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4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4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4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4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4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4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4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4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4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4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4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4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4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4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C$87">
    <filterColumn colId="2">
      <filters>
        <filter val="1"/>
        <filter val="2"/>
        <filter val="3"/>
        <filter val="4"/>
        <filter val="5"/>
        <filter val="6"/>
        <filter val="7"/>
        <filter val="8"/>
        <filter val="9"/>
        <filter val="10"/>
      </filters>
    </filterColumn>
  </autoFilter>
  <mergeCells count="1">
    <mergeCell ref="D1:J1"/>
  </mergeCells>
  <conditionalFormatting sqref="C1:C1000">
    <cfRule type="cellIs" dxfId="0" priority="1" operator="equal">
      <formula>0</formula>
    </cfRule>
  </conditionalFormatting>
  <conditionalFormatting sqref="C1:C1000">
    <cfRule type="colorScale" priority="2">
      <colorScale>
        <cfvo type="min"/>
        <cfvo type="max"/>
        <color rgb="FFFFFFFF"/>
        <color rgb="FF57BB8A"/>
      </colorScale>
    </cfRule>
  </conditionalFormatting>
  <conditionalFormatting sqref="A1:A1000">
    <cfRule type="containsText" dxfId="1" priority="3" operator="containsText" text="performance">
      <formula>NOT(ISERROR(SEARCH(("performance"),(A1))))</formula>
    </cfRule>
  </conditionalFormatting>
  <conditionalFormatting sqref="A1:A1000">
    <cfRule type="containsText" dxfId="2" priority="4" operator="containsText" text="pwa">
      <formula>NOT(ISERROR(SEARCH(("pwa"),(A1))))</formula>
    </cfRule>
  </conditionalFormatting>
  <conditionalFormatting sqref="A1:A1000">
    <cfRule type="containsText" dxfId="3" priority="5" operator="containsText" text="access">
      <formula>NOT(ISERROR(SEARCH(("access"),(A1))))</formula>
    </cfRule>
  </conditionalFormatting>
  <conditionalFormatting sqref="A1:A1000">
    <cfRule type="containsText" dxfId="4" priority="6" operator="containsText" text="practic">
      <formula>NOT(ISERROR(SEARCH(("practic"),(A1))))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24.29"/>
    <col customWidth="1" min="3" max="3" width="21.0"/>
    <col customWidth="1" min="4" max="4" width="24.14"/>
    <col customWidth="1" hidden="1" min="5" max="5" width="11.29"/>
    <col customWidth="1" min="6" max="6" width="22.71"/>
    <col customWidth="1" hidden="1" min="7" max="8" width="15.86"/>
    <col customWidth="1" min="9" max="9" width="15.86"/>
    <col customWidth="1" min="10" max="10" width="17.0"/>
  </cols>
  <sheetData>
    <row r="1" ht="15.75" customHeight="1">
      <c r="A1" s="1"/>
      <c r="B1" s="1"/>
      <c r="C1" s="2"/>
      <c r="D1" s="11" t="s">
        <v>105</v>
      </c>
      <c r="E1" s="12"/>
      <c r="F1" s="13"/>
      <c r="G1" s="6"/>
      <c r="H1" s="6"/>
      <c r="I1" s="14"/>
      <c r="J1" s="14"/>
    </row>
    <row r="2" ht="15.75" customHeight="1">
      <c r="A2" s="1"/>
      <c r="B2" s="1"/>
      <c r="C2" s="2"/>
      <c r="D2" s="15" t="s">
        <v>106</v>
      </c>
      <c r="E2" s="16"/>
      <c r="F2" s="16"/>
      <c r="G2" s="6"/>
      <c r="H2" s="6"/>
      <c r="I2" s="14"/>
      <c r="J2" s="14"/>
    </row>
    <row r="3" ht="15.75" customHeight="1">
      <c r="A3" s="1" t="s">
        <v>4</v>
      </c>
      <c r="B3" s="1" t="s">
        <v>5</v>
      </c>
      <c r="C3" s="2" t="s">
        <v>6</v>
      </c>
      <c r="D3" s="17" t="s">
        <v>107</v>
      </c>
      <c r="E3" s="18" t="s">
        <v>108</v>
      </c>
      <c r="F3" s="18" t="s">
        <v>109</v>
      </c>
      <c r="G3" s="6" t="s">
        <v>15</v>
      </c>
      <c r="H3" s="6" t="s">
        <v>16</v>
      </c>
      <c r="I3" s="14"/>
      <c r="J3" s="14"/>
    </row>
    <row r="4" ht="15.75" customHeight="1">
      <c r="A4" s="4" t="s">
        <v>17</v>
      </c>
      <c r="B4" s="4" t="s">
        <v>18</v>
      </c>
      <c r="C4" s="7">
        <v>3.0</v>
      </c>
      <c r="D4" s="19">
        <v>2500.0</v>
      </c>
      <c r="E4" s="20" t="str">
        <f t="shared" ref="E4:E8" si="1">QUANTILE_AT_VALUE($G4,$H4, D4)</f>
        <v>#NAME?</v>
      </c>
      <c r="F4" s="21" t="str">
        <f>IFERROR(__xludf.DUMMYFUNCTION("AVERAGE.WEIGHTED(E4:E8,C4:C8)"),"#NAME?")</f>
        <v>#NAME?</v>
      </c>
      <c r="G4" s="9">
        <v>4000.0</v>
      </c>
      <c r="H4" s="9">
        <v>2000.0</v>
      </c>
      <c r="I4" s="14"/>
    </row>
    <row r="5" ht="15.75" customHeight="1">
      <c r="A5" s="4" t="s">
        <v>17</v>
      </c>
      <c r="B5" s="4" t="s">
        <v>19</v>
      </c>
      <c r="C5" s="7">
        <v>1.0</v>
      </c>
      <c r="D5" s="19">
        <v>2500.0</v>
      </c>
      <c r="E5" s="20" t="str">
        <f t="shared" si="1"/>
        <v>#NAME?</v>
      </c>
      <c r="F5" s="22"/>
      <c r="G5" s="9">
        <v>4000.0</v>
      </c>
      <c r="H5" s="9">
        <v>2000.0</v>
      </c>
    </row>
    <row r="6" ht="15.75" customHeight="1">
      <c r="A6" s="4" t="s">
        <v>17</v>
      </c>
      <c r="B6" s="4" t="s">
        <v>20</v>
      </c>
      <c r="C6" s="7">
        <v>2.0</v>
      </c>
      <c r="D6" s="19">
        <v>5000.0</v>
      </c>
      <c r="E6" s="20" t="str">
        <f t="shared" si="1"/>
        <v>#NAME?</v>
      </c>
      <c r="F6" s="22"/>
      <c r="G6" s="9">
        <v>6500.0</v>
      </c>
      <c r="H6" s="9">
        <v>2900.0</v>
      </c>
    </row>
    <row r="7" ht="15.75" customHeight="1">
      <c r="A7" s="4" t="s">
        <v>17</v>
      </c>
      <c r="B7" s="4" t="s">
        <v>21</v>
      </c>
      <c r="C7" s="7">
        <v>5.0</v>
      </c>
      <c r="D7" s="19">
        <v>5000.0</v>
      </c>
      <c r="E7" s="20" t="str">
        <f t="shared" si="1"/>
        <v>#NAME?</v>
      </c>
      <c r="F7" s="22"/>
      <c r="G7" s="9">
        <v>7300.0</v>
      </c>
      <c r="H7" s="9">
        <v>2900.0</v>
      </c>
    </row>
    <row r="8" ht="15.75" customHeight="1">
      <c r="A8" s="4" t="s">
        <v>17</v>
      </c>
      <c r="B8" s="4" t="s">
        <v>22</v>
      </c>
      <c r="C8" s="7">
        <v>4.0</v>
      </c>
      <c r="D8" s="19">
        <v>4000.0</v>
      </c>
      <c r="E8" s="20" t="str">
        <f t="shared" si="1"/>
        <v>#NAME?</v>
      </c>
      <c r="F8" s="23"/>
      <c r="G8" s="9">
        <v>5800.0</v>
      </c>
      <c r="H8" s="9">
        <v>2900.0</v>
      </c>
    </row>
    <row r="9" ht="15.75" customHeight="1">
      <c r="A9" s="4"/>
      <c r="B9" s="4"/>
      <c r="C9" s="7"/>
      <c r="D9" s="24"/>
      <c r="E9" s="25"/>
      <c r="F9" s="26"/>
    </row>
    <row r="10" ht="15.75" customHeight="1">
      <c r="A10" s="4"/>
      <c r="B10" s="4"/>
      <c r="C10" s="7"/>
      <c r="D10" s="24"/>
      <c r="E10" s="25"/>
      <c r="F10" s="26"/>
    </row>
    <row r="11" ht="15.75" customHeight="1">
      <c r="A11" s="4" t="s">
        <v>38</v>
      </c>
      <c r="B11" s="4" t="s">
        <v>39</v>
      </c>
      <c r="C11" s="7">
        <v>1.0</v>
      </c>
      <c r="D11" s="27" t="s">
        <v>110</v>
      </c>
      <c r="E11" s="28">
        <f t="shared" ref="E11:E21" si="2">IF(D11="pass",1,0)</f>
        <v>1</v>
      </c>
      <c r="F11" s="29">
        <f>IFERROR(__xludf.DUMMYFUNCTION("AVERAGE.WEIGHTED(E11:E21,C11:C21)"),0.8076923076923077)</f>
        <v>0.8076923077</v>
      </c>
    </row>
    <row r="12" ht="15.75" customHeight="1">
      <c r="A12" s="4" t="s">
        <v>38</v>
      </c>
      <c r="B12" s="4" t="s">
        <v>40</v>
      </c>
      <c r="C12" s="7">
        <v>5.0</v>
      </c>
      <c r="D12" s="27" t="s">
        <v>111</v>
      </c>
      <c r="E12" s="28">
        <f t="shared" si="2"/>
        <v>0</v>
      </c>
      <c r="F12" s="22"/>
    </row>
    <row r="13" ht="15.75" customHeight="1">
      <c r="A13" s="4" t="s">
        <v>38</v>
      </c>
      <c r="B13" s="4" t="s">
        <v>41</v>
      </c>
      <c r="C13" s="7">
        <v>1.0</v>
      </c>
      <c r="D13" s="27" t="s">
        <v>110</v>
      </c>
      <c r="E13" s="28">
        <f t="shared" si="2"/>
        <v>1</v>
      </c>
      <c r="F13" s="22"/>
    </row>
    <row r="14" ht="15.75" customHeight="1">
      <c r="A14" s="4" t="s">
        <v>38</v>
      </c>
      <c r="B14" s="4" t="s">
        <v>42</v>
      </c>
      <c r="C14" s="7">
        <v>2.0</v>
      </c>
      <c r="D14" s="27" t="s">
        <v>110</v>
      </c>
      <c r="E14" s="28">
        <f t="shared" si="2"/>
        <v>1</v>
      </c>
      <c r="F14" s="22"/>
    </row>
    <row r="15" ht="15.75" customHeight="1">
      <c r="A15" s="4" t="s">
        <v>38</v>
      </c>
      <c r="B15" s="4" t="s">
        <v>43</v>
      </c>
      <c r="C15" s="7">
        <v>2.0</v>
      </c>
      <c r="D15" s="27" t="s">
        <v>110</v>
      </c>
      <c r="E15" s="28">
        <f t="shared" si="2"/>
        <v>1</v>
      </c>
      <c r="F15" s="22"/>
    </row>
    <row r="16" ht="15.75" customHeight="1">
      <c r="A16" s="4" t="s">
        <v>38</v>
      </c>
      <c r="B16" s="4" t="s">
        <v>44</v>
      </c>
      <c r="C16" s="7">
        <v>7.0</v>
      </c>
      <c r="D16" s="27" t="s">
        <v>110</v>
      </c>
      <c r="E16" s="28">
        <f t="shared" si="2"/>
        <v>1</v>
      </c>
      <c r="F16" s="22"/>
    </row>
    <row r="17" ht="15.75" customHeight="1">
      <c r="A17" s="4" t="s">
        <v>38</v>
      </c>
      <c r="B17" s="4" t="s">
        <v>45</v>
      </c>
      <c r="C17" s="7">
        <v>3.0</v>
      </c>
      <c r="D17" s="27" t="s">
        <v>110</v>
      </c>
      <c r="E17" s="28">
        <f t="shared" si="2"/>
        <v>1</v>
      </c>
      <c r="F17" s="22"/>
    </row>
    <row r="18" ht="15.75" customHeight="1">
      <c r="A18" s="4" t="s">
        <v>38</v>
      </c>
      <c r="B18" s="4" t="s">
        <v>46</v>
      </c>
      <c r="C18" s="7">
        <v>1.0</v>
      </c>
      <c r="D18" s="27" t="s">
        <v>110</v>
      </c>
      <c r="E18" s="28">
        <f t="shared" si="2"/>
        <v>1</v>
      </c>
      <c r="F18" s="22"/>
    </row>
    <row r="19" ht="15.75" customHeight="1">
      <c r="A19" s="4" t="s">
        <v>38</v>
      </c>
      <c r="B19" s="4" t="s">
        <v>47</v>
      </c>
      <c r="C19" s="7">
        <v>1.0</v>
      </c>
      <c r="D19" s="27" t="s">
        <v>110</v>
      </c>
      <c r="E19" s="28">
        <f t="shared" si="2"/>
        <v>1</v>
      </c>
      <c r="F19" s="22"/>
    </row>
    <row r="20" ht="15.75" customHeight="1">
      <c r="A20" s="4" t="s">
        <v>38</v>
      </c>
      <c r="B20" s="4" t="s">
        <v>48</v>
      </c>
      <c r="C20" s="7">
        <v>2.0</v>
      </c>
      <c r="D20" s="27" t="s">
        <v>110</v>
      </c>
      <c r="E20" s="28">
        <f t="shared" si="2"/>
        <v>1</v>
      </c>
      <c r="F20" s="22"/>
    </row>
    <row r="21" ht="15.75" customHeight="1">
      <c r="A21" s="4" t="s">
        <v>38</v>
      </c>
      <c r="B21" s="4" t="s">
        <v>49</v>
      </c>
      <c r="C21" s="7">
        <v>1.0</v>
      </c>
      <c r="D21" s="27" t="s">
        <v>110</v>
      </c>
      <c r="E21" s="28">
        <f t="shared" si="2"/>
        <v>1</v>
      </c>
      <c r="F21" s="23"/>
    </row>
    <row r="22" ht="15.75" customHeight="1">
      <c r="A22" s="4"/>
      <c r="B22" s="4"/>
      <c r="C22" s="7"/>
    </row>
    <row r="23" ht="15.75" customHeight="1">
      <c r="A23" s="4"/>
      <c r="B23" s="4"/>
      <c r="C23" s="7"/>
    </row>
    <row r="24" ht="15.75" customHeight="1">
      <c r="A24" s="4"/>
      <c r="B24" s="4"/>
      <c r="C24" s="7"/>
    </row>
    <row r="25" ht="15.75" customHeight="1">
      <c r="A25" s="4"/>
      <c r="B25" s="4"/>
      <c r="C25" s="7"/>
    </row>
    <row r="26" ht="15.75" customHeight="1">
      <c r="A26" s="4"/>
      <c r="B26" s="4"/>
      <c r="C26" s="7"/>
    </row>
    <row r="27" ht="15.75" customHeight="1">
      <c r="A27" s="4"/>
      <c r="B27" s="4"/>
      <c r="C27" s="7"/>
    </row>
    <row r="28" ht="15.75" customHeight="1">
      <c r="A28" s="4"/>
      <c r="B28" s="4"/>
      <c r="C28" s="7"/>
    </row>
    <row r="29" ht="15.75" customHeight="1">
      <c r="A29" s="4"/>
      <c r="B29" s="4"/>
      <c r="C29" s="7"/>
    </row>
    <row r="30" ht="15.75" customHeight="1">
      <c r="A30" s="4"/>
      <c r="B30" s="4"/>
      <c r="C30" s="7"/>
    </row>
    <row r="31" ht="15.75" customHeight="1">
      <c r="A31" s="4"/>
      <c r="B31" s="4"/>
      <c r="C31" s="7"/>
    </row>
    <row r="32" ht="15.75" customHeight="1">
      <c r="A32" s="4"/>
      <c r="B32" s="4"/>
      <c r="C32" s="7"/>
    </row>
    <row r="33" ht="15.75" customHeight="1">
      <c r="A33" s="4"/>
      <c r="B33" s="4"/>
      <c r="C33" s="7"/>
    </row>
    <row r="34" ht="15.75" customHeight="1">
      <c r="A34" s="4"/>
      <c r="B34" s="4"/>
      <c r="C34" s="7"/>
    </row>
    <row r="35" ht="15.75" customHeight="1">
      <c r="A35" s="4"/>
      <c r="B35" s="4"/>
      <c r="C35" s="7"/>
    </row>
    <row r="36" ht="15.75" customHeight="1">
      <c r="A36" s="4"/>
      <c r="B36" s="4"/>
      <c r="C36" s="7"/>
    </row>
    <row r="37" ht="15.75" customHeight="1">
      <c r="A37" s="4"/>
      <c r="B37" s="4"/>
      <c r="C37" s="7"/>
    </row>
    <row r="38" ht="15.75" customHeight="1">
      <c r="A38" s="4"/>
      <c r="B38" s="4"/>
      <c r="C38" s="7"/>
    </row>
    <row r="39" ht="15.75" customHeight="1">
      <c r="A39" s="4"/>
      <c r="B39" s="4"/>
      <c r="C39" s="7"/>
    </row>
    <row r="40" ht="15.75" customHeight="1">
      <c r="A40" s="4"/>
      <c r="B40" s="4"/>
      <c r="C40" s="7"/>
    </row>
    <row r="41" ht="15.75" customHeight="1">
      <c r="A41" s="4"/>
      <c r="B41" s="4"/>
      <c r="C41" s="7"/>
    </row>
    <row r="42" ht="15.75" customHeight="1">
      <c r="A42" s="4"/>
      <c r="B42" s="4"/>
      <c r="C42" s="7"/>
    </row>
    <row r="43" ht="15.75" customHeight="1">
      <c r="A43" s="4"/>
      <c r="B43" s="4"/>
      <c r="C43" s="7"/>
    </row>
    <row r="44" ht="15.75" customHeight="1">
      <c r="A44" s="4"/>
      <c r="B44" s="4"/>
      <c r="C44" s="7"/>
    </row>
    <row r="45" ht="15.75" customHeight="1">
      <c r="A45" s="4"/>
      <c r="B45" s="4"/>
      <c r="C45" s="7"/>
    </row>
    <row r="46" ht="15.75" customHeight="1">
      <c r="A46" s="4"/>
      <c r="B46" s="4"/>
      <c r="C46" s="7"/>
    </row>
    <row r="47" ht="15.75" customHeight="1">
      <c r="A47" s="4"/>
      <c r="B47" s="4"/>
      <c r="C47" s="7"/>
    </row>
    <row r="48" ht="15.75" customHeight="1">
      <c r="A48" s="4"/>
      <c r="B48" s="4"/>
      <c r="C48" s="7"/>
    </row>
    <row r="49" ht="15.75" customHeight="1">
      <c r="A49" s="4"/>
      <c r="B49" s="4"/>
      <c r="C49" s="7"/>
    </row>
    <row r="50" ht="15.75" customHeight="1">
      <c r="A50" s="4"/>
      <c r="B50" s="4"/>
      <c r="C50" s="7"/>
    </row>
    <row r="51" ht="15.75" customHeight="1">
      <c r="A51" s="4"/>
      <c r="B51" s="4"/>
      <c r="C51" s="7"/>
    </row>
    <row r="52" ht="15.75" customHeight="1">
      <c r="A52" s="4"/>
      <c r="B52" s="4"/>
      <c r="C52" s="7"/>
    </row>
    <row r="53" ht="15.75" customHeight="1">
      <c r="A53" s="4"/>
      <c r="B53" s="4"/>
      <c r="C53" s="7"/>
    </row>
    <row r="54" ht="15.75" customHeight="1">
      <c r="A54" s="4"/>
      <c r="B54" s="4"/>
      <c r="C54" s="7"/>
    </row>
    <row r="55" ht="15.75" customHeight="1">
      <c r="A55" s="4"/>
      <c r="B55" s="4"/>
      <c r="C55" s="7"/>
    </row>
    <row r="56" ht="15.75" customHeight="1">
      <c r="A56" s="4"/>
      <c r="B56" s="4"/>
      <c r="C56" s="7"/>
    </row>
    <row r="57" ht="15.75" customHeight="1">
      <c r="A57" s="4"/>
      <c r="B57" s="4"/>
      <c r="C57" s="7"/>
    </row>
    <row r="58" ht="15.75" customHeight="1">
      <c r="A58" s="4"/>
      <c r="B58" s="4"/>
      <c r="C58" s="7"/>
    </row>
    <row r="59" ht="15.75" customHeight="1">
      <c r="A59" s="4"/>
      <c r="B59" s="4"/>
      <c r="C59" s="7"/>
    </row>
    <row r="60" ht="15.75" customHeight="1">
      <c r="A60" s="4"/>
      <c r="B60" s="4"/>
      <c r="C60" s="7"/>
    </row>
    <row r="61" ht="15.75" customHeight="1">
      <c r="A61" s="4"/>
      <c r="B61" s="4"/>
      <c r="C61" s="7"/>
    </row>
    <row r="62" ht="15.75" customHeight="1">
      <c r="A62" s="4"/>
      <c r="B62" s="4"/>
      <c r="C62" s="7"/>
    </row>
    <row r="63" ht="15.75" customHeight="1">
      <c r="A63" s="4"/>
      <c r="B63" s="4"/>
      <c r="C63" s="7"/>
    </row>
    <row r="64" ht="15.75" customHeight="1">
      <c r="A64" s="4"/>
      <c r="B64" s="4"/>
      <c r="C64" s="7"/>
    </row>
    <row r="65" ht="15.75" customHeight="1">
      <c r="A65" s="4"/>
      <c r="B65" s="4"/>
      <c r="C65" s="7"/>
    </row>
    <row r="66" ht="15.75" customHeight="1">
      <c r="A66" s="4"/>
      <c r="B66" s="4"/>
      <c r="C66" s="7"/>
    </row>
    <row r="67" ht="15.75" customHeight="1">
      <c r="A67" s="4"/>
      <c r="B67" s="4"/>
      <c r="C67" s="7"/>
    </row>
    <row r="68" ht="15.75" customHeight="1">
      <c r="A68" s="4"/>
      <c r="B68" s="4"/>
      <c r="C68" s="7"/>
    </row>
    <row r="69" ht="15.75" customHeight="1">
      <c r="A69" s="4"/>
      <c r="B69" s="4"/>
      <c r="C69" s="7"/>
    </row>
    <row r="70" ht="15.75" customHeight="1">
      <c r="A70" s="4"/>
      <c r="B70" s="4"/>
      <c r="C70" s="7"/>
    </row>
    <row r="71" ht="15.75" customHeight="1">
      <c r="A71" s="4"/>
      <c r="B71" s="4"/>
      <c r="C71" s="7"/>
    </row>
    <row r="72" ht="15.75" customHeight="1">
      <c r="A72" s="4"/>
      <c r="B72" s="4"/>
      <c r="C72" s="7"/>
    </row>
    <row r="73" ht="15.75" customHeight="1">
      <c r="A73" s="4"/>
      <c r="B73" s="4"/>
      <c r="C73" s="7"/>
    </row>
    <row r="74" ht="15.75" customHeight="1">
      <c r="A74" s="4"/>
      <c r="B74" s="4"/>
      <c r="C74" s="7"/>
    </row>
    <row r="75" ht="15.75" customHeight="1">
      <c r="A75" s="4"/>
      <c r="B75" s="4"/>
      <c r="C75" s="7"/>
    </row>
    <row r="76" ht="15.75" customHeight="1">
      <c r="C76" s="24"/>
    </row>
    <row r="77" ht="15.75" customHeight="1">
      <c r="C77" s="24"/>
    </row>
    <row r="78" ht="15.75" customHeight="1">
      <c r="C78" s="24"/>
      <c r="E78" s="3"/>
    </row>
    <row r="79" ht="15.75" customHeight="1">
      <c r="C79" s="24"/>
    </row>
    <row r="80" ht="15.75" customHeight="1">
      <c r="C80" s="24"/>
    </row>
    <row r="81" ht="15.75" customHeight="1">
      <c r="C81" s="24"/>
    </row>
    <row r="82" ht="15.75" customHeight="1">
      <c r="C82" s="24"/>
    </row>
    <row r="83" ht="15.75" customHeight="1">
      <c r="C83" s="24"/>
    </row>
    <row r="84" ht="15.75" customHeight="1">
      <c r="C84" s="24"/>
    </row>
    <row r="85" ht="15.75" customHeight="1">
      <c r="C85" s="24"/>
    </row>
    <row r="86" ht="15.75" customHeight="1">
      <c r="C86" s="24"/>
    </row>
    <row r="87" ht="15.75" customHeight="1">
      <c r="C87" s="24"/>
    </row>
    <row r="88" ht="15.75" customHeight="1">
      <c r="C88" s="24"/>
    </row>
    <row r="89" ht="15.75" customHeight="1">
      <c r="C89" s="24"/>
    </row>
    <row r="90" ht="15.75" customHeight="1">
      <c r="C90" s="24"/>
    </row>
    <row r="91" ht="15.75" customHeight="1">
      <c r="C91" s="24"/>
    </row>
    <row r="92" ht="15.75" customHeight="1">
      <c r="C92" s="24"/>
    </row>
    <row r="93" ht="15.75" customHeight="1">
      <c r="C93" s="24"/>
    </row>
    <row r="94" ht="15.75" customHeight="1">
      <c r="C94" s="24"/>
    </row>
    <row r="95" ht="15.75" customHeight="1">
      <c r="C95" s="24"/>
    </row>
    <row r="96" ht="15.75" customHeight="1">
      <c r="C96" s="24"/>
    </row>
    <row r="97" ht="15.75" customHeight="1">
      <c r="C97" s="24"/>
    </row>
    <row r="98" ht="15.75" customHeight="1">
      <c r="C98" s="24"/>
    </row>
    <row r="99" ht="15.75" customHeight="1">
      <c r="C99" s="24"/>
    </row>
    <row r="100" ht="15.75" customHeight="1">
      <c r="C100" s="24"/>
    </row>
    <row r="101" ht="15.75" customHeight="1">
      <c r="C101" s="24"/>
    </row>
    <row r="102" ht="15.75" customHeight="1">
      <c r="C102" s="24"/>
    </row>
    <row r="103" ht="15.75" customHeight="1">
      <c r="C103" s="24"/>
    </row>
    <row r="104" ht="15.75" customHeight="1">
      <c r="C104" s="24"/>
    </row>
    <row r="105" ht="15.75" customHeight="1">
      <c r="C105" s="24"/>
    </row>
    <row r="106" ht="15.75" customHeight="1">
      <c r="C106" s="24"/>
    </row>
    <row r="107" ht="15.75" customHeight="1">
      <c r="C107" s="24"/>
    </row>
    <row r="108" ht="15.75" customHeight="1">
      <c r="C108" s="24"/>
    </row>
    <row r="109" ht="15.75" customHeight="1">
      <c r="C109" s="24"/>
    </row>
    <row r="110" ht="15.75" customHeight="1">
      <c r="C110" s="24"/>
    </row>
    <row r="111" ht="15.75" customHeight="1">
      <c r="C111" s="24"/>
    </row>
    <row r="112" ht="15.75" customHeight="1">
      <c r="C112" s="24"/>
    </row>
    <row r="113" ht="15.75" customHeight="1">
      <c r="C113" s="24"/>
    </row>
    <row r="114" ht="15.75" customHeight="1">
      <c r="C114" s="24"/>
    </row>
    <row r="115" ht="15.75" customHeight="1">
      <c r="C115" s="24"/>
    </row>
    <row r="116" ht="15.75" customHeight="1">
      <c r="C116" s="24"/>
    </row>
    <row r="117" ht="15.75" customHeight="1">
      <c r="C117" s="24"/>
    </row>
    <row r="118" ht="15.75" customHeight="1">
      <c r="C118" s="24"/>
    </row>
    <row r="119" ht="15.75" customHeight="1">
      <c r="C119" s="24"/>
    </row>
    <row r="120" ht="15.75" customHeight="1">
      <c r="C120" s="24"/>
    </row>
    <row r="121" ht="15.75" customHeight="1">
      <c r="C121" s="24"/>
    </row>
    <row r="122" ht="15.75" customHeight="1">
      <c r="C122" s="24"/>
    </row>
    <row r="123" ht="15.75" customHeight="1">
      <c r="C123" s="24"/>
    </row>
    <row r="124" ht="15.75" customHeight="1">
      <c r="C124" s="24"/>
    </row>
    <row r="125" ht="15.75" customHeight="1">
      <c r="C125" s="24"/>
    </row>
    <row r="126" ht="15.75" customHeight="1">
      <c r="C126" s="24"/>
    </row>
    <row r="127" ht="15.75" customHeight="1">
      <c r="C127" s="24"/>
    </row>
    <row r="128" ht="15.75" customHeight="1">
      <c r="C128" s="24"/>
    </row>
    <row r="129" ht="15.75" customHeight="1">
      <c r="C129" s="24"/>
    </row>
    <row r="130" ht="15.75" customHeight="1">
      <c r="C130" s="24"/>
    </row>
    <row r="131" ht="15.75" customHeight="1">
      <c r="C131" s="24"/>
    </row>
    <row r="132" ht="15.75" customHeight="1">
      <c r="C132" s="24"/>
    </row>
    <row r="133" ht="15.75" customHeight="1">
      <c r="C133" s="24"/>
    </row>
    <row r="134" ht="15.75" customHeight="1">
      <c r="C134" s="24"/>
    </row>
    <row r="135" ht="15.75" customHeight="1">
      <c r="C135" s="24"/>
    </row>
    <row r="136" ht="15.75" customHeight="1">
      <c r="C136" s="24"/>
    </row>
    <row r="137" ht="15.75" customHeight="1">
      <c r="C137" s="24"/>
    </row>
    <row r="138" ht="15.75" customHeight="1">
      <c r="C138" s="24"/>
    </row>
    <row r="139" ht="15.75" customHeight="1">
      <c r="C139" s="24"/>
    </row>
    <row r="140" ht="15.75" customHeight="1">
      <c r="C140" s="24"/>
    </row>
    <row r="141" ht="15.75" customHeight="1">
      <c r="C141" s="24"/>
    </row>
    <row r="142" ht="15.75" customHeight="1">
      <c r="C142" s="24"/>
    </row>
    <row r="143" ht="15.75" customHeight="1">
      <c r="C143" s="24"/>
    </row>
    <row r="144" ht="15.75" customHeight="1">
      <c r="C144" s="24"/>
    </row>
    <row r="145" ht="15.75" customHeight="1">
      <c r="C145" s="24"/>
    </row>
    <row r="146" ht="15.75" customHeight="1">
      <c r="C146" s="24"/>
    </row>
    <row r="147" ht="15.75" customHeight="1">
      <c r="C147" s="24"/>
    </row>
    <row r="148" ht="15.75" customHeight="1">
      <c r="C148" s="24"/>
    </row>
    <row r="149" ht="15.75" customHeight="1">
      <c r="C149" s="24"/>
    </row>
    <row r="150" ht="15.75" customHeight="1">
      <c r="C150" s="24"/>
    </row>
    <row r="151" ht="15.75" customHeight="1">
      <c r="C151" s="24"/>
    </row>
    <row r="152" ht="15.75" customHeight="1">
      <c r="C152" s="24"/>
    </row>
    <row r="153" ht="15.75" customHeight="1">
      <c r="C153" s="24"/>
    </row>
    <row r="154" ht="15.75" customHeight="1">
      <c r="C154" s="24"/>
    </row>
    <row r="155" ht="15.75" customHeight="1">
      <c r="C155" s="24"/>
    </row>
    <row r="156" ht="15.75" customHeight="1">
      <c r="C156" s="24"/>
    </row>
    <row r="157" ht="15.75" customHeight="1">
      <c r="C157" s="24"/>
    </row>
    <row r="158" ht="15.75" customHeight="1">
      <c r="C158" s="24"/>
    </row>
    <row r="159" ht="15.75" customHeight="1">
      <c r="C159" s="24"/>
    </row>
    <row r="160" ht="15.75" customHeight="1">
      <c r="C160" s="24"/>
    </row>
    <row r="161" ht="15.75" customHeight="1">
      <c r="C161" s="24"/>
    </row>
    <row r="162" ht="15.75" customHeight="1">
      <c r="C162" s="24"/>
    </row>
    <row r="163" ht="15.75" customHeight="1">
      <c r="C163" s="24"/>
    </row>
    <row r="164" ht="15.75" customHeight="1">
      <c r="C164" s="24"/>
    </row>
    <row r="165" ht="15.75" customHeight="1">
      <c r="C165" s="24"/>
    </row>
    <row r="166" ht="15.75" customHeight="1">
      <c r="C166" s="24"/>
    </row>
    <row r="167" ht="15.75" customHeight="1">
      <c r="C167" s="24"/>
    </row>
    <row r="168" ht="15.75" customHeight="1">
      <c r="C168" s="24"/>
    </row>
    <row r="169" ht="15.75" customHeight="1">
      <c r="C169" s="24"/>
    </row>
    <row r="170" ht="15.75" customHeight="1">
      <c r="C170" s="24"/>
    </row>
    <row r="171" ht="15.75" customHeight="1">
      <c r="C171" s="24"/>
    </row>
    <row r="172" ht="15.75" customHeight="1">
      <c r="C172" s="24"/>
    </row>
    <row r="173" ht="15.75" customHeight="1">
      <c r="C173" s="24"/>
    </row>
    <row r="174" ht="15.75" customHeight="1">
      <c r="C174" s="24"/>
    </row>
    <row r="175" ht="15.75" customHeight="1">
      <c r="C175" s="24"/>
    </row>
    <row r="176" ht="15.75" customHeight="1">
      <c r="C176" s="24"/>
    </row>
    <row r="177" ht="15.75" customHeight="1">
      <c r="C177" s="24"/>
    </row>
    <row r="178" ht="15.75" customHeight="1">
      <c r="C178" s="24"/>
    </row>
    <row r="179" ht="15.75" customHeight="1">
      <c r="C179" s="24"/>
    </row>
    <row r="180" ht="15.75" customHeight="1">
      <c r="C180" s="24"/>
    </row>
    <row r="181" ht="15.75" customHeight="1">
      <c r="C181" s="24"/>
    </row>
    <row r="182" ht="15.75" customHeight="1">
      <c r="C182" s="24"/>
    </row>
    <row r="183" ht="15.75" customHeight="1">
      <c r="C183" s="24"/>
    </row>
    <row r="184" ht="15.75" customHeight="1">
      <c r="C184" s="24"/>
    </row>
    <row r="185" ht="15.75" customHeight="1">
      <c r="C185" s="24"/>
    </row>
    <row r="186" ht="15.75" customHeight="1">
      <c r="C186" s="24"/>
    </row>
    <row r="187" ht="15.75" customHeight="1">
      <c r="C187" s="24"/>
    </row>
    <row r="188" ht="15.75" customHeight="1">
      <c r="C188" s="24"/>
    </row>
    <row r="189" ht="15.75" customHeight="1">
      <c r="C189" s="24"/>
    </row>
    <row r="190" ht="15.75" customHeight="1">
      <c r="C190" s="24"/>
    </row>
    <row r="191" ht="15.75" customHeight="1">
      <c r="C191" s="24"/>
    </row>
    <row r="192" ht="15.75" customHeight="1">
      <c r="C192" s="24"/>
    </row>
    <row r="193" ht="15.75" customHeight="1">
      <c r="C193" s="24"/>
    </row>
    <row r="194" ht="15.75" customHeight="1">
      <c r="C194" s="24"/>
    </row>
    <row r="195" ht="15.75" customHeight="1">
      <c r="C195" s="24"/>
    </row>
    <row r="196" ht="15.75" customHeight="1">
      <c r="C196" s="24"/>
    </row>
    <row r="197" ht="15.75" customHeight="1">
      <c r="C197" s="24"/>
    </row>
    <row r="198" ht="15.75" customHeight="1">
      <c r="C198" s="24"/>
    </row>
    <row r="199" ht="15.75" customHeight="1">
      <c r="C199" s="24"/>
    </row>
    <row r="200" ht="15.75" customHeight="1">
      <c r="C200" s="24"/>
    </row>
    <row r="201" ht="15.75" customHeight="1">
      <c r="C201" s="24"/>
    </row>
    <row r="202" ht="15.75" customHeight="1">
      <c r="C202" s="24"/>
    </row>
    <row r="203" ht="15.75" customHeight="1">
      <c r="C203" s="24"/>
    </row>
    <row r="204" ht="15.75" customHeight="1">
      <c r="C204" s="24"/>
    </row>
    <row r="205" ht="15.75" customHeight="1">
      <c r="C205" s="24"/>
    </row>
    <row r="206" ht="15.75" customHeight="1">
      <c r="C206" s="24"/>
    </row>
    <row r="207" ht="15.75" customHeight="1">
      <c r="C207" s="24"/>
    </row>
    <row r="208" ht="15.75" customHeight="1">
      <c r="C208" s="24"/>
    </row>
    <row r="209" ht="15.75" customHeight="1">
      <c r="C209" s="24"/>
    </row>
    <row r="210" ht="15.75" customHeight="1">
      <c r="C210" s="24"/>
    </row>
    <row r="211" ht="15.75" customHeight="1">
      <c r="C211" s="24"/>
    </row>
    <row r="212" ht="15.75" customHeight="1">
      <c r="C212" s="24"/>
    </row>
    <row r="213" ht="15.75" customHeight="1">
      <c r="C213" s="24"/>
    </row>
    <row r="214" ht="15.75" customHeight="1">
      <c r="C214" s="24"/>
    </row>
    <row r="215" ht="15.75" customHeight="1">
      <c r="C215" s="24"/>
    </row>
    <row r="216" ht="15.75" customHeight="1">
      <c r="C216" s="24"/>
    </row>
    <row r="217" ht="15.75" customHeight="1">
      <c r="C217" s="24"/>
    </row>
    <row r="218" ht="15.75" customHeight="1">
      <c r="C218" s="24"/>
    </row>
    <row r="219" ht="15.75" customHeight="1">
      <c r="C219" s="24"/>
    </row>
    <row r="220" ht="15.75" customHeight="1">
      <c r="C220" s="24"/>
    </row>
    <row r="221" ht="15.75" customHeight="1">
      <c r="C221" s="2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F1"/>
    <mergeCell ref="F4:F8"/>
    <mergeCell ref="F11:F21"/>
  </mergeCells>
  <conditionalFormatting sqref="C1:C1000">
    <cfRule type="cellIs" dxfId="0" priority="1" operator="equal">
      <formula>0</formula>
    </cfRule>
  </conditionalFormatting>
  <conditionalFormatting sqref="C1:C1000">
    <cfRule type="colorScale" priority="2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>
      <c r="A4" s="30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A12" s="31" t="s">
        <v>112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ht="15.75" customHeight="1">
      <c r="A13" s="31"/>
      <c r="B13" s="32" t="s">
        <v>113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ht="15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ht="15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ht="15.75" customHeight="1"/>
    <row r="17" ht="15.75" customHeight="1"/>
    <row r="18" ht="15.75" customHeight="1"/>
    <row r="19" ht="15.75" customHeight="1"/>
    <row r="20" ht="15.75" customHeight="1">
      <c r="A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gid=0" ref="B13"/>
  </hyperlinks>
  <printOptions/>
  <pageMargins bottom="0.75" footer="0.0" header="0.0" left="0.7" right="0.7" top="0.75"/>
  <pageSetup orientation="landscape"/>
  <drawing r:id="rId2"/>
</worksheet>
</file>