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NDIDATES" sheetId="1" r:id="rId4"/>
    <sheet state="hidden" name="next_line" sheetId="2" r:id="rId5"/>
    <sheet state="visible" name="Raw CRM data" sheetId="3" r:id="rId6"/>
    <sheet state="visible" name="Weekly availability" sheetId="4" r:id="rId7"/>
  </sheets>
  <definedNames>
    <definedName hidden="1" localSheetId="0" name="_xlnm._FilterDatabase">CANDIDATES!$A$1:$AC$11</definedName>
    <definedName hidden="1" localSheetId="0" name="Z_98B3E1D9_3F9C_4A8E_BBA4_D4F7F5EC38B2_.wvu.FilterData">CANDIDATES!$A$1:$AC$62</definedName>
  </definedNames>
  <calcPr/>
  <customWorkbookViews>
    <customWorkbookView activeSheetId="0" maximized="1" windowHeight="0" windowWidth="0" guid="{98B3E1D9-3F9C-4A8E-BBA4-D4F7F5EC38B2}" name="Filtr 1"/>
  </customWorkbookViews>
  <extLst>
    <ext uri="GoogleSheetsCustomDataVersion2">
      <go:sheetsCustomData xmlns:go="http://customooxmlschemas.google.com/" r:id="rId8" roundtripDataChecksum="2/+LN+6DJsZnPfqy0MnPOTtf4jVMJNQC0pQ4EmT6a64="/>
    </ext>
  </extLst>
</workbook>
</file>

<file path=xl/sharedStrings.xml><?xml version="1.0" encoding="utf-8"?>
<sst xmlns="http://schemas.openxmlformats.org/spreadsheetml/2006/main" count="1488" uniqueCount="237">
  <si>
    <t>Nr</t>
  </si>
  <si>
    <t>Applied on</t>
  </si>
  <si>
    <t>Created by</t>
  </si>
  <si>
    <t>Agreement clause</t>
  </si>
  <si>
    <t>NAME</t>
  </si>
  <si>
    <t>SURNAME</t>
  </si>
  <si>
    <t>EMAIL</t>
  </si>
  <si>
    <t>PHONE NUMBER</t>
  </si>
  <si>
    <t>Person responsible</t>
  </si>
  <si>
    <t>GENDER</t>
  </si>
  <si>
    <t>AGE (years)</t>
  </si>
  <si>
    <t>I AM...</t>
  </si>
  <si>
    <t>MAIN BACKGROUND</t>
  </si>
  <si>
    <t>UNIVERSITY</t>
  </si>
  <si>
    <t>DO U SPEAK POLISH</t>
  </si>
  <si>
    <t>DO U SPEAK ENGLISH</t>
  </si>
  <si>
    <t>How did you find out about AIESEC?</t>
  </si>
  <si>
    <t>Physically present in Warsaw?</t>
  </si>
  <si>
    <t>Why would you like to join AIESEC?</t>
  </si>
  <si>
    <t xml:space="preserve"> Which skills would you like to develop in the organisation?</t>
  </si>
  <si>
    <t>CONTACT HISTORY/ UPDATES (date, which time it was, what did they say) *YOU CAN UPDATE THEM TIME TO TIME*</t>
  </si>
  <si>
    <t>EMAIL SENT with an invitation 
for the INTERVIEW?</t>
  </si>
  <si>
    <t>When and where is the interview?</t>
  </si>
  <si>
    <t>Email with scheduling AC sent?</t>
  </si>
  <si>
    <t>AC date</t>
  </si>
  <si>
    <t>AC done?</t>
  </si>
  <si>
    <t>DECISION</t>
  </si>
  <si>
    <t>STAGE</t>
  </si>
  <si>
    <t>Recruitment CRM</t>
  </si>
  <si>
    <t>Yes, I agree</t>
  </si>
  <si>
    <t>Brian</t>
  </si>
  <si>
    <t>BROWN</t>
  </si>
  <si>
    <t>Victoria</t>
  </si>
  <si>
    <t>22.09 at 14:30</t>
  </si>
  <si>
    <t>Accepted</t>
  </si>
  <si>
    <t>George</t>
  </si>
  <si>
    <t>WILSON</t>
  </si>
  <si>
    <t>Kuba</t>
  </si>
  <si>
    <t>15.09 at 19:00</t>
  </si>
  <si>
    <t>Timothy</t>
  </si>
  <si>
    <t>THOMSON</t>
  </si>
  <si>
    <t>22.09 at 13:00</t>
  </si>
  <si>
    <t>Patrick</t>
  </si>
  <si>
    <t>DAVIDSON</t>
  </si>
  <si>
    <t>09.09 at 17:00</t>
  </si>
  <si>
    <t>Austin</t>
  </si>
  <si>
    <t>JONES</t>
  </si>
  <si>
    <t>Ronald</t>
  </si>
  <si>
    <t>ROBERTSON</t>
  </si>
  <si>
    <t>Jason</t>
  </si>
  <si>
    <t>CAMPBELL</t>
  </si>
  <si>
    <t>8.09 at 19:00</t>
  </si>
  <si>
    <t>Edward</t>
  </si>
  <si>
    <t>STEWART</t>
  </si>
  <si>
    <t>Raksha</t>
  </si>
  <si>
    <t>Frank</t>
  </si>
  <si>
    <t>GRAY</t>
  </si>
  <si>
    <t>Denys</t>
  </si>
  <si>
    <t>Jose</t>
  </si>
  <si>
    <t>SIMPSON</t>
  </si>
  <si>
    <t>Dzjanis</t>
  </si>
  <si>
    <t>Jeffrey</t>
  </si>
  <si>
    <t>ANDERSON</t>
  </si>
  <si>
    <t>Ryan</t>
  </si>
  <si>
    <t>MACDONALD</t>
  </si>
  <si>
    <t>Jacob</t>
  </si>
  <si>
    <t>SCOTT</t>
  </si>
  <si>
    <t>Raymond</t>
  </si>
  <si>
    <t>MCDONALD</t>
  </si>
  <si>
    <t>Jack</t>
  </si>
  <si>
    <t>HENDERSON</t>
  </si>
  <si>
    <t>Adam</t>
  </si>
  <si>
    <t>MARTIN</t>
  </si>
  <si>
    <t>Gary</t>
  </si>
  <si>
    <t>REID</t>
  </si>
  <si>
    <t>Nicholas</t>
  </si>
  <si>
    <t>MURRAY</t>
  </si>
  <si>
    <t>Eric</t>
  </si>
  <si>
    <t>TAYLOR</t>
  </si>
  <si>
    <t>Jonathan</t>
  </si>
  <si>
    <t>CLARK</t>
  </si>
  <si>
    <t>Roger</t>
  </si>
  <si>
    <t>MCKENZIE</t>
  </si>
  <si>
    <t>Magda</t>
  </si>
  <si>
    <t>Stephen</t>
  </si>
  <si>
    <t>MITCHELL</t>
  </si>
  <si>
    <t>Tomek</t>
  </si>
  <si>
    <t>Larry</t>
  </si>
  <si>
    <t>ROSS</t>
  </si>
  <si>
    <t>Justin</t>
  </si>
  <si>
    <t>WALKER</t>
  </si>
  <si>
    <t>Scott</t>
  </si>
  <si>
    <t>PATERSON</t>
  </si>
  <si>
    <t>Dennis</t>
  </si>
  <si>
    <t>JOHNSTON</t>
  </si>
  <si>
    <t>Jerry</t>
  </si>
  <si>
    <t>HAMILTON</t>
  </si>
  <si>
    <t>Tyler</t>
  </si>
  <si>
    <t>GRAHAM</t>
  </si>
  <si>
    <t>Aaron</t>
  </si>
  <si>
    <t>KERR</t>
  </si>
  <si>
    <t>Henry</t>
  </si>
  <si>
    <t>CAMERON</t>
  </si>
  <si>
    <t>Zachary</t>
  </si>
  <si>
    <t>DUNCAN</t>
  </si>
  <si>
    <t>Douglas</t>
  </si>
  <si>
    <t>HUNTER</t>
  </si>
  <si>
    <t>Peter</t>
  </si>
  <si>
    <t>KELLY</t>
  </si>
  <si>
    <t>Kyle</t>
  </si>
  <si>
    <t>BELL</t>
  </si>
  <si>
    <t>Noah</t>
  </si>
  <si>
    <t>GRANT</t>
  </si>
  <si>
    <t>Ethan</t>
  </si>
  <si>
    <t>STEVENSON</t>
  </si>
  <si>
    <t>Jeremy</t>
  </si>
  <si>
    <t>WOOD</t>
  </si>
  <si>
    <t>Walter</t>
  </si>
  <si>
    <t>SUTHERLAND</t>
  </si>
  <si>
    <t>Christian</t>
  </si>
  <si>
    <t>CRAIG</t>
  </si>
  <si>
    <t>Keith</t>
  </si>
  <si>
    <t>WRIGHT</t>
  </si>
  <si>
    <t>Brandon</t>
  </si>
  <si>
    <t>YOUNG</t>
  </si>
  <si>
    <t>Benjamin</t>
  </si>
  <si>
    <t>WATSON</t>
  </si>
  <si>
    <t>Samuel</t>
  </si>
  <si>
    <t>MORRISON</t>
  </si>
  <si>
    <t>Gregory</t>
  </si>
  <si>
    <t>MILLER</t>
  </si>
  <si>
    <t>Alexander</t>
  </si>
  <si>
    <t>FRASER</t>
  </si>
  <si>
    <t>Nathan</t>
  </si>
  <si>
    <t>FERGUSON</t>
  </si>
  <si>
    <t>Terry</t>
  </si>
  <si>
    <t>KENNEDY</t>
  </si>
  <si>
    <t>Sean</t>
  </si>
  <si>
    <t>BURNS</t>
  </si>
  <si>
    <t>Rejected</t>
  </si>
  <si>
    <t>Gerald</t>
  </si>
  <si>
    <t>WHITE</t>
  </si>
  <si>
    <t>Carl</t>
  </si>
  <si>
    <t>MUIR</t>
  </si>
  <si>
    <t>Michał</t>
  </si>
  <si>
    <t>Harold</t>
  </si>
  <si>
    <t>MURPHY</t>
  </si>
  <si>
    <t>Dylan</t>
  </si>
  <si>
    <t>JOHNSTONE</t>
  </si>
  <si>
    <t>Arthur</t>
  </si>
  <si>
    <t>HUGHES</t>
  </si>
  <si>
    <t>Lawrence</t>
  </si>
  <si>
    <t>WATT</t>
  </si>
  <si>
    <t>Jordan</t>
  </si>
  <si>
    <t>MCMILLAN</t>
  </si>
  <si>
    <t>Jesse</t>
  </si>
  <si>
    <t>MCINTOSH</t>
  </si>
  <si>
    <t>Bryan</t>
  </si>
  <si>
    <t>MILNE</t>
  </si>
  <si>
    <t>Billy</t>
  </si>
  <si>
    <t>MUNRO</t>
  </si>
  <si>
    <t>Bruce</t>
  </si>
  <si>
    <t>RITCHIE</t>
  </si>
  <si>
    <t>Gabriel</t>
  </si>
  <si>
    <t>DICKSON</t>
  </si>
  <si>
    <t>Joe</t>
  </si>
  <si>
    <t>BRUCE</t>
  </si>
  <si>
    <t>Logan</t>
  </si>
  <si>
    <t>KING</t>
  </si>
  <si>
    <t>Alan</t>
  </si>
  <si>
    <t>CRAWFORD</t>
  </si>
  <si>
    <t>Juan</t>
  </si>
  <si>
    <t>DOCHERTY</t>
  </si>
  <si>
    <t xml:space="preserve"> 
</t>
  </si>
  <si>
    <t>JUST COPY THESE:</t>
  </si>
  <si>
    <t>Gender</t>
  </si>
  <si>
    <t>Date of birth</t>
  </si>
  <si>
    <t>Cell phone - Mobile</t>
  </si>
  <si>
    <t>Cell phone - Work</t>
  </si>
  <si>
    <t>Cell phone - Home</t>
  </si>
  <si>
    <t>Cell phone - Main</t>
  </si>
  <si>
    <t>Cell phone - Fax Work</t>
  </si>
  <si>
    <t>Cell phone - Fax Private</t>
  </si>
  <si>
    <t>Cell phone - Other</t>
  </si>
  <si>
    <t>Home Voivodeship</t>
  </si>
  <si>
    <t>E-mail - Work</t>
  </si>
  <si>
    <t>E-mail - Home</t>
  </si>
  <si>
    <t>E-mail - Other</t>
  </si>
  <si>
    <t>I am...</t>
  </si>
  <si>
    <t>Main background</t>
  </si>
  <si>
    <t>University</t>
  </si>
  <si>
    <t>If you chose "other", which university are you studying in?</t>
  </si>
  <si>
    <t>Do you speak Polish?</t>
  </si>
  <si>
    <t>Do you speak English?</t>
  </si>
  <si>
    <t>Which is your closest AIESEC?</t>
  </si>
  <si>
    <t>Which skills would you like to develop in the organisation?</t>
  </si>
  <si>
    <t>Name and surname of the person who referred you</t>
  </si>
  <si>
    <t>Will you be physically present in the city you chose during upcoming semester?</t>
  </si>
  <si>
    <t>Female</t>
  </si>
  <si>
    <t/>
  </si>
  <si>
    <t>Studying</t>
  </si>
  <si>
    <t>yes</t>
  </si>
  <si>
    <t>Yes</t>
  </si>
  <si>
    <t>A little bit/I'm learning</t>
  </si>
  <si>
    <t>Working</t>
  </si>
  <si>
    <t>Male</t>
  </si>
  <si>
    <t>no</t>
  </si>
  <si>
    <t>Studying and working</t>
  </si>
  <si>
    <t>No</t>
  </si>
  <si>
    <t>Partly</t>
  </si>
  <si>
    <t>None of the above</t>
  </si>
  <si>
    <t>Albert</t>
  </si>
  <si>
    <t>MILLAR</t>
  </si>
  <si>
    <t>Day</t>
  </si>
  <si>
    <t>Hour</t>
  </si>
  <si>
    <t>Person 1</t>
  </si>
  <si>
    <t>Person 2</t>
  </si>
  <si>
    <t>Person 3</t>
  </si>
  <si>
    <t>Person 4</t>
  </si>
  <si>
    <t>Person 5</t>
  </si>
  <si>
    <t>Person 6</t>
  </si>
  <si>
    <t>week</t>
  </si>
  <si>
    <t>Tuesday, Wednesday, Friday</t>
  </si>
  <si>
    <t>Friday</t>
  </si>
  <si>
    <t>Wednesday, Friday</t>
  </si>
  <si>
    <t>Tuesday, Friday</t>
  </si>
  <si>
    <t>Monday</t>
  </si>
  <si>
    <t>Monday, Tuesday</t>
  </si>
  <si>
    <t>Tuesday, Thursday, Friday</t>
  </si>
  <si>
    <t>Monday, Tuesday, Thursday</t>
  </si>
  <si>
    <t>Thursday</t>
  </si>
  <si>
    <t>Thursday, Friday</t>
  </si>
  <si>
    <t>Wednesday, Thursday</t>
  </si>
  <si>
    <t>Monday, Tuesday, Wednesday, Thursday, Friday</t>
  </si>
  <si>
    <t>Wednesday</t>
  </si>
  <si>
    <t>Monday, Tuesday, Wednesday, Thursday</t>
  </si>
  <si>
    <t>Tuesday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</si>
</sst>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.&quot;mm"/>
    <numFmt numFmtId="165" formatCode="d.m.yyyy"/>
    <numFmt numFmtId="166" formatCode="dd.mm.yyyy"/>
    <numFmt numFmtId="167" formatCode="yyyy-mm-dd h:mm"/>
    <numFmt numFmtId="168" formatCode="yyyy-mm-dd hh:mm"/>
    <numFmt numFmtId="169" formatCode="yyyy-mm-dd"/>
  </numFmts>
  <fonts count="24">
    <font>
      <sz val="10.0"/>
      <color rgb="FF000000"/>
      <name val="Arial"/>
      <scheme val="minor"/>
    </font>
    <font>
      <b/>
      <sz val="12.0"/>
      <color rgb="FFF3F3F3"/>
      <name val="Lora"/>
    </font>
    <font>
      <b/>
      <sz val="11.0"/>
      <color rgb="FFFFFFFF"/>
      <name val="Lora"/>
    </font>
    <font>
      <b/>
      <sz val="11.0"/>
      <color rgb="FFF3F3F3"/>
      <name val="Lora"/>
    </font>
    <font>
      <b/>
      <sz val="10.0"/>
      <color rgb="FFFFFFFF"/>
      <name val="Lora"/>
    </font>
    <font>
      <b/>
      <sz val="12.0"/>
      <color rgb="FF434343"/>
      <name val="Lora"/>
    </font>
    <font>
      <sz val="10.0"/>
      <color rgb="FF434343"/>
      <name val="Lora"/>
    </font>
    <font>
      <sz val="8.0"/>
      <color rgb="FF434343"/>
      <name val="Lora"/>
    </font>
    <font>
      <sz val="10.0"/>
      <color rgb="FF434343"/>
      <name val="Arial"/>
    </font>
    <font>
      <i/>
      <sz val="10.0"/>
      <color rgb="FF434343"/>
      <name val="Arial"/>
    </font>
    <font>
      <sz val="9.0"/>
      <color rgb="FF434343"/>
      <name val="Arial"/>
    </font>
    <font>
      <color rgb="FF434343"/>
      <name val="Arial"/>
    </font>
    <font>
      <color rgb="FF434343"/>
      <name val="Arial"/>
      <scheme val="minor"/>
    </font>
    <font>
      <color theme="1"/>
      <name val="Arial"/>
    </font>
    <font>
      <b/>
      <sz val="18.0"/>
      <color theme="1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222222"/>
      <name val="Arial"/>
    </font>
    <font>
      <color rgb="FF3F4141"/>
      <name val="Inherit"/>
    </font>
    <font>
      <sz val="15.0"/>
      <color rgb="FF212121"/>
      <name val="Ui-sans-serif"/>
    </font>
    <font>
      <b/>
      <sz val="12.0"/>
      <color theme="1"/>
      <name val="Arial"/>
    </font>
    <font>
      <sz val="12.0"/>
      <color theme="1"/>
      <name val="Arial"/>
    </font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bottom style="thin">
        <color rgb="FFD7E1E6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0" fontId="5" numFmtId="3" xfId="0" applyAlignment="1" applyBorder="1" applyFont="1" applyNumberFormat="1">
      <alignment horizontal="center" shrinkToFit="0" vertical="center" wrapText="1"/>
    </xf>
    <xf borderId="1" fillId="0" fontId="6" numFmtId="164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6" numFmtId="3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165" xfId="0" applyAlignment="1" applyBorder="1" applyFont="1" applyNumberFormat="1">
      <alignment horizontal="center" shrinkToFit="0" vertical="center" wrapText="1"/>
    </xf>
    <xf borderId="1" fillId="0" fontId="6" numFmtId="166" xfId="0" applyAlignment="1" applyBorder="1" applyFont="1" applyNumberForma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3" fontId="10" numFmtId="0" xfId="0" applyAlignment="1" applyBorder="1" applyFill="1" applyFont="1">
      <alignment shrinkToFit="0" wrapText="1"/>
    </xf>
    <xf borderId="1" fillId="4" fontId="5" numFmtId="3" xfId="0" applyAlignment="1" applyBorder="1" applyFill="1" applyFont="1" applyNumberFormat="1">
      <alignment horizontal="center" shrinkToFit="0" vertical="center" wrapText="1"/>
    </xf>
    <xf borderId="1" fillId="4" fontId="6" numFmtId="164" xfId="0" applyAlignment="1" applyBorder="1" applyFont="1" applyNumberFormat="1">
      <alignment horizontal="center" shrinkToFit="0" vertical="center" wrapText="1"/>
    </xf>
    <xf borderId="1" fillId="4" fontId="6" numFmtId="0" xfId="0" applyAlignment="1" applyBorder="1" applyFont="1">
      <alignment horizontal="center" shrinkToFit="0" vertical="center" wrapText="1"/>
    </xf>
    <xf borderId="1" fillId="4" fontId="8" numFmtId="0" xfId="0" applyAlignment="1" applyBorder="1" applyFont="1">
      <alignment horizontal="center" shrinkToFit="0" vertical="center" wrapText="1"/>
    </xf>
    <xf borderId="2" fillId="0" fontId="5" numFmtId="3" xfId="0" applyAlignment="1" applyBorder="1" applyFont="1" applyNumberFormat="1">
      <alignment horizontal="center" shrinkToFit="0" vertical="center" wrapText="1"/>
    </xf>
    <xf borderId="2" fillId="0" fontId="6" numFmtId="164" xfId="0" applyAlignment="1" applyBorder="1" applyFont="1" applyNumberFormat="1">
      <alignment horizontal="center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vertical="center"/>
    </xf>
    <xf borderId="2" fillId="0" fontId="6" numFmtId="3" xfId="0" applyAlignment="1" applyBorder="1" applyFont="1" applyNumberForma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3" fillId="0" fontId="11" numFmtId="167" xfId="0" applyBorder="1" applyFont="1" applyNumberFormat="1"/>
    <xf borderId="3" fillId="0" fontId="11" numFmtId="164" xfId="0" applyBorder="1" applyFont="1" applyNumberFormat="1"/>
    <xf borderId="3" fillId="0" fontId="11" numFmtId="0" xfId="0" applyBorder="1" applyFont="1"/>
    <xf borderId="3" fillId="0" fontId="12" numFmtId="0" xfId="0" applyBorder="1" applyFont="1"/>
    <xf borderId="3" fillId="0" fontId="6" numFmtId="0" xfId="0" applyAlignment="1" applyBorder="1" applyFont="1">
      <alignment horizontal="center" shrinkToFit="0" vertical="center" wrapText="1"/>
    </xf>
    <xf borderId="0" fillId="0" fontId="11" numFmtId="167" xfId="0" applyFont="1" applyNumberFormat="1"/>
    <xf borderId="0" fillId="0" fontId="11" numFmtId="164" xfId="0" applyFont="1" applyNumberFormat="1"/>
    <xf borderId="0" fillId="0" fontId="11" numFmtId="0" xfId="0" applyFont="1"/>
    <xf borderId="0" fillId="0" fontId="12" numFmtId="0" xfId="0" applyFont="1"/>
    <xf borderId="0" fillId="0" fontId="6" numFmtId="0" xfId="0" applyAlignment="1" applyFont="1">
      <alignment horizontal="center" shrinkToFit="0" vertical="center" wrapText="1"/>
    </xf>
    <xf borderId="0" fillId="0" fontId="13" numFmtId="0" xfId="0" applyFont="1"/>
    <xf borderId="0" fillId="5" fontId="14" numFmtId="0" xfId="0" applyAlignment="1" applyFill="1" applyFon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6" fontId="13" numFmtId="168" xfId="0" applyAlignment="1" applyFill="1" applyFont="1" applyNumberFormat="1">
      <alignment horizontal="center" shrinkToFit="0" vertical="center" wrapText="0"/>
    </xf>
    <xf borderId="0" fillId="6" fontId="13" numFmtId="0" xfId="0" applyAlignment="1" applyFont="1">
      <alignment horizontal="center" shrinkToFit="0" vertical="center" wrapText="0"/>
    </xf>
    <xf borderId="0" fillId="6" fontId="13" numFmtId="3" xfId="0" applyAlignment="1" applyFont="1" applyNumberFormat="1">
      <alignment horizontal="center" shrinkToFit="0" vertical="center" wrapText="0"/>
    </xf>
    <xf borderId="0" fillId="0" fontId="13" numFmtId="0" xfId="0" applyAlignment="1" applyFont="1">
      <alignment horizontal="center" shrinkToFit="0" vertical="center" wrapText="0"/>
    </xf>
    <xf borderId="0" fillId="0" fontId="13" numFmtId="169" xfId="0" applyAlignment="1" applyFont="1" applyNumberFormat="1">
      <alignment horizontal="center" shrinkToFit="0" vertical="center" wrapText="0"/>
    </xf>
    <xf borderId="0" fillId="0" fontId="13" numFmtId="0" xfId="0" applyAlignment="1" applyFont="1">
      <alignment horizontal="center" vertical="center"/>
    </xf>
    <xf borderId="0" fillId="6" fontId="17" numFmtId="167" xfId="0" applyAlignment="1" applyFont="1" applyNumberFormat="1">
      <alignment horizontal="center" shrinkToFit="0" vertical="center" wrapText="0"/>
    </xf>
    <xf borderId="0" fillId="6" fontId="17" numFmtId="0" xfId="0" applyAlignment="1" applyFont="1">
      <alignment horizontal="center" shrinkToFit="0" vertical="center" wrapText="0"/>
    </xf>
    <xf borderId="0" fillId="0" fontId="17" numFmtId="0" xfId="0" applyAlignment="1" applyFont="1">
      <alignment horizontal="center" shrinkToFit="0" vertical="center" wrapText="0"/>
    </xf>
    <xf borderId="0" fillId="0" fontId="17" numFmtId="169" xfId="0" applyAlignment="1" applyFont="1" applyNumberFormat="1">
      <alignment horizontal="center" shrinkToFit="0" vertical="center" wrapText="0"/>
    </xf>
    <xf borderId="0" fillId="0" fontId="17" numFmtId="0" xfId="0" applyAlignment="1" applyFont="1">
      <alignment horizontal="center" shrinkToFit="0" vertical="center" wrapText="1"/>
    </xf>
    <xf borderId="0" fillId="6" fontId="17" numFmtId="168" xfId="0" applyAlignment="1" applyFont="1" applyNumberFormat="1">
      <alignment horizontal="center" shrinkToFit="0" vertical="center" wrapText="0"/>
    </xf>
    <xf borderId="0" fillId="0" fontId="17" numFmtId="169" xfId="0" applyAlignment="1" applyFont="1" applyNumberFormat="1">
      <alignment horizontal="center" shrinkToFit="0" vertical="center" wrapText="1"/>
    </xf>
    <xf borderId="0" fillId="6" fontId="13" numFmtId="167" xfId="0" applyAlignment="1" applyFont="1" applyNumberFormat="1">
      <alignment horizontal="center" shrinkToFit="0" vertical="center" wrapText="0"/>
    </xf>
    <xf borderId="0" fillId="0" fontId="17" numFmtId="167" xfId="0" applyAlignment="1" applyFont="1" applyNumberFormat="1">
      <alignment horizontal="center" shrinkToFit="0" vertical="center" wrapText="0"/>
    </xf>
    <xf borderId="0" fillId="0" fontId="17" numFmtId="167" xfId="0" applyAlignment="1" applyFont="1" applyNumberFormat="1">
      <alignment horizontal="center" shrinkToFit="0" vertical="center" wrapText="1"/>
    </xf>
    <xf borderId="0" fillId="3" fontId="18" numFmtId="0" xfId="0" applyFont="1"/>
    <xf borderId="0" fillId="3" fontId="19" numFmtId="0" xfId="0" applyAlignment="1" applyFont="1">
      <alignment vertical="top"/>
    </xf>
    <xf borderId="0" fillId="3" fontId="19" numFmtId="0" xfId="0" applyAlignment="1" applyFont="1">
      <alignment horizontal="center" vertical="top"/>
    </xf>
    <xf borderId="0" fillId="3" fontId="19" numFmtId="3" xfId="0" applyAlignment="1" applyFont="1" applyNumberFormat="1">
      <alignment vertical="top"/>
    </xf>
    <xf borderId="0" fillId="3" fontId="19" numFmtId="3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0" xfId="0" applyAlignment="1" applyFont="1">
      <alignment vertical="top"/>
    </xf>
    <xf borderId="0" fillId="0" fontId="19" numFmtId="3" xfId="0" applyAlignment="1" applyFont="1" applyNumberFormat="1">
      <alignment horizontal="center" vertical="top"/>
    </xf>
    <xf borderId="4" fillId="0" fontId="20" numFmtId="3" xfId="0" applyAlignment="1" applyBorder="1" applyFont="1" applyNumberFormat="1">
      <alignment horizontal="center"/>
    </xf>
    <xf borderId="4" fillId="0" fontId="20" numFmtId="0" xfId="0" applyAlignment="1" applyBorder="1" applyFont="1">
      <alignment horizontal="center"/>
    </xf>
    <xf borderId="0" fillId="7" fontId="21" numFmtId="0" xfId="0" applyAlignment="1" applyFill="1" applyFont="1">
      <alignment horizontal="center" shrinkToFit="0" vertical="center" wrapText="1"/>
    </xf>
    <xf borderId="0" fillId="0" fontId="22" numFmtId="0" xfId="0" applyAlignment="1" applyFont="1">
      <alignment horizontal="center" shrinkToFit="0" vertical="center" wrapText="1"/>
    </xf>
    <xf borderId="0" fillId="0" fontId="13" numFmtId="20" xfId="0" applyFont="1" applyNumberFormat="1"/>
    <xf borderId="0" fillId="0" fontId="13" numFmtId="0" xfId="0" applyAlignment="1" applyFont="1">
      <alignment vertical="bottom"/>
    </xf>
    <xf borderId="0" fillId="0" fontId="13" numFmtId="0" xfId="0" applyAlignment="1" applyFont="1">
      <alignment shrinkToFit="0" vertical="bottom" wrapText="0"/>
    </xf>
    <xf borderId="0" fillId="8" fontId="13" numFmtId="0" xfId="0" applyFill="1" applyFont="1"/>
    <xf borderId="0" fillId="8" fontId="13" numFmtId="20" xfId="0" applyFont="1" applyNumberFormat="1"/>
    <xf borderId="0" fillId="7" fontId="13" numFmtId="0" xfId="0" applyFont="1"/>
    <xf borderId="0" fillId="7" fontId="13" numFmtId="20" xfId="0" applyFont="1" applyNumberFormat="1"/>
    <xf borderId="0" fillId="7" fontId="23" numFmtId="0" xfId="0" applyFont="1"/>
    <xf borderId="0" fillId="7" fontId="23" numFmtId="20" xfId="0" applyFont="1" applyNumberFormat="1"/>
  </cellXfs>
  <cellStyles count="1">
    <cellStyle xfId="0" name="Normal" builtinId="0"/>
  </cellStyles>
  <dxfs count="26">
    <dxf>
      <font>
        <strike/>
        <color rgb="FFCCCCCC"/>
      </font>
      <fill>
        <patternFill patternType="solid">
          <fgColor rgb="FFEFEFEF"/>
          <bgColor rgb="FFEFEFEF"/>
        </patternFill>
      </fill>
      <border/>
    </dxf>
    <dxf>
      <font>
        <b/>
        <color rgb="FF000000"/>
      </font>
      <fill>
        <patternFill patternType="solid">
          <fgColor rgb="FF0CDBFF"/>
          <bgColor rgb="FF0CDBFF"/>
        </patternFill>
      </fill>
      <border/>
    </dxf>
    <dxf>
      <font>
        <color rgb="FF000000"/>
      </font>
      <fill>
        <patternFill patternType="solid">
          <fgColor rgb="FF58E7FF"/>
          <bgColor rgb="FF58E7FF"/>
        </patternFill>
      </fill>
      <border/>
    </dxf>
    <dxf>
      <font>
        <color rgb="FF000000"/>
      </font>
      <fill>
        <patternFill patternType="solid">
          <fgColor rgb="FF00FFFF"/>
          <bgColor rgb="FF00FFFF"/>
        </patternFill>
      </fill>
      <border/>
    </dxf>
    <dxf>
      <font>
        <color rgb="FF000000"/>
      </font>
      <fill>
        <patternFill patternType="solid">
          <fgColor rgb="FF00FFA4"/>
          <bgColor rgb="FF00FFA4"/>
        </patternFill>
      </fill>
      <border/>
    </dxf>
    <dxf>
      <font>
        <color rgb="FF000000"/>
      </font>
      <fill>
        <patternFill patternType="solid">
          <fgColor rgb="FF62FF00"/>
          <bgColor rgb="FF62FF00"/>
        </patternFill>
      </fill>
      <border/>
    </dxf>
    <dxf>
      <font>
        <color rgb="FF000000"/>
      </font>
      <fill>
        <patternFill patternType="solid">
          <fgColor rgb="FFB4FF00"/>
          <bgColor rgb="FFB4FF00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D4C2AB"/>
          <bgColor rgb="FFD4C2AB"/>
        </patternFill>
      </fill>
      <border/>
    </dxf>
    <dxf>
      <font/>
      <fill>
        <patternFill patternType="solid">
          <fgColor rgb="FFDDCDB9"/>
          <bgColor rgb="FFDDCDB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0DFAF"/>
          <bgColor rgb="FFF0DFAF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A7B1D3"/>
          <bgColor rgb="FFA7B1D3"/>
        </patternFill>
      </fill>
      <border/>
    </dxf>
    <dxf>
      <font/>
      <fill>
        <patternFill patternType="solid">
          <fgColor rgb="FFCED3E5"/>
          <bgColor rgb="FFCED3E5"/>
        </patternFill>
      </fill>
      <border/>
    </dxf>
    <dxf>
      <font>
        <color rgb="FFB7E1CD"/>
      </font>
      <fill>
        <patternFill patternType="solid">
          <fgColor rgb="FFB7E1CD"/>
          <bgColor rgb="FFB7E1CD"/>
        </patternFill>
      </fill>
      <border/>
    </dxf>
    <dxf>
      <font>
        <color rgb="FFEA9999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9.0" ySplit="1.0" topLeftCell="J2" activePane="bottomRight" state="frozen"/>
      <selection activeCell="J1" sqref="J1" pane="topRight"/>
      <selection activeCell="A2" sqref="A2" pane="bottomLeft"/>
      <selection activeCell="J2" sqref="J2" pane="bottomRight"/>
    </sheetView>
  </sheetViews>
  <sheetFormatPr customHeight="1" defaultColWidth="12.63" defaultRowHeight="15.0"/>
  <cols>
    <col customWidth="1" min="1" max="1" width="6.63"/>
    <col customWidth="1" min="2" max="2" width="10.5"/>
    <col customWidth="1" hidden="1" min="3" max="4" width="11.38"/>
    <col customWidth="1" min="5" max="5" width="11.38"/>
    <col customWidth="1" min="6" max="6" width="12.75"/>
    <col customWidth="1" min="8" max="9" width="15.25"/>
    <col customWidth="1" min="10" max="10" width="11.38"/>
    <col customWidth="1" min="11" max="11" width="9.75"/>
    <col customWidth="1" min="12" max="12" width="13.5"/>
    <col customWidth="1" min="13" max="13" width="16.75"/>
    <col customWidth="1" min="14" max="14" width="15.38"/>
    <col customWidth="1" min="15" max="15" width="22.13"/>
    <col customWidth="1" min="16" max="16" width="24.0"/>
    <col customWidth="1" min="18" max="18" width="13.75"/>
    <col customWidth="1" min="19" max="19" width="16.63"/>
    <col customWidth="1" min="20" max="20" width="23.63"/>
    <col customWidth="1" min="21" max="21" width="15.25"/>
    <col customWidth="1" min="22" max="22" width="26.75"/>
    <col customWidth="1" min="23" max="23" width="18.5"/>
    <col customWidth="1" min="24" max="24" width="19.13"/>
    <col customWidth="1" min="25" max="25" width="14.13"/>
    <col customWidth="1" min="26" max="28" width="13.88"/>
    <col customWidth="1" min="29" max="29" width="14.75"/>
  </cols>
  <sheetData>
    <row r="1" ht="68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8</v>
      </c>
      <c r="V1" s="4" t="s">
        <v>20</v>
      </c>
      <c r="W1" s="4" t="s">
        <v>21</v>
      </c>
      <c r="X1" s="2" t="s">
        <v>22</v>
      </c>
      <c r="Y1" s="2" t="str">
        <f>"INTERVIEW DONE? ("&amp;countif(Y2:Y65,TRUE)&amp;")"</f>
        <v>INTERVIEW DONE? (29)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</row>
    <row r="2" ht="15.75" customHeight="1">
      <c r="A2" s="5">
        <f t="shared" ref="A2:A48" si="1">IF(ISBLANK(B2),"",COUNTA(B$2:B2))</f>
        <v>1</v>
      </c>
      <c r="B2" s="6">
        <v>44697.93125</v>
      </c>
      <c r="C2" s="7" t="s">
        <v>28</v>
      </c>
      <c r="D2" s="7" t="s">
        <v>29</v>
      </c>
      <c r="E2" s="7" t="s">
        <v>30</v>
      </c>
      <c r="F2" s="8" t="s">
        <v>31</v>
      </c>
      <c r="G2" s="7" t="str">
        <f>if(isblank($F2),"",concatenate(vlookup($F2,'Raw CRM data'!$E$2:$AV$200,12,FALSE),vlookup($F2,'Raw CRM data'!$E$2:$AV$200,13,FALSE),vlookup($F2,'Raw CRM data'!$E$2:$AV$200,14,FALSE)))</f>
        <v/>
      </c>
      <c r="H2" s="7" t="str">
        <f>if(isblank($F2),"",concatenate(vlookup($F2,'Raw CRM data'!$E$2:$AV$200,4,FALSE),vlookup($F2,'Raw CRM data'!$E$2:$AV$200,5,FALSE),vlookup($F2,'Raw CRM data'!$E$2:$AV$200,6,FALSE),vlookup($F2,'Raw CRM data'!$E$2:$AV$200,7,FALSE),vlookup($F2,'Raw CRM data'!$E$2:$AV$200,8,FALSE),vlookup($F2,'Raw CRM data'!$E$2:$AV$200,9,FALSE),vlookup($F2,'Raw CRM data'!$E$2:$AV$200,10,FALSE)))</f>
        <v>276826459</v>
      </c>
      <c r="I2" s="7" t="s">
        <v>32</v>
      </c>
      <c r="J2" s="9" t="str">
        <f>if(isblank($F2),"", vlookup($F2,'Raw CRM data'!$E$2:$AV$200,2,FALSE))</f>
        <v>Female</v>
      </c>
      <c r="K2" s="8">
        <f>if(isblank($F2),"",floor(yearfrac(vlookup($F2,'Raw CRM data'!$E$2:$AV$200,3,FALSE),now()),1))</f>
        <v>31</v>
      </c>
      <c r="L2" s="7" t="str">
        <f>if(isblank($F2),"",vlookup($F2,'Raw CRM data'!$E$2:$AV$200,15,FALSE))</f>
        <v>Studying</v>
      </c>
      <c r="M2" s="7" t="str">
        <f>if(isblank($F2),"",vlookup($F2,'Raw CRM data'!$E$2:$AV$200,16,FALSE))</f>
        <v/>
      </c>
      <c r="N2" s="7" t="str">
        <f>if(isblank($F2),"",if(vlookup($F2,'Raw CRM data'!$E$2:$AV$200,17,FALSE)="Other",vlookup($F2,'Raw CRM data'!$E$2:$AV$200,18,FALSE),vlookup($F2,'Raw CRM data'!$E$2:$AV$200,17,FALSE)))</f>
        <v/>
      </c>
      <c r="O2" s="9" t="str">
        <f>if(isblank($F2),"",switch(vlookup($F2,'Raw CRM data'!$E$2:$AV$200,19,FALSE),"yes","Yes","no","No",vlookup($F2,'Raw CRM data'!$E$2:$AV$200,19,FALSE)))</f>
        <v>Yes</v>
      </c>
      <c r="P2" s="9" t="str">
        <f>if(isblank($F2),"",vlookup($F2,'Raw CRM data'!$E$2:$AV$200,20,FALSE))</f>
        <v>Yes</v>
      </c>
      <c r="Q2" s="7" t="str">
        <f>if(isblank($F2),"",vlookup($F2,'Raw CRM data'!$E$2:$AV$199,22,FALSE))</f>
        <v/>
      </c>
      <c r="R2" s="7" t="str">
        <f>if(isblank($F2),"",vlookup($F2,'Raw CRM data'!$E$2:$AV$200,26,FALSE))</f>
        <v>Yes</v>
      </c>
      <c r="S2" s="7" t="str">
        <f>if(isblank($F2),"",switch(vlookup($F2,'Raw CRM data'!$E$2:$AV$199,23,FALSE),"Personal devlopment","Personal development",vlookup($F2,'Raw CRM data'!$E$2:$AV$199,23,FALSE)))</f>
        <v/>
      </c>
      <c r="T2" s="10" t="str">
        <f>if(isblank($F2),"",substitute(vlookup($F2,'Raw CRM data'!$E$2:$AV$199,24,FALSE),"; ",next_line!$A$1))</f>
        <v/>
      </c>
      <c r="U2" s="7" t="str">
        <f t="shared" ref="U2:U65" si="2">I2</f>
        <v>Victoria</v>
      </c>
      <c r="V2" s="7"/>
      <c r="W2" s="7" t="b">
        <v>1</v>
      </c>
      <c r="X2" s="7"/>
      <c r="Y2" s="7" t="b">
        <v>1</v>
      </c>
      <c r="Z2" s="7" t="b">
        <v>1</v>
      </c>
      <c r="AA2" s="7" t="s">
        <v>33</v>
      </c>
      <c r="AB2" s="7" t="b">
        <v>1</v>
      </c>
      <c r="AC2" s="11" t="s">
        <v>34</v>
      </c>
      <c r="AD2" s="7">
        <f t="shared" ref="AD2:AD65" si="3">if(AC2="Rejected",7,
  if(AC2="Accepted",0.1,
   if(AB2,1,
    if(not(isblank(AA2)),2,
     if(Z2,3,
      if(Y2,4,
       if(W2,5, 6 + value(right(B2,2))/100 + value(left(B2, if(len(B2)=5,2,1) ))/10000)
      )
     )
    )
   )
  )
)</f>
        <v>0.1</v>
      </c>
    </row>
    <row r="3" ht="15.75" customHeight="1">
      <c r="A3" s="5">
        <f t="shared" si="1"/>
        <v>2</v>
      </c>
      <c r="B3" s="6">
        <v>44698.75625</v>
      </c>
      <c r="C3" s="7" t="s">
        <v>28</v>
      </c>
      <c r="D3" s="7" t="s">
        <v>29</v>
      </c>
      <c r="E3" s="7" t="s">
        <v>35</v>
      </c>
      <c r="F3" s="7" t="s">
        <v>36</v>
      </c>
      <c r="G3" s="7" t="str">
        <f>if(isblank($F3),"",concatenate(vlookup($F3,'Raw CRM data'!$E$2:$AV$200,12,FALSE),vlookup($F3,'Raw CRM data'!$E$2:$AV$200,13,FALSE),vlookup($F3,'Raw CRM data'!$E$2:$AV$200,14,FALSE)))</f>
        <v/>
      </c>
      <c r="H3" s="7" t="str">
        <f>if(isblank($F3),"",concatenate(vlookup($F3,'Raw CRM data'!$E$2:$AV$200,4,FALSE),vlookup($F3,'Raw CRM data'!$E$2:$AV$200,5,FALSE),vlookup($F3,'Raw CRM data'!$E$2:$AV$200,6,FALSE),vlookup($F3,'Raw CRM data'!$E$2:$AV$200,7,FALSE),vlookup($F3,'Raw CRM data'!$E$2:$AV$200,8,FALSE),vlookup($F3,'Raw CRM data'!$E$2:$AV$200,9,FALSE),vlookup($F3,'Raw CRM data'!$E$2:$AV$200,10,FALSE)))</f>
        <v>219797076</v>
      </c>
      <c r="I3" s="7" t="s">
        <v>37</v>
      </c>
      <c r="J3" s="9" t="str">
        <f>if(isblank($F3),"", vlookup($F3,'Raw CRM data'!$E$2:$AV$200,2,FALSE))</f>
        <v>Female</v>
      </c>
      <c r="K3" s="8">
        <f>if(isblank($F3),"",floor(yearfrac(vlookup($F3,'Raw CRM data'!$E$2:$AV$200,3,FALSE),now()),1))</f>
        <v>33</v>
      </c>
      <c r="L3" s="7" t="str">
        <f>if(isblank($F3),"",vlookup($F3,'Raw CRM data'!$E$2:$AV$200,15,FALSE))</f>
        <v>Studying</v>
      </c>
      <c r="M3" s="7" t="str">
        <f>if(isblank($F3),"",vlookup($F3,'Raw CRM data'!$E$2:$AV$200,16,FALSE))</f>
        <v/>
      </c>
      <c r="N3" s="7" t="str">
        <f>if(isblank($F3),"",if(vlookup($F3,'Raw CRM data'!$E$2:$AV$200,17,FALSE)="Other",vlookup($F3,'Raw CRM data'!$E$2:$AV$200,18,FALSE),vlookup($F3,'Raw CRM data'!$E$2:$AV$200,17,FALSE)))</f>
        <v/>
      </c>
      <c r="O3" s="9" t="str">
        <f>if(isblank($F3),"",switch(vlookup($F3,'Raw CRM data'!$E$2:$AV$200,19,FALSE),"yes","Yes","no","No",vlookup($F3,'Raw CRM data'!$E$2:$AV$200,19,FALSE)))</f>
        <v>Yes</v>
      </c>
      <c r="P3" s="9" t="str">
        <f>if(isblank($F3),"",vlookup($F3,'Raw CRM data'!$E$2:$AV$200,20,FALSE))</f>
        <v>Yes</v>
      </c>
      <c r="Q3" s="7" t="str">
        <f>if(isblank($F3),"",vlookup($F3,'Raw CRM data'!$E$2:$AV$199,22,FALSE))</f>
        <v/>
      </c>
      <c r="R3" s="7" t="str">
        <f>if(isblank($F3),"",vlookup($F3,'Raw CRM data'!$E$2:$AV$200,26,FALSE))</f>
        <v>Yes</v>
      </c>
      <c r="S3" s="7" t="str">
        <f>if(isblank($F3),"",switch(vlookup($F3,'Raw CRM data'!$E$2:$AV$199,23,FALSE),"Personal devlopment","Personal development",vlookup($F3,'Raw CRM data'!$E$2:$AV$199,23,FALSE)))</f>
        <v/>
      </c>
      <c r="T3" s="10" t="str">
        <f>if(isblank($F3),"",substitute(vlookup($F3,'Raw CRM data'!$E$2:$AV$199,24,FALSE),"; ",next_line!$A$1))</f>
        <v/>
      </c>
      <c r="U3" s="7" t="str">
        <f t="shared" si="2"/>
        <v>Kuba</v>
      </c>
      <c r="V3" s="7"/>
      <c r="W3" s="7" t="b">
        <v>1</v>
      </c>
      <c r="X3" s="7"/>
      <c r="Y3" s="7" t="b">
        <v>1</v>
      </c>
      <c r="Z3" s="7" t="b">
        <v>1</v>
      </c>
      <c r="AA3" s="7" t="s">
        <v>38</v>
      </c>
      <c r="AB3" s="7" t="b">
        <v>1</v>
      </c>
      <c r="AC3" s="11" t="s">
        <v>34</v>
      </c>
      <c r="AD3" s="7">
        <f t="shared" si="3"/>
        <v>0.1</v>
      </c>
    </row>
    <row r="4" ht="15.75" customHeight="1">
      <c r="A4" s="5">
        <f t="shared" si="1"/>
        <v>3</v>
      </c>
      <c r="B4" s="6">
        <v>44700.861805555556</v>
      </c>
      <c r="C4" s="7" t="s">
        <v>28</v>
      </c>
      <c r="D4" s="7" t="s">
        <v>29</v>
      </c>
      <c r="E4" s="7" t="s">
        <v>39</v>
      </c>
      <c r="F4" s="7" t="s">
        <v>40</v>
      </c>
      <c r="G4" s="7" t="str">
        <f>if(isblank($F4),"",concatenate(vlookup($F4,'Raw CRM data'!$E$2:$AV$200,12,FALSE),vlookup($F4,'Raw CRM data'!$E$2:$AV$200,13,FALSE),vlookup($F4,'Raw CRM data'!$E$2:$AV$200,14,FALSE)))</f>
        <v/>
      </c>
      <c r="H4" s="7" t="str">
        <f>if(isblank($F4),"",concatenate(vlookup($F4,'Raw CRM data'!$E$2:$AV$200,4,FALSE),vlookup($F4,'Raw CRM data'!$E$2:$AV$200,5,FALSE),vlookup($F4,'Raw CRM data'!$E$2:$AV$200,6,FALSE),vlookup($F4,'Raw CRM data'!$E$2:$AV$200,7,FALSE),vlookup($F4,'Raw CRM data'!$E$2:$AV$200,8,FALSE),vlookup($F4,'Raw CRM data'!$E$2:$AV$200,9,FALSE),vlookup($F4,'Raw CRM data'!$E$2:$AV$200,10,FALSE)))</f>
        <v>781068633</v>
      </c>
      <c r="I4" s="7" t="s">
        <v>32</v>
      </c>
      <c r="J4" s="9" t="str">
        <f>if(isblank($F4),"", vlookup($F4,'Raw CRM data'!$E$2:$AV$200,2,FALSE))</f>
        <v>Female</v>
      </c>
      <c r="K4" s="8">
        <f>if(isblank($F4),"",floor(yearfrac(vlookup($F4,'Raw CRM data'!$E$2:$AV$200,3,FALSE),now()),1))</f>
        <v>29</v>
      </c>
      <c r="L4" s="7" t="str">
        <f>if(isblank($F4),"",vlookup($F4,'Raw CRM data'!$E$2:$AV$200,15,FALSE))</f>
        <v>Studying</v>
      </c>
      <c r="M4" s="7" t="str">
        <f>if(isblank($F4),"",vlookup($F4,'Raw CRM data'!$E$2:$AV$200,16,FALSE))</f>
        <v/>
      </c>
      <c r="N4" s="7" t="str">
        <f>if(isblank($F4),"",if(vlookup($F4,'Raw CRM data'!$E$2:$AV$200,17,FALSE)="Other",vlookup($F4,'Raw CRM data'!$E$2:$AV$200,18,FALSE),vlookup($F4,'Raw CRM data'!$E$2:$AV$200,17,FALSE)))</f>
        <v/>
      </c>
      <c r="O4" s="9" t="str">
        <f>if(isblank($F4),"",switch(vlookup($F4,'Raw CRM data'!$E$2:$AV$200,19,FALSE),"yes","Yes","no","No",vlookup($F4,'Raw CRM data'!$E$2:$AV$200,19,FALSE)))</f>
        <v>A little bit/I'm learning</v>
      </c>
      <c r="P4" s="9" t="str">
        <f>if(isblank($F4),"",vlookup($F4,'Raw CRM data'!$E$2:$AV$200,20,FALSE))</f>
        <v>Yes</v>
      </c>
      <c r="Q4" s="7" t="str">
        <f>if(isblank($F4),"",vlookup($F4,'Raw CRM data'!$E$2:$AV$199,22,FALSE))</f>
        <v/>
      </c>
      <c r="R4" s="7" t="str">
        <f>if(isblank($F4),"",vlookup($F4,'Raw CRM data'!$E$2:$AV$200,26,FALSE))</f>
        <v>Yes</v>
      </c>
      <c r="S4" s="7" t="str">
        <f>if(isblank($F4),"",switch(vlookup($F4,'Raw CRM data'!$E$2:$AV$199,23,FALSE),"Personal devlopment","Personal development",vlookup($F4,'Raw CRM data'!$E$2:$AV$199,23,FALSE)))</f>
        <v/>
      </c>
      <c r="T4" s="10" t="str">
        <f>if(isblank($F4),"",substitute(vlookup($F4,'Raw CRM data'!$E$2:$AV$199,24,FALSE),"; ",next_line!$A$1))</f>
        <v/>
      </c>
      <c r="U4" s="7" t="str">
        <f t="shared" si="2"/>
        <v>Victoria</v>
      </c>
      <c r="V4" s="7"/>
      <c r="W4" s="7" t="b">
        <v>1</v>
      </c>
      <c r="X4" s="7"/>
      <c r="Y4" s="7" t="b">
        <v>1</v>
      </c>
      <c r="Z4" s="7" t="b">
        <v>1</v>
      </c>
      <c r="AA4" s="7" t="s">
        <v>41</v>
      </c>
      <c r="AB4" s="7" t="b">
        <v>1</v>
      </c>
      <c r="AC4" s="11" t="s">
        <v>34</v>
      </c>
      <c r="AD4" s="7">
        <f t="shared" si="3"/>
        <v>0.1</v>
      </c>
    </row>
    <row r="5" ht="15.75" customHeight="1">
      <c r="A5" s="5">
        <f t="shared" si="1"/>
        <v>4</v>
      </c>
      <c r="B5" s="6">
        <v>44775.7125</v>
      </c>
      <c r="C5" s="7" t="s">
        <v>28</v>
      </c>
      <c r="D5" s="7" t="s">
        <v>29</v>
      </c>
      <c r="E5" s="7" t="s">
        <v>42</v>
      </c>
      <c r="F5" s="7" t="s">
        <v>43</v>
      </c>
      <c r="G5" s="7" t="str">
        <f>if(isblank($F5),"",concatenate(vlookup($F5,'Raw CRM data'!$E$2:$AV$200,12,FALSE),vlookup($F5,'Raw CRM data'!$E$2:$AV$200,13,FALSE),vlookup($F5,'Raw CRM data'!$E$2:$AV$200,14,FALSE)))</f>
        <v/>
      </c>
      <c r="H5" s="7" t="str">
        <f>if(isblank($F5),"",concatenate(vlookup($F5,'Raw CRM data'!$E$2:$AV$200,4,FALSE),vlookup($F5,'Raw CRM data'!$E$2:$AV$200,5,FALSE),vlookup($F5,'Raw CRM data'!$E$2:$AV$200,6,FALSE),vlookup($F5,'Raw CRM data'!$E$2:$AV$200,7,FALSE),vlookup($F5,'Raw CRM data'!$E$2:$AV$200,8,FALSE),vlookup($F5,'Raw CRM data'!$E$2:$AV$200,9,FALSE),vlookup($F5,'Raw CRM data'!$E$2:$AV$200,10,FALSE)))</f>
        <v>696755808</v>
      </c>
      <c r="I5" s="7" t="s">
        <v>32</v>
      </c>
      <c r="J5" s="9" t="str">
        <f>if(isblank($F5),"", vlookup($F5,'Raw CRM data'!$E$2:$AV$200,2,FALSE))</f>
        <v>Male</v>
      </c>
      <c r="K5" s="8">
        <f>if(isblank($F5),"",floor(yearfrac(vlookup($F5,'Raw CRM data'!$E$2:$AV$200,3,FALSE),now()),1))</f>
        <v>30</v>
      </c>
      <c r="L5" s="7" t="str">
        <f>if(isblank($F5),"",vlookup($F5,'Raw CRM data'!$E$2:$AV$200,15,FALSE))</f>
        <v>Studying</v>
      </c>
      <c r="M5" s="7" t="str">
        <f>if(isblank($F5),"",vlookup($F5,'Raw CRM data'!$E$2:$AV$200,16,FALSE))</f>
        <v/>
      </c>
      <c r="N5" s="7" t="str">
        <f>if(isblank($F5),"",if(vlookup($F5,'Raw CRM data'!$E$2:$AV$200,17,FALSE)="Other",vlookup($F5,'Raw CRM data'!$E$2:$AV$200,18,FALSE),vlookup($F5,'Raw CRM data'!$E$2:$AV$200,17,FALSE)))</f>
        <v/>
      </c>
      <c r="O5" s="9" t="str">
        <f>if(isblank($F5),"",switch(vlookup($F5,'Raw CRM data'!$E$2:$AV$200,19,FALSE),"yes","Yes","no","No",vlookup($F5,'Raw CRM data'!$E$2:$AV$200,19,FALSE)))</f>
        <v>A little bit/I'm learning</v>
      </c>
      <c r="P5" s="9" t="str">
        <f>if(isblank($F5),"",vlookup($F5,'Raw CRM data'!$E$2:$AV$200,20,FALSE))</f>
        <v>Yes</v>
      </c>
      <c r="Q5" s="7" t="str">
        <f>if(isblank($F5),"",vlookup($F5,'Raw CRM data'!$E$2:$AV$199,22,FALSE))</f>
        <v/>
      </c>
      <c r="R5" s="7" t="str">
        <f>if(isblank($F5),"",vlookup($F5,'Raw CRM data'!$E$2:$AV$200,26,FALSE))</f>
        <v>Yes</v>
      </c>
      <c r="S5" s="7" t="str">
        <f>if(isblank($F5),"",switch(vlookup($F5,'Raw CRM data'!$E$2:$AV$199,23,FALSE),"Personal devlopment","Personal development",vlookup($F5,'Raw CRM data'!$E$2:$AV$199,23,FALSE)))</f>
        <v/>
      </c>
      <c r="T5" s="10" t="str">
        <f>if(isblank($F5),"",substitute(vlookup($F5,'Raw CRM data'!$E$2:$AV$199,24,FALSE),"; ",next_line!$A$1))</f>
        <v/>
      </c>
      <c r="U5" s="7" t="str">
        <f t="shared" si="2"/>
        <v>Victoria</v>
      </c>
      <c r="V5" s="7"/>
      <c r="W5" s="7" t="b">
        <v>1</v>
      </c>
      <c r="X5" s="7"/>
      <c r="Y5" s="7" t="b">
        <v>1</v>
      </c>
      <c r="Z5" s="7" t="b">
        <v>1</v>
      </c>
      <c r="AA5" s="7" t="s">
        <v>44</v>
      </c>
      <c r="AB5" s="7" t="b">
        <v>1</v>
      </c>
      <c r="AC5" s="7"/>
      <c r="AD5" s="7">
        <f t="shared" si="3"/>
        <v>1</v>
      </c>
    </row>
    <row r="6" ht="15.75" customHeight="1">
      <c r="A6" s="5">
        <f t="shared" si="1"/>
        <v>5</v>
      </c>
      <c r="B6" s="6">
        <v>44781.566666666666</v>
      </c>
      <c r="C6" s="7" t="s">
        <v>28</v>
      </c>
      <c r="D6" s="7" t="s">
        <v>29</v>
      </c>
      <c r="E6" s="7" t="s">
        <v>45</v>
      </c>
      <c r="F6" s="7" t="s">
        <v>46</v>
      </c>
      <c r="G6" s="7" t="str">
        <f>if(isblank($F6),"",concatenate(vlookup($F6,'Raw CRM data'!$E$2:$AV$200,12,FALSE),vlookup($F6,'Raw CRM data'!$E$2:$AV$200,13,FALSE),vlookup($F6,'Raw CRM data'!$E$2:$AV$200,14,FALSE)))</f>
        <v/>
      </c>
      <c r="H6" s="7" t="str">
        <f>if(isblank($F6),"",concatenate(vlookup($F6,'Raw CRM data'!$E$2:$AV$200,4,FALSE),vlookup($F6,'Raw CRM data'!$E$2:$AV$200,5,FALSE),vlookup($F6,'Raw CRM data'!$E$2:$AV$200,6,FALSE),vlookup($F6,'Raw CRM data'!$E$2:$AV$200,7,FALSE),vlookup($F6,'Raw CRM data'!$E$2:$AV$200,8,FALSE),vlookup($F6,'Raw CRM data'!$E$2:$AV$200,9,FALSE),vlookup($F6,'Raw CRM data'!$E$2:$AV$200,10,FALSE)))</f>
        <v>519045564</v>
      </c>
      <c r="I6" s="7" t="s">
        <v>32</v>
      </c>
      <c r="J6" s="9" t="str">
        <f>if(isblank($F6),"", vlookup($F6,'Raw CRM data'!$E$2:$AV$200,2,FALSE))</f>
        <v>Female</v>
      </c>
      <c r="K6" s="8">
        <f>if(isblank($F6),"",floor(yearfrac(vlookup($F6,'Raw CRM data'!$E$2:$AV$200,3,FALSE),now()),1))</f>
        <v>29</v>
      </c>
      <c r="L6" s="7" t="str">
        <f>if(isblank($F6),"",vlookup($F6,'Raw CRM data'!$E$2:$AV$200,15,FALSE))</f>
        <v>Studying</v>
      </c>
      <c r="M6" s="7" t="str">
        <f>if(isblank($F6),"",vlookup($F6,'Raw CRM data'!$E$2:$AV$200,16,FALSE))</f>
        <v/>
      </c>
      <c r="N6" s="7" t="str">
        <f>if(isblank($F6),"",if(vlookup($F6,'Raw CRM data'!$E$2:$AV$200,17,FALSE)="Other",vlookup($F6,'Raw CRM data'!$E$2:$AV$200,18,FALSE),vlookup($F6,'Raw CRM data'!$E$2:$AV$200,17,FALSE)))</f>
        <v/>
      </c>
      <c r="O6" s="9" t="str">
        <f>if(isblank($F6),"",switch(vlookup($F6,'Raw CRM data'!$E$2:$AV$200,19,FALSE),"yes","Yes","no","No",vlookup($F6,'Raw CRM data'!$E$2:$AV$200,19,FALSE)))</f>
        <v>Yes</v>
      </c>
      <c r="P6" s="9" t="str">
        <f>if(isblank($F6),"",vlookup($F6,'Raw CRM data'!$E$2:$AV$200,20,FALSE))</f>
        <v>Yes</v>
      </c>
      <c r="Q6" s="7" t="str">
        <f>if(isblank($F6),"",vlookup($F6,'Raw CRM data'!$E$2:$AV$199,22,FALSE))</f>
        <v/>
      </c>
      <c r="R6" s="7" t="str">
        <f>if(isblank($F6),"",vlookup($F6,'Raw CRM data'!$E$2:$AV$200,26,FALSE))</f>
        <v>Yes</v>
      </c>
      <c r="S6" s="7" t="str">
        <f>if(isblank($F6),"",switch(vlookup($F6,'Raw CRM data'!$E$2:$AV$199,23,FALSE),"Personal devlopment","Personal development",vlookup($F6,'Raw CRM data'!$E$2:$AV$199,23,FALSE)))</f>
        <v/>
      </c>
      <c r="T6" s="10" t="str">
        <f>if(isblank($F6),"",substitute(vlookup($F6,'Raw CRM data'!$E$2:$AV$199,24,FALSE),"; ",next_line!$A$1))</f>
        <v/>
      </c>
      <c r="U6" s="7" t="str">
        <f t="shared" si="2"/>
        <v>Victoria</v>
      </c>
      <c r="V6" s="7"/>
      <c r="W6" s="7" t="b">
        <v>1</v>
      </c>
      <c r="X6" s="7"/>
      <c r="Y6" s="7" t="b">
        <v>1</v>
      </c>
      <c r="Z6" s="7" t="b">
        <v>1</v>
      </c>
      <c r="AA6" s="7"/>
      <c r="AB6" s="7" t="b">
        <v>1</v>
      </c>
      <c r="AC6" s="7"/>
      <c r="AD6" s="7">
        <f t="shared" si="3"/>
        <v>1</v>
      </c>
    </row>
    <row r="7" ht="15.75" customHeight="1">
      <c r="A7" s="5">
        <f t="shared" si="1"/>
        <v>6</v>
      </c>
      <c r="B7" s="6">
        <v>44701.697222222225</v>
      </c>
      <c r="C7" s="7" t="s">
        <v>28</v>
      </c>
      <c r="D7" s="7" t="s">
        <v>29</v>
      </c>
      <c r="E7" s="7" t="s">
        <v>47</v>
      </c>
      <c r="F7" s="7" t="s">
        <v>48</v>
      </c>
      <c r="G7" s="7" t="str">
        <f>if(isblank($F7),"",concatenate(vlookup($F7,'Raw CRM data'!$E$2:$AV$200,12,FALSE),vlookup($F7,'Raw CRM data'!$E$2:$AV$200,13,FALSE),vlookup($F7,'Raw CRM data'!$E$2:$AV$200,14,FALSE)))</f>
        <v/>
      </c>
      <c r="H7" s="7" t="str">
        <f>if(isblank($F7),"",concatenate(vlookup($F7,'Raw CRM data'!$E$2:$AV$200,4,FALSE),vlookup($F7,'Raw CRM data'!$E$2:$AV$200,5,FALSE),vlookup($F7,'Raw CRM data'!$E$2:$AV$200,6,FALSE),vlookup($F7,'Raw CRM data'!$E$2:$AV$200,7,FALSE),vlookup($F7,'Raw CRM data'!$E$2:$AV$200,8,FALSE),vlookup($F7,'Raw CRM data'!$E$2:$AV$200,9,FALSE),vlookup($F7,'Raw CRM data'!$E$2:$AV$200,10,FALSE)))</f>
        <v>811540436</v>
      </c>
      <c r="I7" s="7" t="s">
        <v>32</v>
      </c>
      <c r="J7" s="9" t="str">
        <f>if(isblank($F7),"", vlookup($F7,'Raw CRM data'!$E$2:$AV$200,2,FALSE))</f>
        <v>Female</v>
      </c>
      <c r="K7" s="8">
        <f>if(isblank($F7),"",floor(yearfrac(vlookup($F7,'Raw CRM data'!$E$2:$AV$200,3,FALSE),now()),1))</f>
        <v>32</v>
      </c>
      <c r="L7" s="7" t="str">
        <f>if(isblank($F7),"",vlookup($F7,'Raw CRM data'!$E$2:$AV$200,15,FALSE))</f>
        <v>Working</v>
      </c>
      <c r="M7" s="7" t="str">
        <f>if(isblank($F7),"",vlookup($F7,'Raw CRM data'!$E$2:$AV$200,16,FALSE))</f>
        <v/>
      </c>
      <c r="N7" s="7" t="str">
        <f>if(isblank($F7),"",if(vlookup($F7,'Raw CRM data'!$E$2:$AV$200,17,FALSE)="Other",vlookup($F7,'Raw CRM data'!$E$2:$AV$200,18,FALSE),vlookup($F7,'Raw CRM data'!$E$2:$AV$200,17,FALSE)))</f>
        <v/>
      </c>
      <c r="O7" s="9" t="str">
        <f>if(isblank($F7),"",switch(vlookup($F7,'Raw CRM data'!$E$2:$AV$200,19,FALSE),"yes","Yes","no","No",vlookup($F7,'Raw CRM data'!$E$2:$AV$200,19,FALSE)))</f>
        <v>A little bit/I'm learning</v>
      </c>
      <c r="P7" s="9" t="str">
        <f>if(isblank($F7),"",vlookup($F7,'Raw CRM data'!$E$2:$AV$200,20,FALSE))</f>
        <v>Yes</v>
      </c>
      <c r="Q7" s="7" t="str">
        <f>if(isblank($F7),"",vlookup($F7,'Raw CRM data'!$E$2:$AV$199,22,FALSE))</f>
        <v/>
      </c>
      <c r="R7" s="7" t="str">
        <f>if(isblank($F7),"",vlookup($F7,'Raw CRM data'!$E$2:$AV$200,26,FALSE))</f>
        <v>Yes</v>
      </c>
      <c r="S7" s="7" t="str">
        <f>if(isblank($F7),"",switch(vlookup($F7,'Raw CRM data'!$E$2:$AV$199,23,FALSE),"Personal devlopment","Personal development",vlookup($F7,'Raw CRM data'!$E$2:$AV$199,23,FALSE)))</f>
        <v/>
      </c>
      <c r="T7" s="10" t="str">
        <f>if(isblank($F7),"",substitute(vlookup($F7,'Raw CRM data'!$E$2:$AV$199,24,FALSE),"; ",next_line!$A$1))</f>
        <v/>
      </c>
      <c r="U7" s="7" t="str">
        <f t="shared" si="2"/>
        <v>Victoria</v>
      </c>
      <c r="V7" s="7"/>
      <c r="W7" s="7" t="b">
        <v>1</v>
      </c>
      <c r="X7" s="7"/>
      <c r="Y7" s="7" t="b">
        <v>1</v>
      </c>
      <c r="Z7" s="7" t="b">
        <v>1</v>
      </c>
      <c r="AA7" s="7" t="s">
        <v>44</v>
      </c>
      <c r="AB7" s="11" t="b">
        <v>1</v>
      </c>
      <c r="AC7" s="7"/>
      <c r="AD7" s="7">
        <f t="shared" si="3"/>
        <v>1</v>
      </c>
    </row>
    <row r="8" ht="15.75" customHeight="1">
      <c r="A8" s="5">
        <f t="shared" si="1"/>
        <v>7</v>
      </c>
      <c r="B8" s="6">
        <v>44701.76875</v>
      </c>
      <c r="C8" s="7" t="s">
        <v>28</v>
      </c>
      <c r="D8" s="7" t="s">
        <v>29</v>
      </c>
      <c r="E8" s="7" t="s">
        <v>49</v>
      </c>
      <c r="F8" s="7" t="s">
        <v>50</v>
      </c>
      <c r="G8" s="7" t="str">
        <f>if(isblank($F8),"",concatenate(vlookup($F8,'Raw CRM data'!$E$2:$AV$200,12,FALSE),vlookup($F8,'Raw CRM data'!$E$2:$AV$200,13,FALSE),vlookup($F8,'Raw CRM data'!$E$2:$AV$200,14,FALSE)))</f>
        <v/>
      </c>
      <c r="H8" s="7" t="str">
        <f>if(isblank($F8),"",concatenate(vlookup($F8,'Raw CRM data'!$E$2:$AV$200,4,FALSE),vlookup($F8,'Raw CRM data'!$E$2:$AV$200,5,FALSE),vlookup($F8,'Raw CRM data'!$E$2:$AV$200,6,FALSE),vlookup($F8,'Raw CRM data'!$E$2:$AV$200,7,FALSE),vlookup($F8,'Raw CRM data'!$E$2:$AV$200,8,FALSE),vlookup($F8,'Raw CRM data'!$E$2:$AV$200,9,FALSE),vlookup($F8,'Raw CRM data'!$E$2:$AV$200,10,FALSE)))</f>
        <v>892143580</v>
      </c>
      <c r="I8" s="7" t="s">
        <v>37</v>
      </c>
      <c r="J8" s="9" t="str">
        <f>if(isblank($F8),"", vlookup($F8,'Raw CRM data'!$E$2:$AV$200,2,FALSE))</f>
        <v>Male</v>
      </c>
      <c r="K8" s="8">
        <f>if(isblank($F8),"",floor(yearfrac(vlookup($F8,'Raw CRM data'!$E$2:$AV$200,3,FALSE),now()),1))</f>
        <v>27</v>
      </c>
      <c r="L8" s="7" t="str">
        <f>if(isblank($F8),"",vlookup($F8,'Raw CRM data'!$E$2:$AV$200,15,FALSE))</f>
        <v>Studying</v>
      </c>
      <c r="M8" s="7" t="str">
        <f>if(isblank($F8),"",vlookup($F8,'Raw CRM data'!$E$2:$AV$200,16,FALSE))</f>
        <v/>
      </c>
      <c r="N8" s="7" t="str">
        <f>if(isblank($F8),"",if(vlookup($F8,'Raw CRM data'!$E$2:$AV$200,17,FALSE)="Other",vlookup($F8,'Raw CRM data'!$E$2:$AV$200,18,FALSE),vlookup($F8,'Raw CRM data'!$E$2:$AV$200,17,FALSE)))</f>
        <v/>
      </c>
      <c r="O8" s="9" t="str">
        <f>if(isblank($F8),"",switch(vlookup($F8,'Raw CRM data'!$E$2:$AV$200,19,FALSE),"yes","Yes","no","No",vlookup($F8,'Raw CRM data'!$E$2:$AV$200,19,FALSE)))</f>
        <v>No</v>
      </c>
      <c r="P8" s="9" t="str">
        <f>if(isblank($F8),"",vlookup($F8,'Raw CRM data'!$E$2:$AV$200,20,FALSE))</f>
        <v>Yes</v>
      </c>
      <c r="Q8" s="7" t="str">
        <f>if(isblank($F8),"",vlookup($F8,'Raw CRM data'!$E$2:$AV$199,22,FALSE))</f>
        <v/>
      </c>
      <c r="R8" s="7" t="str">
        <f>if(isblank($F8),"",vlookup($F8,'Raw CRM data'!$E$2:$AV$200,26,FALSE))</f>
        <v>Yes</v>
      </c>
      <c r="S8" s="7" t="str">
        <f>if(isblank($F8),"",switch(vlookup($F8,'Raw CRM data'!$E$2:$AV$199,23,FALSE),"Personal devlopment","Personal development",vlookup($F8,'Raw CRM data'!$E$2:$AV$199,23,FALSE)))</f>
        <v/>
      </c>
      <c r="T8" s="10" t="str">
        <f>if(isblank($F8),"",substitute(vlookup($F8,'Raw CRM data'!$E$2:$AV$199,24,FALSE),"; ",next_line!$A$1))</f>
        <v/>
      </c>
      <c r="U8" s="7" t="str">
        <f t="shared" si="2"/>
        <v>Kuba</v>
      </c>
      <c r="V8" s="7"/>
      <c r="W8" s="7" t="b">
        <v>1</v>
      </c>
      <c r="X8" s="7"/>
      <c r="Y8" s="7" t="b">
        <v>1</v>
      </c>
      <c r="Z8" s="7" t="b">
        <v>1</v>
      </c>
      <c r="AA8" s="7" t="s">
        <v>51</v>
      </c>
      <c r="AB8" s="11" t="b">
        <v>1</v>
      </c>
      <c r="AC8" s="7"/>
      <c r="AD8" s="7">
        <f t="shared" si="3"/>
        <v>1</v>
      </c>
    </row>
    <row r="9" ht="15.75" customHeight="1">
      <c r="A9" s="5">
        <f t="shared" si="1"/>
        <v>8</v>
      </c>
      <c r="B9" s="6">
        <v>44701.770833333336</v>
      </c>
      <c r="C9" s="7" t="s">
        <v>28</v>
      </c>
      <c r="D9" s="7" t="s">
        <v>29</v>
      </c>
      <c r="E9" s="7" t="s">
        <v>52</v>
      </c>
      <c r="F9" s="7" t="s">
        <v>53</v>
      </c>
      <c r="G9" s="7" t="str">
        <f>if(isblank($F9),"",concatenate(vlookup($F9,'Raw CRM data'!$E$2:$AV$200,12,FALSE),vlookup($F9,'Raw CRM data'!$E$2:$AV$200,13,FALSE),vlookup($F9,'Raw CRM data'!$E$2:$AV$200,14,FALSE)))</f>
        <v/>
      </c>
      <c r="H9" s="7" t="str">
        <f>if(isblank($F9),"",concatenate(vlookup($F9,'Raw CRM data'!$E$2:$AV$200,4,FALSE),vlookup($F9,'Raw CRM data'!$E$2:$AV$200,5,FALSE),vlookup($F9,'Raw CRM data'!$E$2:$AV$200,6,FALSE),vlookup($F9,'Raw CRM data'!$E$2:$AV$200,7,FALSE),vlookup($F9,'Raw CRM data'!$E$2:$AV$200,8,FALSE),vlookup($F9,'Raw CRM data'!$E$2:$AV$200,9,FALSE),vlookup($F9,'Raw CRM data'!$E$2:$AV$200,10,FALSE)))</f>
        <v>592187748</v>
      </c>
      <c r="I9" s="7" t="s">
        <v>54</v>
      </c>
      <c r="J9" s="9" t="str">
        <f>if(isblank($F9),"", vlookup($F9,'Raw CRM data'!$E$2:$AV$200,2,FALSE))</f>
        <v>Male</v>
      </c>
      <c r="K9" s="8">
        <f>if(isblank($F9),"",floor(yearfrac(vlookup($F9,'Raw CRM data'!$E$2:$AV$200,3,FALSE),now()),1))</f>
        <v>31</v>
      </c>
      <c r="L9" s="7" t="str">
        <f>if(isblank($F9),"",vlookup($F9,'Raw CRM data'!$E$2:$AV$200,15,FALSE))</f>
        <v>Studying</v>
      </c>
      <c r="M9" s="7" t="str">
        <f>if(isblank($F9),"",vlookup($F9,'Raw CRM data'!$E$2:$AV$200,16,FALSE))</f>
        <v/>
      </c>
      <c r="N9" s="7" t="str">
        <f>if(isblank($F9),"",if(vlookup($F9,'Raw CRM data'!$E$2:$AV$200,17,FALSE)="Other",vlookup($F9,'Raw CRM data'!$E$2:$AV$200,18,FALSE),vlookup($F9,'Raw CRM data'!$E$2:$AV$200,17,FALSE)))</f>
        <v/>
      </c>
      <c r="O9" s="9" t="str">
        <f>if(isblank($F9),"",switch(vlookup($F9,'Raw CRM data'!$E$2:$AV$200,19,FALSE),"yes","Yes","no","No",vlookup($F9,'Raw CRM data'!$E$2:$AV$200,19,FALSE)))</f>
        <v>A little bit/I'm learning</v>
      </c>
      <c r="P9" s="9" t="str">
        <f>if(isblank($F9),"",vlookup($F9,'Raw CRM data'!$E$2:$AV$200,20,FALSE))</f>
        <v>Yes</v>
      </c>
      <c r="Q9" s="7" t="str">
        <f>if(isblank($F9),"",vlookup($F9,'Raw CRM data'!$E$2:$AV$199,22,FALSE))</f>
        <v/>
      </c>
      <c r="R9" s="7" t="str">
        <f>if(isblank($F9),"",vlookup($F9,'Raw CRM data'!$E$2:$AV$200,26,FALSE))</f>
        <v>Yes</v>
      </c>
      <c r="S9" s="7" t="str">
        <f>if(isblank($F9),"",switch(vlookup($F9,'Raw CRM data'!$E$2:$AV$199,23,FALSE),"Personal devlopment","Personal development",vlookup($F9,'Raw CRM data'!$E$2:$AV$199,23,FALSE)))</f>
        <v/>
      </c>
      <c r="T9" s="10" t="str">
        <f>if(isblank($F9),"",substitute(vlookup($F9,'Raw CRM data'!$E$2:$AV$199,24,FALSE),"; ",next_line!$A$1))</f>
        <v/>
      </c>
      <c r="U9" s="7" t="str">
        <f t="shared" si="2"/>
        <v>Raksha</v>
      </c>
      <c r="V9" s="7"/>
      <c r="W9" s="7" t="b">
        <v>1</v>
      </c>
      <c r="X9" s="7"/>
      <c r="Y9" s="7" t="b">
        <v>1</v>
      </c>
      <c r="Z9" s="7" t="b">
        <v>1</v>
      </c>
      <c r="AA9" s="7" t="s">
        <v>38</v>
      </c>
      <c r="AB9" s="7" t="b">
        <v>0</v>
      </c>
      <c r="AC9" s="7"/>
      <c r="AD9" s="7">
        <f t="shared" si="3"/>
        <v>2</v>
      </c>
    </row>
    <row r="10" ht="15.75" customHeight="1">
      <c r="A10" s="5">
        <f t="shared" si="1"/>
        <v>9</v>
      </c>
      <c r="B10" s="6">
        <v>44775.73263888889</v>
      </c>
      <c r="C10" s="7" t="s">
        <v>28</v>
      </c>
      <c r="D10" s="7" t="s">
        <v>29</v>
      </c>
      <c r="E10" s="7" t="s">
        <v>55</v>
      </c>
      <c r="F10" s="7" t="s">
        <v>56</v>
      </c>
      <c r="G10" s="7" t="str">
        <f>if(isblank($F10),"",concatenate(vlookup($F10,'Raw CRM data'!$E$2:$AV$200,12,FALSE),vlookup($F10,'Raw CRM data'!$E$2:$AV$200,13,FALSE),vlookup($F10,'Raw CRM data'!$E$2:$AV$200,14,FALSE)))</f>
        <v/>
      </c>
      <c r="H10" s="7" t="str">
        <f>if(isblank($F10),"",concatenate(vlookup($F10,'Raw CRM data'!$E$2:$AV$200,4,FALSE),vlookup($F10,'Raw CRM data'!$E$2:$AV$200,5,FALSE),vlookup($F10,'Raw CRM data'!$E$2:$AV$200,6,FALSE),vlookup($F10,'Raw CRM data'!$E$2:$AV$200,7,FALSE),vlookup($F10,'Raw CRM data'!$E$2:$AV$200,8,FALSE),vlookup($F10,'Raw CRM data'!$E$2:$AV$200,9,FALSE),vlookup($F10,'Raw CRM data'!$E$2:$AV$200,10,FALSE)))</f>
        <v>527164738</v>
      </c>
      <c r="I10" s="7" t="s">
        <v>57</v>
      </c>
      <c r="J10" s="9" t="str">
        <f>if(isblank($F10),"", vlookup($F10,'Raw CRM data'!$E$2:$AV$200,2,FALSE))</f>
        <v>Female</v>
      </c>
      <c r="K10" s="8">
        <f>if(isblank($F10),"",floor(yearfrac(vlookup($F10,'Raw CRM data'!$E$2:$AV$200,3,FALSE),now()),1))</f>
        <v>32</v>
      </c>
      <c r="L10" s="7" t="str">
        <f>if(isblank($F10),"",vlookup($F10,'Raw CRM data'!$E$2:$AV$200,15,FALSE))</f>
        <v>Studying</v>
      </c>
      <c r="M10" s="7" t="str">
        <f>if(isblank($F10),"",vlookup($F10,'Raw CRM data'!$E$2:$AV$200,16,FALSE))</f>
        <v/>
      </c>
      <c r="N10" s="7" t="str">
        <f>if(isblank($F10),"",if(vlookup($F10,'Raw CRM data'!$E$2:$AV$200,17,FALSE)="Other",vlookup($F10,'Raw CRM data'!$E$2:$AV$200,18,FALSE),vlookup($F10,'Raw CRM data'!$E$2:$AV$200,17,FALSE)))</f>
        <v/>
      </c>
      <c r="O10" s="9" t="str">
        <f>if(isblank($F10),"",switch(vlookup($F10,'Raw CRM data'!$E$2:$AV$200,19,FALSE),"yes","Yes","no","No",vlookup($F10,'Raw CRM data'!$E$2:$AV$200,19,FALSE)))</f>
        <v>Yes</v>
      </c>
      <c r="P10" s="9" t="str">
        <f>if(isblank($F10),"",vlookup($F10,'Raw CRM data'!$E$2:$AV$200,20,FALSE))</f>
        <v>Yes</v>
      </c>
      <c r="Q10" s="7" t="str">
        <f>if(isblank($F10),"",vlookup($F10,'Raw CRM data'!$E$2:$AV$199,22,FALSE))</f>
        <v/>
      </c>
      <c r="R10" s="7" t="str">
        <f>if(isblank($F10),"",vlookup($F10,'Raw CRM data'!$E$2:$AV$200,26,FALSE))</f>
        <v>Yes</v>
      </c>
      <c r="S10" s="7" t="str">
        <f>if(isblank($F10),"",switch(vlookup($F10,'Raw CRM data'!$E$2:$AV$199,23,FALSE),"Personal devlopment","Personal development",vlookup($F10,'Raw CRM data'!$E$2:$AV$199,23,FALSE)))</f>
        <v/>
      </c>
      <c r="T10" s="10" t="str">
        <f>if(isblank($F10),"",substitute(vlookup($F10,'Raw CRM data'!$E$2:$AV$199,24,FALSE),"; ",next_line!$A$1))</f>
        <v/>
      </c>
      <c r="U10" s="7" t="str">
        <f t="shared" si="2"/>
        <v>Denys</v>
      </c>
      <c r="V10" s="7"/>
      <c r="W10" s="7" t="b">
        <v>1</v>
      </c>
      <c r="X10" s="12"/>
      <c r="Y10" s="7" t="b">
        <v>1</v>
      </c>
      <c r="Z10" s="7" t="b">
        <v>1</v>
      </c>
      <c r="AA10" s="7" t="s">
        <v>38</v>
      </c>
      <c r="AB10" s="7" t="b">
        <v>0</v>
      </c>
      <c r="AC10" s="7"/>
      <c r="AD10" s="7">
        <f t="shared" si="3"/>
        <v>2</v>
      </c>
    </row>
    <row r="11" ht="15.75" customHeight="1">
      <c r="A11" s="5">
        <f t="shared" si="1"/>
        <v>10</v>
      </c>
      <c r="B11" s="6">
        <v>44776.35138888889</v>
      </c>
      <c r="C11" s="7" t="s">
        <v>28</v>
      </c>
      <c r="D11" s="7" t="s">
        <v>29</v>
      </c>
      <c r="E11" s="7" t="s">
        <v>58</v>
      </c>
      <c r="F11" s="7" t="s">
        <v>59</v>
      </c>
      <c r="G11" s="7" t="str">
        <f>if(isblank($F11),"",concatenate(vlookup($F11,'Raw CRM data'!$E$2:$AV$200,12,FALSE),vlookup($F11,'Raw CRM data'!$E$2:$AV$200,13,FALSE),vlookup($F11,'Raw CRM data'!$E$2:$AV$200,14,FALSE)))</f>
        <v/>
      </c>
      <c r="H11" s="7" t="str">
        <f>if(isblank($F11),"",concatenate(vlookup($F11,'Raw CRM data'!$E$2:$AV$200,4,FALSE),vlookup($F11,'Raw CRM data'!$E$2:$AV$200,5,FALSE),vlookup($F11,'Raw CRM data'!$E$2:$AV$200,6,FALSE),vlookup($F11,'Raw CRM data'!$E$2:$AV$200,7,FALSE),vlookup($F11,'Raw CRM data'!$E$2:$AV$200,8,FALSE),vlookup($F11,'Raw CRM data'!$E$2:$AV$200,9,FALSE),vlookup($F11,'Raw CRM data'!$E$2:$AV$200,10,FALSE)))</f>
        <v>212262096</v>
      </c>
      <c r="I11" s="7" t="s">
        <v>60</v>
      </c>
      <c r="J11" s="9" t="str">
        <f>if(isblank($F11),"", vlookup($F11,'Raw CRM data'!$E$2:$AV$200,2,FALSE))</f>
        <v>Male</v>
      </c>
      <c r="K11" s="8">
        <f>if(isblank($F11),"",floor(yearfrac(vlookup($F11,'Raw CRM data'!$E$2:$AV$200,3,FALSE),now()),1))</f>
        <v>33</v>
      </c>
      <c r="L11" s="7" t="str">
        <f>if(isblank($F11),"",vlookup($F11,'Raw CRM data'!$E$2:$AV$200,15,FALSE))</f>
        <v>Studying</v>
      </c>
      <c r="M11" s="7" t="str">
        <f>if(isblank($F11),"",vlookup($F11,'Raw CRM data'!$E$2:$AV$200,16,FALSE))</f>
        <v/>
      </c>
      <c r="N11" s="7" t="str">
        <f>if(isblank($F11),"",if(vlookup($F11,'Raw CRM data'!$E$2:$AV$200,17,FALSE)="Other",vlookup($F11,'Raw CRM data'!$E$2:$AV$200,18,FALSE),vlookup($F11,'Raw CRM data'!$E$2:$AV$200,17,FALSE)))</f>
        <v/>
      </c>
      <c r="O11" s="9" t="str">
        <f>if(isblank($F11),"",switch(vlookup($F11,'Raw CRM data'!$E$2:$AV$200,19,FALSE),"yes","Yes","no","No",vlookup($F11,'Raw CRM data'!$E$2:$AV$200,19,FALSE)))</f>
        <v>No</v>
      </c>
      <c r="P11" s="9" t="str">
        <f>if(isblank($F11),"",vlookup($F11,'Raw CRM data'!$E$2:$AV$200,20,FALSE))</f>
        <v>Yes</v>
      </c>
      <c r="Q11" s="7" t="str">
        <f>if(isblank($F11),"",vlookup($F11,'Raw CRM data'!$E$2:$AV$199,22,FALSE))</f>
        <v/>
      </c>
      <c r="R11" s="7" t="str">
        <f>if(isblank($F11),"",vlookup($F11,'Raw CRM data'!$E$2:$AV$200,26,FALSE))</f>
        <v>Yes</v>
      </c>
      <c r="S11" s="7" t="str">
        <f>if(isblank($F11),"",switch(vlookup($F11,'Raw CRM data'!$E$2:$AV$199,23,FALSE),"Personal devlopment","Personal development",vlookup($F11,'Raw CRM data'!$E$2:$AV$199,23,FALSE)))</f>
        <v/>
      </c>
      <c r="T11" s="10" t="str">
        <f>if(isblank($F11),"",substitute(vlookup($F11,'Raw CRM data'!$E$2:$AV$199,24,FALSE),"; ",next_line!$A$1))</f>
        <v/>
      </c>
      <c r="U11" s="7" t="str">
        <f t="shared" si="2"/>
        <v>Dzjanis</v>
      </c>
      <c r="V11" s="7"/>
      <c r="W11" s="7" t="b">
        <v>1</v>
      </c>
      <c r="X11" s="7"/>
      <c r="Y11" s="7" t="b">
        <v>1</v>
      </c>
      <c r="Z11" s="7" t="b">
        <v>1</v>
      </c>
      <c r="AA11" s="7" t="s">
        <v>41</v>
      </c>
      <c r="AB11" s="7" t="b">
        <v>0</v>
      </c>
      <c r="AC11" s="7"/>
      <c r="AD11" s="7">
        <f t="shared" si="3"/>
        <v>2</v>
      </c>
    </row>
    <row r="12" ht="15.75" customHeight="1">
      <c r="A12" s="5">
        <f t="shared" si="1"/>
        <v>11</v>
      </c>
      <c r="B12" s="6">
        <v>44708.96319444444</v>
      </c>
      <c r="C12" s="7" t="s">
        <v>28</v>
      </c>
      <c r="D12" s="7" t="s">
        <v>29</v>
      </c>
      <c r="E12" s="7" t="s">
        <v>61</v>
      </c>
      <c r="F12" s="7" t="s">
        <v>62</v>
      </c>
      <c r="G12" s="7" t="str">
        <f>if(isblank($F12),"",concatenate(vlookup($F12,'Raw CRM data'!$E$2:$AV$200,12,FALSE),vlookup($F12,'Raw CRM data'!$E$2:$AV$200,13,FALSE),vlookup($F12,'Raw CRM data'!$E$2:$AV$200,14,FALSE)))</f>
        <v/>
      </c>
      <c r="H12" s="7" t="str">
        <f>if(isblank($F12),"",concatenate(vlookup($F12,'Raw CRM data'!$E$2:$AV$200,4,FALSE),vlookup($F12,'Raw CRM data'!$E$2:$AV$200,5,FALSE),vlookup($F12,'Raw CRM data'!$E$2:$AV$200,6,FALSE),vlookup($F12,'Raw CRM data'!$E$2:$AV$200,7,FALSE),vlookup($F12,'Raw CRM data'!$E$2:$AV$200,8,FALSE),vlookup($F12,'Raw CRM data'!$E$2:$AV$200,9,FALSE),vlookup($F12,'Raw CRM data'!$E$2:$AV$200,10,FALSE)))</f>
        <v>143721342</v>
      </c>
      <c r="I12" s="7" t="s">
        <v>54</v>
      </c>
      <c r="J12" s="9" t="str">
        <f>if(isblank($F12),"", vlookup($F12,'Raw CRM data'!$E$2:$AV$200,2,FALSE))</f>
        <v>Male</v>
      </c>
      <c r="K12" s="8">
        <f>if(isblank($F12),"",floor(yearfrac(vlookup($F12,'Raw CRM data'!$E$2:$AV$200,3,FALSE),now()),1))</f>
        <v>24</v>
      </c>
      <c r="L12" s="7" t="str">
        <f>if(isblank($F12),"",vlookup($F12,'Raw CRM data'!$E$2:$AV$200,15,FALSE))</f>
        <v>Studying</v>
      </c>
      <c r="M12" s="7" t="str">
        <f>if(isblank($F12),"",vlookup($F12,'Raw CRM data'!$E$2:$AV$200,16,FALSE))</f>
        <v/>
      </c>
      <c r="N12" s="7" t="str">
        <f>if(isblank($F12),"",if(vlookup($F12,'Raw CRM data'!$E$2:$AV$200,17,FALSE)="Other",vlookup($F12,'Raw CRM data'!$E$2:$AV$200,18,FALSE),vlookup($F12,'Raw CRM data'!$E$2:$AV$200,17,FALSE)))</f>
        <v/>
      </c>
      <c r="O12" s="9" t="str">
        <f>if(isblank($F12),"",switch(vlookup($F12,'Raw CRM data'!$E$2:$AV$200,19,FALSE),"yes","Yes","no","No",vlookup($F12,'Raw CRM data'!$E$2:$AV$200,19,FALSE)))</f>
        <v>A little bit/I'm learning</v>
      </c>
      <c r="P12" s="9" t="str">
        <f>if(isblank($F12),"",vlookup($F12,'Raw CRM data'!$E$2:$AV$200,20,FALSE))</f>
        <v>Yes</v>
      </c>
      <c r="Q12" s="7" t="str">
        <f>if(isblank($F12),"",vlookup($F12,'Raw CRM data'!$E$2:$AV$199,22,FALSE))</f>
        <v/>
      </c>
      <c r="R12" s="7" t="str">
        <f>if(isblank($F12),"",vlookup($F12,'Raw CRM data'!$E$2:$AV$200,26,FALSE))</f>
        <v>Yes</v>
      </c>
      <c r="S12" s="7" t="str">
        <f>if(isblank($F12),"",switch(vlookup($F12,'Raw CRM data'!$E$2:$AV$199,23,FALSE),"Personal devlopment","Personal development",vlookup($F12,'Raw CRM data'!$E$2:$AV$199,23,FALSE)))</f>
        <v/>
      </c>
      <c r="T12" s="10" t="str">
        <f>if(isblank($F12),"",substitute(vlookup($F12,'Raw CRM data'!$E$2:$AV$199,24,FALSE),"; ",next_line!$A$1))</f>
        <v/>
      </c>
      <c r="U12" s="7" t="str">
        <f t="shared" si="2"/>
        <v>Raksha</v>
      </c>
      <c r="V12" s="7"/>
      <c r="W12" s="7" t="b">
        <v>1</v>
      </c>
      <c r="X12" s="7"/>
      <c r="Y12" s="7" t="b">
        <v>1</v>
      </c>
      <c r="Z12" s="7" t="b">
        <v>1</v>
      </c>
      <c r="AA12" s="7" t="s">
        <v>41</v>
      </c>
      <c r="AB12" s="7" t="b">
        <v>0</v>
      </c>
      <c r="AC12" s="7"/>
      <c r="AD12" s="7">
        <f t="shared" si="3"/>
        <v>2</v>
      </c>
    </row>
    <row r="13" ht="15.75" customHeight="1">
      <c r="A13" s="5">
        <f t="shared" si="1"/>
        <v>12</v>
      </c>
      <c r="B13" s="6">
        <v>44727.876388888886</v>
      </c>
      <c r="C13" s="7" t="s">
        <v>28</v>
      </c>
      <c r="D13" s="7" t="s">
        <v>29</v>
      </c>
      <c r="E13" s="7" t="s">
        <v>63</v>
      </c>
      <c r="F13" s="7" t="s">
        <v>64</v>
      </c>
      <c r="G13" s="7" t="str">
        <f>if(isblank($F13),"",concatenate(vlookup($F13,'Raw CRM data'!$E$2:$AV$200,12,FALSE),vlookup($F13,'Raw CRM data'!$E$2:$AV$200,13,FALSE),vlookup($F13,'Raw CRM data'!$E$2:$AV$200,14,FALSE)))</f>
        <v/>
      </c>
      <c r="H13" s="7" t="str">
        <f>if(isblank($F13),"",concatenate(vlookup($F13,'Raw CRM data'!$E$2:$AV$200,4,FALSE),vlookup($F13,'Raw CRM data'!$E$2:$AV$200,5,FALSE),vlookup($F13,'Raw CRM data'!$E$2:$AV$200,6,FALSE),vlookup($F13,'Raw CRM data'!$E$2:$AV$200,7,FALSE),vlookup($F13,'Raw CRM data'!$E$2:$AV$200,8,FALSE),vlookup($F13,'Raw CRM data'!$E$2:$AV$200,9,FALSE),vlookup($F13,'Raw CRM data'!$E$2:$AV$200,10,FALSE)))</f>
        <v>712792107</v>
      </c>
      <c r="I13" s="7" t="s">
        <v>54</v>
      </c>
      <c r="J13" s="9" t="str">
        <f>if(isblank($F13),"", vlookup($F13,'Raw CRM data'!$E$2:$AV$200,2,FALSE))</f>
        <v>Female</v>
      </c>
      <c r="K13" s="8">
        <f>if(isblank($F13),"",floor(yearfrac(vlookup($F13,'Raw CRM data'!$E$2:$AV$200,3,FALSE),now()),1))</f>
        <v>25</v>
      </c>
      <c r="L13" s="7" t="str">
        <f>if(isblank($F13),"",vlookup($F13,'Raw CRM data'!$E$2:$AV$200,15,FALSE))</f>
        <v>Studying and working</v>
      </c>
      <c r="M13" s="7" t="str">
        <f>if(isblank($F13),"",vlookup($F13,'Raw CRM data'!$E$2:$AV$200,16,FALSE))</f>
        <v/>
      </c>
      <c r="N13" s="7" t="str">
        <f>if(isblank($F13),"",if(vlookup($F13,'Raw CRM data'!$E$2:$AV$200,17,FALSE)="Other",vlookup($F13,'Raw CRM data'!$E$2:$AV$200,18,FALSE),vlookup($F13,'Raw CRM data'!$E$2:$AV$200,17,FALSE)))</f>
        <v/>
      </c>
      <c r="O13" s="9" t="str">
        <f>if(isblank($F13),"",switch(vlookup($F13,'Raw CRM data'!$E$2:$AV$200,19,FALSE),"yes","Yes","no","No",vlookup($F13,'Raw CRM data'!$E$2:$AV$200,19,FALSE)))</f>
        <v>Yes</v>
      </c>
      <c r="P13" s="9" t="str">
        <f>if(isblank($F13),"",vlookup($F13,'Raw CRM data'!$E$2:$AV$200,20,FALSE))</f>
        <v>Yes</v>
      </c>
      <c r="Q13" s="7" t="str">
        <f>if(isblank($F13),"",vlookup($F13,'Raw CRM data'!$E$2:$AV$199,22,FALSE))</f>
        <v/>
      </c>
      <c r="R13" s="7" t="str">
        <f>if(isblank($F13),"",vlookup($F13,'Raw CRM data'!$E$2:$AV$200,26,FALSE))</f>
        <v>Yes</v>
      </c>
      <c r="S13" s="7" t="str">
        <f>if(isblank($F13),"",switch(vlookup($F13,'Raw CRM data'!$E$2:$AV$199,23,FALSE),"Personal devlopment","Personal development",vlookup($F13,'Raw CRM data'!$E$2:$AV$199,23,FALSE)))</f>
        <v/>
      </c>
      <c r="T13" s="10" t="str">
        <f>if(isblank($F13),"",substitute(vlookup($F13,'Raw CRM data'!$E$2:$AV$199,24,FALSE),"; ",next_line!$A$1))</f>
        <v/>
      </c>
      <c r="U13" s="7" t="str">
        <f t="shared" si="2"/>
        <v>Raksha</v>
      </c>
      <c r="V13" s="7"/>
      <c r="W13" s="7" t="b">
        <v>1</v>
      </c>
      <c r="X13" s="7"/>
      <c r="Y13" s="7" t="b">
        <v>1</v>
      </c>
      <c r="Z13" s="7" t="b">
        <v>1</v>
      </c>
      <c r="AA13" s="7"/>
      <c r="AB13" s="7" t="b">
        <v>0</v>
      </c>
      <c r="AC13" s="7"/>
      <c r="AD13" s="7">
        <f t="shared" si="3"/>
        <v>3</v>
      </c>
    </row>
    <row r="14" ht="15.75" customHeight="1">
      <c r="A14" s="5">
        <f t="shared" si="1"/>
        <v>13</v>
      </c>
      <c r="B14" s="6">
        <v>44734.879166666666</v>
      </c>
      <c r="C14" s="7" t="s">
        <v>28</v>
      </c>
      <c r="D14" s="7" t="s">
        <v>29</v>
      </c>
      <c r="E14" s="7" t="s">
        <v>65</v>
      </c>
      <c r="F14" s="7" t="s">
        <v>66</v>
      </c>
      <c r="G14" s="7" t="str">
        <f>if(isblank($F14),"",concatenate(vlookup($F14,'Raw CRM data'!$E$2:$AV$200,12,FALSE),vlookup($F14,'Raw CRM data'!$E$2:$AV$200,13,FALSE),vlookup($F14,'Raw CRM data'!$E$2:$AV$200,14,FALSE)))</f>
        <v/>
      </c>
      <c r="H14" s="7" t="str">
        <f>if(isblank($F14),"",concatenate(vlookup($F14,'Raw CRM data'!$E$2:$AV$200,4,FALSE),vlookup($F14,'Raw CRM data'!$E$2:$AV$200,5,FALSE),vlookup($F14,'Raw CRM data'!$E$2:$AV$200,6,FALSE),vlookup($F14,'Raw CRM data'!$E$2:$AV$200,7,FALSE),vlookup($F14,'Raw CRM data'!$E$2:$AV$200,8,FALSE),vlookup($F14,'Raw CRM data'!$E$2:$AV$200,9,FALSE),vlookup($F14,'Raw CRM data'!$E$2:$AV$200,10,FALSE)))</f>
        <v>129134518</v>
      </c>
      <c r="I14" s="7" t="s">
        <v>54</v>
      </c>
      <c r="J14" s="9" t="str">
        <f>if(isblank($F14),"", vlookup($F14,'Raw CRM data'!$E$2:$AV$200,2,FALSE))</f>
        <v>Male</v>
      </c>
      <c r="K14" s="8">
        <f>if(isblank($F14),"",floor(yearfrac(vlookup($F14,'Raw CRM data'!$E$2:$AV$200,3,FALSE),now()),1))</f>
        <v>32</v>
      </c>
      <c r="L14" s="7" t="str">
        <f>if(isblank($F14),"",vlookup($F14,'Raw CRM data'!$E$2:$AV$200,15,FALSE))</f>
        <v>Studying</v>
      </c>
      <c r="M14" s="7" t="str">
        <f>if(isblank($F14),"",vlookup($F14,'Raw CRM data'!$E$2:$AV$200,16,FALSE))</f>
        <v/>
      </c>
      <c r="N14" s="7" t="str">
        <f>if(isblank($F14),"",if(vlookup($F14,'Raw CRM data'!$E$2:$AV$200,17,FALSE)="Other",vlookup($F14,'Raw CRM data'!$E$2:$AV$200,18,FALSE),vlookup($F14,'Raw CRM data'!$E$2:$AV$200,17,FALSE)))</f>
        <v/>
      </c>
      <c r="O14" s="9" t="str">
        <f>if(isblank($F14),"",switch(vlookup($F14,'Raw CRM data'!$E$2:$AV$200,19,FALSE),"yes","Yes","no","No",vlookup($F14,'Raw CRM data'!$E$2:$AV$200,19,FALSE)))</f>
        <v>Yes</v>
      </c>
      <c r="P14" s="9" t="str">
        <f>if(isblank($F14),"",vlookup($F14,'Raw CRM data'!$E$2:$AV$200,20,FALSE))</f>
        <v>Yes</v>
      </c>
      <c r="Q14" s="7" t="str">
        <f>if(isblank($F14),"",vlookup($F14,'Raw CRM data'!$E$2:$AV$199,22,FALSE))</f>
        <v/>
      </c>
      <c r="R14" s="7" t="str">
        <f>if(isblank($F14),"",vlookup($F14,'Raw CRM data'!$E$2:$AV$200,26,FALSE))</f>
        <v>Yes</v>
      </c>
      <c r="S14" s="7" t="str">
        <f>if(isblank($F14),"",switch(vlookup($F14,'Raw CRM data'!$E$2:$AV$199,23,FALSE),"Personal devlopment","Personal development",vlookup($F14,'Raw CRM data'!$E$2:$AV$199,23,FALSE)))</f>
        <v/>
      </c>
      <c r="T14" s="10" t="str">
        <f>if(isblank($F14),"",substitute(vlookup($F14,'Raw CRM data'!$E$2:$AV$199,24,FALSE),"; ",next_line!$A$1))</f>
        <v/>
      </c>
      <c r="U14" s="7" t="str">
        <f t="shared" si="2"/>
        <v>Raksha</v>
      </c>
      <c r="V14" s="7"/>
      <c r="W14" s="7" t="b">
        <v>1</v>
      </c>
      <c r="X14" s="7"/>
      <c r="Y14" s="7" t="b">
        <v>1</v>
      </c>
      <c r="Z14" s="7" t="b">
        <v>1</v>
      </c>
      <c r="AA14" s="7"/>
      <c r="AB14" s="7" t="b">
        <v>0</v>
      </c>
      <c r="AC14" s="7"/>
      <c r="AD14" s="7">
        <f t="shared" si="3"/>
        <v>3</v>
      </c>
    </row>
    <row r="15" ht="15.75" customHeight="1">
      <c r="A15" s="5">
        <f t="shared" si="1"/>
        <v>14</v>
      </c>
      <c r="B15" s="6">
        <v>44775.77361111111</v>
      </c>
      <c r="C15" s="7" t="s">
        <v>28</v>
      </c>
      <c r="D15" s="7" t="s">
        <v>29</v>
      </c>
      <c r="E15" s="7" t="s">
        <v>67</v>
      </c>
      <c r="F15" s="7" t="s">
        <v>68</v>
      </c>
      <c r="G15" s="7" t="str">
        <f>if(isblank($F15),"",concatenate(vlookup($F15,'Raw CRM data'!$E$2:$AV$200,12,FALSE),vlookup($F15,'Raw CRM data'!$E$2:$AV$200,13,FALSE),vlookup($F15,'Raw CRM data'!$E$2:$AV$200,14,FALSE)))</f>
        <v/>
      </c>
      <c r="H15" s="7" t="str">
        <f>if(isblank($F15),"",concatenate(vlookup($F15,'Raw CRM data'!$E$2:$AV$200,4,FALSE),vlookup($F15,'Raw CRM data'!$E$2:$AV$200,5,FALSE),vlookup($F15,'Raw CRM data'!$E$2:$AV$200,6,FALSE),vlookup($F15,'Raw CRM data'!$E$2:$AV$200,7,FALSE),vlookup($F15,'Raw CRM data'!$E$2:$AV$200,8,FALSE),vlookup($F15,'Raw CRM data'!$E$2:$AV$200,9,FALSE),vlookup($F15,'Raw CRM data'!$E$2:$AV$200,10,FALSE)))</f>
        <v>253095514</v>
      </c>
      <c r="I15" s="7" t="s">
        <v>37</v>
      </c>
      <c r="J15" s="9" t="str">
        <f>if(isblank($F15),"", vlookup($F15,'Raw CRM data'!$E$2:$AV$200,2,FALSE))</f>
        <v>Female</v>
      </c>
      <c r="K15" s="8">
        <f>if(isblank($F15),"",floor(yearfrac(vlookup($F15,'Raw CRM data'!$E$2:$AV$200,3,FALSE),now()),1))</f>
        <v>33</v>
      </c>
      <c r="L15" s="7" t="str">
        <f>if(isblank($F15),"",vlookup($F15,'Raw CRM data'!$E$2:$AV$200,15,FALSE))</f>
        <v>Studying</v>
      </c>
      <c r="M15" s="7" t="str">
        <f>if(isblank($F15),"",vlookup($F15,'Raw CRM data'!$E$2:$AV$200,16,FALSE))</f>
        <v/>
      </c>
      <c r="N15" s="7" t="str">
        <f>if(isblank($F15),"",if(vlookup($F15,'Raw CRM data'!$E$2:$AV$200,17,FALSE)="Other",vlookup($F15,'Raw CRM data'!$E$2:$AV$200,18,FALSE),vlookup($F15,'Raw CRM data'!$E$2:$AV$200,17,FALSE)))</f>
        <v/>
      </c>
      <c r="O15" s="9" t="str">
        <f>if(isblank($F15),"",switch(vlookup($F15,'Raw CRM data'!$E$2:$AV$200,19,FALSE),"yes","Yes","no","No",vlookup($F15,'Raw CRM data'!$E$2:$AV$200,19,FALSE)))</f>
        <v>A little bit/I'm learning</v>
      </c>
      <c r="P15" s="9" t="str">
        <f>if(isblank($F15),"",vlookup($F15,'Raw CRM data'!$E$2:$AV$200,20,FALSE))</f>
        <v>Yes</v>
      </c>
      <c r="Q15" s="7" t="str">
        <f>if(isblank($F15),"",vlookup($F15,'Raw CRM data'!$E$2:$AV$199,22,FALSE))</f>
        <v/>
      </c>
      <c r="R15" s="7" t="str">
        <f>if(isblank($F15),"",vlookup($F15,'Raw CRM data'!$E$2:$AV$200,26,FALSE))</f>
        <v>Yes</v>
      </c>
      <c r="S15" s="7" t="str">
        <f>if(isblank($F15),"",switch(vlookup($F15,'Raw CRM data'!$E$2:$AV$199,23,FALSE),"Personal devlopment","Personal development",vlookup($F15,'Raw CRM data'!$E$2:$AV$199,23,FALSE)))</f>
        <v/>
      </c>
      <c r="T15" s="10" t="str">
        <f>if(isblank($F15),"",substitute(vlookup($F15,'Raw CRM data'!$E$2:$AV$199,24,FALSE),"; ",next_line!$A$1))</f>
        <v/>
      </c>
      <c r="U15" s="7" t="str">
        <f t="shared" si="2"/>
        <v>Kuba</v>
      </c>
      <c r="V15" s="7"/>
      <c r="W15" s="7" t="b">
        <v>1</v>
      </c>
      <c r="X15" s="7"/>
      <c r="Y15" s="7" t="b">
        <v>1</v>
      </c>
      <c r="Z15" s="7" t="b">
        <v>1</v>
      </c>
      <c r="AA15" s="7"/>
      <c r="AB15" s="7" t="b">
        <v>0</v>
      </c>
      <c r="AC15" s="7"/>
      <c r="AD15" s="7">
        <f t="shared" si="3"/>
        <v>3</v>
      </c>
    </row>
    <row r="16" ht="15.75" customHeight="1">
      <c r="A16" s="5">
        <f t="shared" si="1"/>
        <v>15</v>
      </c>
      <c r="B16" s="6">
        <v>44775.80069444444</v>
      </c>
      <c r="C16" s="7" t="s">
        <v>28</v>
      </c>
      <c r="D16" s="7" t="s">
        <v>29</v>
      </c>
      <c r="E16" s="7" t="s">
        <v>69</v>
      </c>
      <c r="F16" s="7" t="s">
        <v>70</v>
      </c>
      <c r="G16" s="7" t="str">
        <f>if(isblank($F16),"",concatenate(vlookup($F16,'Raw CRM data'!$E$2:$AV$200,12,FALSE),vlookup($F16,'Raw CRM data'!$E$2:$AV$200,13,FALSE),vlookup($F16,'Raw CRM data'!$E$2:$AV$200,14,FALSE)))</f>
        <v/>
      </c>
      <c r="H16" s="7" t="str">
        <f>if(isblank($F16),"",concatenate(vlookup($F16,'Raw CRM data'!$E$2:$AV$200,4,FALSE),vlookup($F16,'Raw CRM data'!$E$2:$AV$200,5,FALSE),vlookup($F16,'Raw CRM data'!$E$2:$AV$200,6,FALSE),vlookup($F16,'Raw CRM data'!$E$2:$AV$200,7,FALSE),vlookup($F16,'Raw CRM data'!$E$2:$AV$200,8,FALSE),vlookup($F16,'Raw CRM data'!$E$2:$AV$200,9,FALSE),vlookup($F16,'Raw CRM data'!$E$2:$AV$200,10,FALSE)))</f>
        <v>963860868</v>
      </c>
      <c r="I16" s="7" t="s">
        <v>57</v>
      </c>
      <c r="J16" s="9" t="str">
        <f>if(isblank($F16),"", vlookup($F16,'Raw CRM data'!$E$2:$AV$200,2,FALSE))</f>
        <v>Female</v>
      </c>
      <c r="K16" s="8">
        <f>if(isblank($F16),"",floor(yearfrac(vlookup($F16,'Raw CRM data'!$E$2:$AV$200,3,FALSE),now()),1))</f>
        <v>33</v>
      </c>
      <c r="L16" s="7" t="str">
        <f>if(isblank($F16),"",vlookup($F16,'Raw CRM data'!$E$2:$AV$200,15,FALSE))</f>
        <v>Studying and working</v>
      </c>
      <c r="M16" s="7" t="str">
        <f>if(isblank($F16),"",vlookup($F16,'Raw CRM data'!$E$2:$AV$200,16,FALSE))</f>
        <v/>
      </c>
      <c r="N16" s="7" t="str">
        <f>if(isblank($F16),"",if(vlookup($F16,'Raw CRM data'!$E$2:$AV$200,17,FALSE)="Other",vlookup($F16,'Raw CRM data'!$E$2:$AV$200,18,FALSE),vlookup($F16,'Raw CRM data'!$E$2:$AV$200,17,FALSE)))</f>
        <v/>
      </c>
      <c r="O16" s="9" t="str">
        <f>if(isblank($F16),"",switch(vlookup($F16,'Raw CRM data'!$E$2:$AV$200,19,FALSE),"yes","Yes","no","No",vlookup($F16,'Raw CRM data'!$E$2:$AV$200,19,FALSE)))</f>
        <v>Yes</v>
      </c>
      <c r="P16" s="9" t="str">
        <f>if(isblank($F16),"",vlookup($F16,'Raw CRM data'!$E$2:$AV$200,20,FALSE))</f>
        <v>Yes</v>
      </c>
      <c r="Q16" s="7" t="str">
        <f>if(isblank($F16),"",vlookup($F16,'Raw CRM data'!$E$2:$AV$199,22,FALSE))</f>
        <v/>
      </c>
      <c r="R16" s="7" t="str">
        <f>if(isblank($F16),"",vlookup($F16,'Raw CRM data'!$E$2:$AV$200,26,FALSE))</f>
        <v>Yes</v>
      </c>
      <c r="S16" s="7" t="str">
        <f>if(isblank($F16),"",switch(vlookup($F16,'Raw CRM data'!$E$2:$AV$199,23,FALSE),"Personal devlopment","Personal development",vlookup($F16,'Raw CRM data'!$E$2:$AV$199,23,FALSE)))</f>
        <v/>
      </c>
      <c r="T16" s="10" t="str">
        <f>if(isblank($F16),"",substitute(vlookup($F16,'Raw CRM data'!$E$2:$AV$199,24,FALSE),"; ",next_line!$A$1))</f>
        <v/>
      </c>
      <c r="U16" s="7" t="str">
        <f t="shared" si="2"/>
        <v>Denys</v>
      </c>
      <c r="V16" s="7"/>
      <c r="W16" s="7" t="b">
        <v>1</v>
      </c>
      <c r="X16" s="13"/>
      <c r="Y16" s="7" t="b">
        <v>1</v>
      </c>
      <c r="Z16" s="7" t="b">
        <v>1</v>
      </c>
      <c r="AA16" s="7"/>
      <c r="AB16" s="7" t="b">
        <v>0</v>
      </c>
      <c r="AC16" s="7"/>
      <c r="AD16" s="7">
        <f t="shared" si="3"/>
        <v>3</v>
      </c>
    </row>
    <row r="17" ht="15.75" customHeight="1">
      <c r="A17" s="5">
        <f t="shared" si="1"/>
        <v>16</v>
      </c>
      <c r="B17" s="6">
        <v>44776.36388888889</v>
      </c>
      <c r="C17" s="7" t="s">
        <v>28</v>
      </c>
      <c r="D17" s="7" t="s">
        <v>29</v>
      </c>
      <c r="E17" s="7" t="s">
        <v>71</v>
      </c>
      <c r="F17" s="7" t="s">
        <v>72</v>
      </c>
      <c r="G17" s="7" t="str">
        <f>if(isblank($F17),"",concatenate(vlookup($F17,'Raw CRM data'!$E$2:$AV$200,12,FALSE),vlookup($F17,'Raw CRM data'!$E$2:$AV$200,13,FALSE),vlookup($F17,'Raw CRM data'!$E$2:$AV$200,14,FALSE)))</f>
        <v/>
      </c>
      <c r="H17" s="7" t="str">
        <f>if(isblank($F17),"",concatenate(vlookup($F17,'Raw CRM data'!$E$2:$AV$200,4,FALSE),vlookup($F17,'Raw CRM data'!$E$2:$AV$200,5,FALSE),vlookup($F17,'Raw CRM data'!$E$2:$AV$200,6,FALSE),vlookup($F17,'Raw CRM data'!$E$2:$AV$200,7,FALSE),vlookup($F17,'Raw CRM data'!$E$2:$AV$200,8,FALSE),vlookup($F17,'Raw CRM data'!$E$2:$AV$200,9,FALSE),vlookup($F17,'Raw CRM data'!$E$2:$AV$200,10,FALSE)))</f>
        <v>831730782</v>
      </c>
      <c r="I17" s="7" t="s">
        <v>60</v>
      </c>
      <c r="J17" s="9" t="str">
        <f>if(isblank($F17),"", vlookup($F17,'Raw CRM data'!$E$2:$AV$200,2,FALSE))</f>
        <v>Male</v>
      </c>
      <c r="K17" s="8">
        <f>if(isblank($F17),"",floor(yearfrac(vlookup($F17,'Raw CRM data'!$E$2:$AV$200,3,FALSE),now()),1))</f>
        <v>28</v>
      </c>
      <c r="L17" s="7" t="str">
        <f>if(isblank($F17),"",vlookup($F17,'Raw CRM data'!$E$2:$AV$200,15,FALSE))</f>
        <v>Studying</v>
      </c>
      <c r="M17" s="7" t="str">
        <f>if(isblank($F17),"",vlookup($F17,'Raw CRM data'!$E$2:$AV$200,16,FALSE))</f>
        <v/>
      </c>
      <c r="N17" s="7" t="str">
        <f>if(isblank($F17),"",if(vlookup($F17,'Raw CRM data'!$E$2:$AV$200,17,FALSE)="Other",vlookup($F17,'Raw CRM data'!$E$2:$AV$200,18,FALSE),vlookup($F17,'Raw CRM data'!$E$2:$AV$200,17,FALSE)))</f>
        <v/>
      </c>
      <c r="O17" s="9" t="str">
        <f>if(isblank($F17),"",switch(vlookup($F17,'Raw CRM data'!$E$2:$AV$200,19,FALSE),"yes","Yes","no","No",vlookup($F17,'Raw CRM data'!$E$2:$AV$200,19,FALSE)))</f>
        <v>No</v>
      </c>
      <c r="P17" s="9" t="str">
        <f>if(isblank($F17),"",vlookup($F17,'Raw CRM data'!$E$2:$AV$200,20,FALSE))</f>
        <v>Yes</v>
      </c>
      <c r="Q17" s="7" t="str">
        <f>if(isblank($F17),"",vlookup($F17,'Raw CRM data'!$E$2:$AV$199,22,FALSE))</f>
        <v/>
      </c>
      <c r="R17" s="7" t="str">
        <f>if(isblank($F17),"",vlookup($F17,'Raw CRM data'!$E$2:$AV$200,26,FALSE))</f>
        <v>Yes</v>
      </c>
      <c r="S17" s="7" t="str">
        <f>if(isblank($F17),"",switch(vlookup($F17,'Raw CRM data'!$E$2:$AV$199,23,FALSE),"Personal devlopment","Personal development",vlookup($F17,'Raw CRM data'!$E$2:$AV$199,23,FALSE)))</f>
        <v/>
      </c>
      <c r="T17" s="10" t="str">
        <f>if(isblank($F17),"",substitute(vlookup($F17,'Raw CRM data'!$E$2:$AV$199,24,FALSE),"; ",next_line!$A$1))</f>
        <v/>
      </c>
      <c r="U17" s="7" t="str">
        <f t="shared" si="2"/>
        <v>Dzjanis</v>
      </c>
      <c r="V17" s="7"/>
      <c r="W17" s="7" t="b">
        <v>1</v>
      </c>
      <c r="X17" s="7"/>
      <c r="Y17" s="7" t="b">
        <v>1</v>
      </c>
      <c r="Z17" s="7" t="b">
        <v>1</v>
      </c>
      <c r="AA17" s="7"/>
      <c r="AB17" s="7" t="b">
        <v>0</v>
      </c>
      <c r="AC17" s="7"/>
      <c r="AD17" s="7">
        <f t="shared" si="3"/>
        <v>3</v>
      </c>
    </row>
    <row r="18" ht="15.75" customHeight="1">
      <c r="A18" s="5">
        <f t="shared" si="1"/>
        <v>17</v>
      </c>
      <c r="B18" s="6">
        <v>44738.78333333333</v>
      </c>
      <c r="C18" s="7" t="s">
        <v>28</v>
      </c>
      <c r="D18" s="7" t="s">
        <v>29</v>
      </c>
      <c r="E18" s="7" t="s">
        <v>73</v>
      </c>
      <c r="F18" s="7" t="s">
        <v>74</v>
      </c>
      <c r="G18" s="7" t="str">
        <f>if(isblank($F18),"",concatenate(vlookup($F18,'Raw CRM data'!$E$2:$AV$200,12,FALSE),vlookup($F18,'Raw CRM data'!$E$2:$AV$200,13,FALSE),vlookup($F18,'Raw CRM data'!$E$2:$AV$200,14,FALSE)))</f>
        <v/>
      </c>
      <c r="H18" s="7" t="str">
        <f>if(isblank($F18),"",concatenate(vlookup($F18,'Raw CRM data'!$E$2:$AV$200,4,FALSE),vlookup($F18,'Raw CRM data'!$E$2:$AV$200,5,FALSE),vlookup($F18,'Raw CRM data'!$E$2:$AV$200,6,FALSE),vlookup($F18,'Raw CRM data'!$E$2:$AV$200,7,FALSE),vlookup($F18,'Raw CRM data'!$E$2:$AV$200,8,FALSE),vlookup($F18,'Raw CRM data'!$E$2:$AV$200,9,FALSE),vlookup($F18,'Raw CRM data'!$E$2:$AV$200,10,FALSE)))</f>
        <v>717070349</v>
      </c>
      <c r="I18" s="7" t="s">
        <v>54</v>
      </c>
      <c r="J18" s="9" t="str">
        <f>if(isblank($F18),"", vlookup($F18,'Raw CRM data'!$E$2:$AV$200,2,FALSE))</f>
        <v>Female</v>
      </c>
      <c r="K18" s="8">
        <f>if(isblank($F18),"",floor(yearfrac(vlookup($F18,'Raw CRM data'!$E$2:$AV$200,3,FALSE),now()),1))</f>
        <v>30</v>
      </c>
      <c r="L18" s="7" t="str">
        <f>if(isblank($F18),"",vlookup($F18,'Raw CRM data'!$E$2:$AV$200,15,FALSE))</f>
        <v>Studying</v>
      </c>
      <c r="M18" s="7" t="str">
        <f>if(isblank($F18),"",vlookup($F18,'Raw CRM data'!$E$2:$AV$200,16,FALSE))</f>
        <v/>
      </c>
      <c r="N18" s="7" t="str">
        <f>if(isblank($F18),"",if(vlookup($F18,'Raw CRM data'!$E$2:$AV$200,17,FALSE)="Other",vlookup($F18,'Raw CRM data'!$E$2:$AV$200,18,FALSE),vlookup($F18,'Raw CRM data'!$E$2:$AV$200,17,FALSE)))</f>
        <v/>
      </c>
      <c r="O18" s="9" t="str">
        <f>if(isblank($F18),"",switch(vlookup($F18,'Raw CRM data'!$E$2:$AV$200,19,FALSE),"yes","Yes","no","No",vlookup($F18,'Raw CRM data'!$E$2:$AV$200,19,FALSE)))</f>
        <v>Yes</v>
      </c>
      <c r="P18" s="9" t="str">
        <f>if(isblank($F18),"",vlookup($F18,'Raw CRM data'!$E$2:$AV$200,20,FALSE))</f>
        <v>Yes</v>
      </c>
      <c r="Q18" s="7" t="str">
        <f>if(isblank($F18),"",vlookup($F18,'Raw CRM data'!$E$2:$AV$199,22,FALSE))</f>
        <v/>
      </c>
      <c r="R18" s="7" t="str">
        <f>if(isblank($F18),"",vlookup($F18,'Raw CRM data'!$E$2:$AV$200,26,FALSE))</f>
        <v>Yes</v>
      </c>
      <c r="S18" s="7" t="str">
        <f>if(isblank($F18),"",switch(vlookup($F18,'Raw CRM data'!$E$2:$AV$199,23,FALSE),"Personal devlopment","Personal development",vlookup($F18,'Raw CRM data'!$E$2:$AV$199,23,FALSE)))</f>
        <v/>
      </c>
      <c r="T18" s="10" t="str">
        <f>if(isblank($F18),"",substitute(vlookup($F18,'Raw CRM data'!$E$2:$AV$199,24,FALSE),"; ",next_line!$A$1))</f>
        <v/>
      </c>
      <c r="U18" s="7" t="str">
        <f t="shared" si="2"/>
        <v>Raksha</v>
      </c>
      <c r="V18" s="7"/>
      <c r="W18" s="7" t="b">
        <v>1</v>
      </c>
      <c r="X18" s="7"/>
      <c r="Y18" s="7" t="b">
        <v>1</v>
      </c>
      <c r="Z18" s="7"/>
      <c r="AA18" s="7"/>
      <c r="AB18" s="7" t="b">
        <v>0</v>
      </c>
      <c r="AC18" s="7"/>
      <c r="AD18" s="7">
        <f t="shared" si="3"/>
        <v>4</v>
      </c>
    </row>
    <row r="19" ht="15.75" customHeight="1">
      <c r="A19" s="5">
        <f t="shared" si="1"/>
        <v>18</v>
      </c>
      <c r="B19" s="6">
        <v>44742.51111111111</v>
      </c>
      <c r="C19" s="7" t="s">
        <v>28</v>
      </c>
      <c r="D19" s="7" t="s">
        <v>29</v>
      </c>
      <c r="E19" s="7" t="s">
        <v>75</v>
      </c>
      <c r="F19" s="7" t="s">
        <v>76</v>
      </c>
      <c r="G19" s="7" t="str">
        <f>if(isblank($F19),"",concatenate(vlookup($F19,'Raw CRM data'!$E$2:$AV$200,12,FALSE),vlookup($F19,'Raw CRM data'!$E$2:$AV$200,13,FALSE),vlookup($F19,'Raw CRM data'!$E$2:$AV$200,14,FALSE)))</f>
        <v/>
      </c>
      <c r="H19" s="7" t="str">
        <f>if(isblank($F19),"",concatenate(vlookup($F19,'Raw CRM data'!$E$2:$AV$200,4,FALSE),vlookup($F19,'Raw CRM data'!$E$2:$AV$200,5,FALSE),vlookup($F19,'Raw CRM data'!$E$2:$AV$200,6,FALSE),vlookup($F19,'Raw CRM data'!$E$2:$AV$200,7,FALSE),vlookup($F19,'Raw CRM data'!$E$2:$AV$200,8,FALSE),vlookup($F19,'Raw CRM data'!$E$2:$AV$200,9,FALSE),vlookup($F19,'Raw CRM data'!$E$2:$AV$200,10,FALSE)))</f>
        <v>476257957</v>
      </c>
      <c r="I19" s="7" t="s">
        <v>54</v>
      </c>
      <c r="J19" s="9" t="str">
        <f>if(isblank($F19),"", vlookup($F19,'Raw CRM data'!$E$2:$AV$200,2,FALSE))</f>
        <v>Female</v>
      </c>
      <c r="K19" s="8">
        <f>if(isblank($F19),"",floor(yearfrac(vlookup($F19,'Raw CRM data'!$E$2:$AV$200,3,FALSE),now()),1))</f>
        <v>31</v>
      </c>
      <c r="L19" s="7" t="str">
        <f>if(isblank($F19),"",vlookup($F19,'Raw CRM data'!$E$2:$AV$200,15,FALSE))</f>
        <v>Studying and working</v>
      </c>
      <c r="M19" s="7" t="str">
        <f>if(isblank($F19),"",vlookup($F19,'Raw CRM data'!$E$2:$AV$200,16,FALSE))</f>
        <v/>
      </c>
      <c r="N19" s="7" t="str">
        <f>if(isblank($F19),"",if(vlookup($F19,'Raw CRM data'!$E$2:$AV$200,17,FALSE)="Other",vlookup($F19,'Raw CRM data'!$E$2:$AV$200,18,FALSE),vlookup($F19,'Raw CRM data'!$E$2:$AV$200,17,FALSE)))</f>
        <v/>
      </c>
      <c r="O19" s="9" t="str">
        <f>if(isblank($F19),"",switch(vlookup($F19,'Raw CRM data'!$E$2:$AV$200,19,FALSE),"yes","Yes","no","No",vlookup($F19,'Raw CRM data'!$E$2:$AV$200,19,FALSE)))</f>
        <v>A little bit/I'm learning</v>
      </c>
      <c r="P19" s="9" t="str">
        <f>if(isblank($F19),"",vlookup($F19,'Raw CRM data'!$E$2:$AV$200,20,FALSE))</f>
        <v>Yes</v>
      </c>
      <c r="Q19" s="7" t="str">
        <f>if(isblank($F19),"",vlookup($F19,'Raw CRM data'!$E$2:$AV$199,22,FALSE))</f>
        <v/>
      </c>
      <c r="R19" s="7" t="str">
        <f>if(isblank($F19),"",vlookup($F19,'Raw CRM data'!$E$2:$AV$200,26,FALSE))</f>
        <v>Yes</v>
      </c>
      <c r="S19" s="7" t="str">
        <f>if(isblank($F19),"",switch(vlookup($F19,'Raw CRM data'!$E$2:$AV$199,23,FALSE),"Personal devlopment","Personal development",vlookup($F19,'Raw CRM data'!$E$2:$AV$199,23,FALSE)))</f>
        <v/>
      </c>
      <c r="T19" s="10" t="str">
        <f>if(isblank($F19),"",substitute(vlookup($F19,'Raw CRM data'!$E$2:$AV$199,24,FALSE),"; ",next_line!$A$1))</f>
        <v/>
      </c>
      <c r="U19" s="7" t="str">
        <f t="shared" si="2"/>
        <v>Raksha</v>
      </c>
      <c r="V19" s="7"/>
      <c r="W19" s="7" t="b">
        <v>1</v>
      </c>
      <c r="X19" s="7"/>
      <c r="Y19" s="7" t="b">
        <v>1</v>
      </c>
      <c r="Z19" s="7"/>
      <c r="AA19" s="7"/>
      <c r="AB19" s="7" t="b">
        <v>0</v>
      </c>
      <c r="AC19" s="7"/>
      <c r="AD19" s="7">
        <f t="shared" si="3"/>
        <v>4</v>
      </c>
    </row>
    <row r="20" ht="15.75" customHeight="1">
      <c r="A20" s="5">
        <f t="shared" si="1"/>
        <v>19</v>
      </c>
      <c r="B20" s="6">
        <v>44756.32777777778</v>
      </c>
      <c r="C20" s="7" t="s">
        <v>28</v>
      </c>
      <c r="D20" s="7" t="s">
        <v>29</v>
      </c>
      <c r="E20" s="7" t="s">
        <v>77</v>
      </c>
      <c r="F20" s="7" t="s">
        <v>78</v>
      </c>
      <c r="G20" s="7" t="str">
        <f>if(isblank($F20),"",concatenate(vlookup($F20,'Raw CRM data'!$E$2:$AV$200,12,FALSE),vlookup($F20,'Raw CRM data'!$E$2:$AV$200,13,FALSE),vlookup($F20,'Raw CRM data'!$E$2:$AV$200,14,FALSE)))</f>
        <v/>
      </c>
      <c r="H20" s="7" t="str">
        <f>if(isblank($F20),"",concatenate(vlookup($F20,'Raw CRM data'!$E$2:$AV$200,4,FALSE),vlookup($F20,'Raw CRM data'!$E$2:$AV$200,5,FALSE),vlookup($F20,'Raw CRM data'!$E$2:$AV$200,6,FALSE),vlookup($F20,'Raw CRM data'!$E$2:$AV$200,7,FALSE),vlookup($F20,'Raw CRM data'!$E$2:$AV$200,8,FALSE),vlookup($F20,'Raw CRM data'!$E$2:$AV$200,9,FALSE),vlookup($F20,'Raw CRM data'!$E$2:$AV$200,10,FALSE)))</f>
        <v>729993347</v>
      </c>
      <c r="I20" s="7" t="s">
        <v>54</v>
      </c>
      <c r="J20" s="9" t="str">
        <f>if(isblank($F20),"", vlookup($F20,'Raw CRM data'!$E$2:$AV$200,2,FALSE))</f>
        <v>Female</v>
      </c>
      <c r="K20" s="8">
        <f>if(isblank($F20),"",floor(yearfrac(vlookup($F20,'Raw CRM data'!$E$2:$AV$200,3,FALSE),now()),1))</f>
        <v>33</v>
      </c>
      <c r="L20" s="7" t="str">
        <f>if(isblank($F20),"",vlookup($F20,'Raw CRM data'!$E$2:$AV$200,15,FALSE))</f>
        <v>Studying and working</v>
      </c>
      <c r="M20" s="7" t="str">
        <f>if(isblank($F20),"",vlookup($F20,'Raw CRM data'!$E$2:$AV$200,16,FALSE))</f>
        <v/>
      </c>
      <c r="N20" s="7" t="str">
        <f>if(isblank($F20),"",if(vlookup($F20,'Raw CRM data'!$E$2:$AV$200,17,FALSE)="Other",vlookup($F20,'Raw CRM data'!$E$2:$AV$200,18,FALSE),vlookup($F20,'Raw CRM data'!$E$2:$AV$200,17,FALSE)))</f>
        <v/>
      </c>
      <c r="O20" s="9" t="str">
        <f>if(isblank($F20),"",switch(vlookup($F20,'Raw CRM data'!$E$2:$AV$200,19,FALSE),"yes","Yes","no","No",vlookup($F20,'Raw CRM data'!$E$2:$AV$200,19,FALSE)))</f>
        <v>Yes</v>
      </c>
      <c r="P20" s="9" t="str">
        <f>if(isblank($F20),"",vlookup($F20,'Raw CRM data'!$E$2:$AV$200,20,FALSE))</f>
        <v>Yes</v>
      </c>
      <c r="Q20" s="7" t="str">
        <f>if(isblank($F20),"",vlookup($F20,'Raw CRM data'!$E$2:$AV$199,22,FALSE))</f>
        <v/>
      </c>
      <c r="R20" s="7" t="str">
        <f>if(isblank($F20),"",vlookup($F20,'Raw CRM data'!$E$2:$AV$200,26,FALSE))</f>
        <v>No</v>
      </c>
      <c r="S20" s="7" t="str">
        <f>if(isblank($F20),"",switch(vlookup($F20,'Raw CRM data'!$E$2:$AV$199,23,FALSE),"Personal devlopment","Personal development",vlookup($F20,'Raw CRM data'!$E$2:$AV$199,23,FALSE)))</f>
        <v/>
      </c>
      <c r="T20" s="10" t="str">
        <f>if(isblank($F20),"",substitute(vlookup($F20,'Raw CRM data'!$E$2:$AV$199,24,FALSE),"; ",next_line!$A$1))</f>
        <v/>
      </c>
      <c r="U20" s="7" t="str">
        <f t="shared" si="2"/>
        <v>Raksha</v>
      </c>
      <c r="V20" s="7"/>
      <c r="W20" s="7" t="b">
        <v>1</v>
      </c>
      <c r="X20" s="7"/>
      <c r="Y20" s="7" t="b">
        <v>1</v>
      </c>
      <c r="Z20" s="7" t="b">
        <v>0</v>
      </c>
      <c r="AA20" s="7"/>
      <c r="AB20" s="7" t="b">
        <v>0</v>
      </c>
      <c r="AC20" s="7"/>
      <c r="AD20" s="7">
        <f t="shared" si="3"/>
        <v>4</v>
      </c>
    </row>
    <row r="21" ht="15.75" customHeight="1">
      <c r="A21" s="5">
        <f t="shared" si="1"/>
        <v>20</v>
      </c>
      <c r="B21" s="6">
        <v>44758.54652777778</v>
      </c>
      <c r="C21" s="7" t="s">
        <v>28</v>
      </c>
      <c r="D21" s="7" t="s">
        <v>29</v>
      </c>
      <c r="E21" s="7" t="s">
        <v>79</v>
      </c>
      <c r="F21" s="7" t="s">
        <v>80</v>
      </c>
      <c r="G21" s="7" t="str">
        <f>if(isblank($F21),"",concatenate(vlookup($F21,'Raw CRM data'!$E$2:$AV$200,12,FALSE),vlookup($F21,'Raw CRM data'!$E$2:$AV$200,13,FALSE),vlookup($F21,'Raw CRM data'!$E$2:$AV$200,14,FALSE)))</f>
        <v/>
      </c>
      <c r="H21" s="7" t="str">
        <f>if(isblank($F21),"",concatenate(vlookup($F21,'Raw CRM data'!$E$2:$AV$200,4,FALSE),vlookup($F21,'Raw CRM data'!$E$2:$AV$200,5,FALSE),vlookup($F21,'Raw CRM data'!$E$2:$AV$200,6,FALSE),vlookup($F21,'Raw CRM data'!$E$2:$AV$200,7,FALSE),vlookup($F21,'Raw CRM data'!$E$2:$AV$200,8,FALSE),vlookup($F21,'Raw CRM data'!$E$2:$AV$200,9,FALSE),vlookup($F21,'Raw CRM data'!$E$2:$AV$200,10,FALSE)))</f>
        <v>662879894</v>
      </c>
      <c r="I21" s="7" t="s">
        <v>54</v>
      </c>
      <c r="J21" s="9" t="str">
        <f>if(isblank($F21),"", vlookup($F21,'Raw CRM data'!$E$2:$AV$200,2,FALSE))</f>
        <v>Female</v>
      </c>
      <c r="K21" s="8">
        <f>if(isblank($F21),"",floor(yearfrac(vlookup($F21,'Raw CRM data'!$E$2:$AV$200,3,FALSE),now()),1))</f>
        <v>28</v>
      </c>
      <c r="L21" s="7" t="str">
        <f>if(isblank($F21),"",vlookup($F21,'Raw CRM data'!$E$2:$AV$200,15,FALSE))</f>
        <v>Studying</v>
      </c>
      <c r="M21" s="7" t="str">
        <f>if(isblank($F21),"",vlookup($F21,'Raw CRM data'!$E$2:$AV$200,16,FALSE))</f>
        <v/>
      </c>
      <c r="N21" s="7" t="str">
        <f>if(isblank($F21),"",if(vlookup($F21,'Raw CRM data'!$E$2:$AV$200,17,FALSE)="Other",vlookup($F21,'Raw CRM data'!$E$2:$AV$200,18,FALSE),vlookup($F21,'Raw CRM data'!$E$2:$AV$200,17,FALSE)))</f>
        <v/>
      </c>
      <c r="O21" s="9" t="str">
        <f>if(isblank($F21),"",switch(vlookup($F21,'Raw CRM data'!$E$2:$AV$200,19,FALSE),"yes","Yes","no","No",vlookup($F21,'Raw CRM data'!$E$2:$AV$200,19,FALSE)))</f>
        <v>No</v>
      </c>
      <c r="P21" s="9" t="str">
        <f>if(isblank($F21),"",vlookup($F21,'Raw CRM data'!$E$2:$AV$200,20,FALSE))</f>
        <v>Yes</v>
      </c>
      <c r="Q21" s="7" t="str">
        <f>if(isblank($F21),"",vlookup($F21,'Raw CRM data'!$E$2:$AV$199,22,FALSE))</f>
        <v/>
      </c>
      <c r="R21" s="7" t="str">
        <f>if(isblank($F21),"",vlookup($F21,'Raw CRM data'!$E$2:$AV$200,26,FALSE))</f>
        <v>Yes</v>
      </c>
      <c r="S21" s="7" t="str">
        <f>if(isblank($F21),"",switch(vlookup($F21,'Raw CRM data'!$E$2:$AV$199,23,FALSE),"Personal devlopment","Personal development",vlookup($F21,'Raw CRM data'!$E$2:$AV$199,23,FALSE)))</f>
        <v/>
      </c>
      <c r="T21" s="10" t="str">
        <f>if(isblank($F21),"",substitute(vlookup($F21,'Raw CRM data'!$E$2:$AV$199,24,FALSE),"; ",next_line!$A$1))</f>
        <v/>
      </c>
      <c r="U21" s="7" t="str">
        <f t="shared" si="2"/>
        <v>Raksha</v>
      </c>
      <c r="V21" s="7"/>
      <c r="W21" s="7" t="b">
        <v>1</v>
      </c>
      <c r="X21" s="7"/>
      <c r="Y21" s="7" t="b">
        <v>1</v>
      </c>
      <c r="Z21" s="7"/>
      <c r="AA21" s="7"/>
      <c r="AB21" s="7" t="b">
        <v>0</v>
      </c>
      <c r="AC21" s="7"/>
      <c r="AD21" s="7">
        <f t="shared" si="3"/>
        <v>4</v>
      </c>
    </row>
    <row r="22" ht="15.75" customHeight="1">
      <c r="A22" s="5">
        <f t="shared" si="1"/>
        <v>21</v>
      </c>
      <c r="B22" s="6">
        <v>44780.65902777778</v>
      </c>
      <c r="C22" s="7" t="s">
        <v>28</v>
      </c>
      <c r="D22" s="7" t="s">
        <v>29</v>
      </c>
      <c r="E22" s="7" t="s">
        <v>81</v>
      </c>
      <c r="F22" s="7" t="s">
        <v>82</v>
      </c>
      <c r="G22" s="7" t="str">
        <f>if(isblank($F22),"",concatenate(vlookup($F22,'Raw CRM data'!$E$2:$AV$200,12,FALSE),vlookup($F22,'Raw CRM data'!$E$2:$AV$200,13,FALSE),vlookup($F22,'Raw CRM data'!$E$2:$AV$200,14,FALSE)))</f>
        <v/>
      </c>
      <c r="H22" s="7" t="str">
        <f>if(isblank($F22),"",concatenate(vlookup($F22,'Raw CRM data'!$E$2:$AV$200,4,FALSE),vlookup($F22,'Raw CRM data'!$E$2:$AV$200,5,FALSE),vlookup($F22,'Raw CRM data'!$E$2:$AV$200,6,FALSE),vlookup($F22,'Raw CRM data'!$E$2:$AV$200,7,FALSE),vlookup($F22,'Raw CRM data'!$E$2:$AV$200,8,FALSE),vlookup($F22,'Raw CRM data'!$E$2:$AV$200,9,FALSE),vlookup($F22,'Raw CRM data'!$E$2:$AV$200,10,FALSE)))</f>
        <v>215272813</v>
      </c>
      <c r="I22" s="7" t="s">
        <v>83</v>
      </c>
      <c r="J22" s="9" t="str">
        <f>if(isblank($F22),"", vlookup($F22,'Raw CRM data'!$E$2:$AV$200,2,FALSE))</f>
        <v>Female</v>
      </c>
      <c r="K22" s="8">
        <f>if(isblank($F22),"",floor(yearfrac(vlookup($F22,'Raw CRM data'!$E$2:$AV$200,3,FALSE),now()),1))</f>
        <v>0</v>
      </c>
      <c r="L22" s="7" t="str">
        <f>if(isblank($F22),"",vlookup($F22,'Raw CRM data'!$E$2:$AV$200,15,FALSE))</f>
        <v>Studying</v>
      </c>
      <c r="M22" s="7" t="str">
        <f>if(isblank($F22),"",vlookup($F22,'Raw CRM data'!$E$2:$AV$200,16,FALSE))</f>
        <v/>
      </c>
      <c r="N22" s="7" t="str">
        <f>if(isblank($F22),"",if(vlookup($F22,'Raw CRM data'!$E$2:$AV$200,17,FALSE)="Other",vlookup($F22,'Raw CRM data'!$E$2:$AV$200,18,FALSE),vlookup($F22,'Raw CRM data'!$E$2:$AV$200,17,FALSE)))</f>
        <v/>
      </c>
      <c r="O22" s="9" t="str">
        <f>if(isblank($F22),"",switch(vlookup($F22,'Raw CRM data'!$E$2:$AV$200,19,FALSE),"yes","Yes","no","No",vlookup($F22,'Raw CRM data'!$E$2:$AV$200,19,FALSE)))</f>
        <v>Yes</v>
      </c>
      <c r="P22" s="9" t="str">
        <f>if(isblank($F22),"",vlookup($F22,'Raw CRM data'!$E$2:$AV$200,20,FALSE))</f>
        <v>Yes</v>
      </c>
      <c r="Q22" s="7" t="str">
        <f>if(isblank($F22),"",vlookup($F22,'Raw CRM data'!$E$2:$AV$199,22,FALSE))</f>
        <v/>
      </c>
      <c r="R22" s="7" t="str">
        <f>if(isblank($F22),"",vlookup($F22,'Raw CRM data'!$E$2:$AV$200,26,FALSE))</f>
        <v>Yes</v>
      </c>
      <c r="S22" s="7" t="str">
        <f>if(isblank($F22),"",switch(vlookup($F22,'Raw CRM data'!$E$2:$AV$199,23,FALSE),"Personal devlopment","Personal development",vlookup($F22,'Raw CRM data'!$E$2:$AV$199,23,FALSE)))</f>
        <v/>
      </c>
      <c r="T22" s="10" t="str">
        <f>if(isblank($F22),"",substitute(vlookup($F22,'Raw CRM data'!$E$2:$AV$199,24,FALSE),"; ",next_line!$A$1))</f>
        <v/>
      </c>
      <c r="U22" s="7" t="str">
        <f t="shared" si="2"/>
        <v>Magda</v>
      </c>
      <c r="V22" s="7"/>
      <c r="W22" s="7" t="b">
        <v>1</v>
      </c>
      <c r="X22" s="7"/>
      <c r="Y22" s="7" t="b">
        <v>1</v>
      </c>
      <c r="Z22" s="7"/>
      <c r="AA22" s="7"/>
      <c r="AB22" s="7" t="b">
        <v>0</v>
      </c>
      <c r="AC22" s="7"/>
      <c r="AD22" s="7">
        <f t="shared" si="3"/>
        <v>4</v>
      </c>
    </row>
    <row r="23" ht="15.75" customHeight="1">
      <c r="A23" s="5">
        <f t="shared" si="1"/>
        <v>22</v>
      </c>
      <c r="B23" s="6">
        <v>44760.623611111114</v>
      </c>
      <c r="C23" s="7" t="s">
        <v>28</v>
      </c>
      <c r="D23" s="7" t="s">
        <v>29</v>
      </c>
      <c r="E23" s="7" t="s">
        <v>84</v>
      </c>
      <c r="F23" s="7" t="s">
        <v>85</v>
      </c>
      <c r="G23" s="7" t="str">
        <f>if(isblank($F23),"",concatenate(vlookup($F23,'Raw CRM data'!$E$2:$AV$200,12,FALSE),vlookup($F23,'Raw CRM data'!$E$2:$AV$200,13,FALSE),vlookup($F23,'Raw CRM data'!$E$2:$AV$200,14,FALSE)))</f>
        <v/>
      </c>
      <c r="H23" s="7" t="str">
        <f>if(isblank($F23),"",concatenate(vlookup($F23,'Raw CRM data'!$E$2:$AV$200,4,FALSE),vlookup($F23,'Raw CRM data'!$E$2:$AV$200,5,FALSE),vlookup($F23,'Raw CRM data'!$E$2:$AV$200,6,FALSE),vlookup($F23,'Raw CRM data'!$E$2:$AV$200,7,FALSE),vlookup($F23,'Raw CRM data'!$E$2:$AV$200,8,FALSE),vlookup($F23,'Raw CRM data'!$E$2:$AV$200,9,FALSE),vlookup($F23,'Raw CRM data'!$E$2:$AV$200,10,FALSE)))</f>
        <v>539512293</v>
      </c>
      <c r="I23" s="7" t="s">
        <v>86</v>
      </c>
      <c r="J23" s="9" t="str">
        <f>if(isblank($F23),"", vlookup($F23,'Raw CRM data'!$E$2:$AV$200,2,FALSE))</f>
        <v>Male</v>
      </c>
      <c r="K23" s="8">
        <f>if(isblank($F23),"",floor(yearfrac(vlookup($F23,'Raw CRM data'!$E$2:$AV$200,3,FALSE),now()),1))</f>
        <v>33</v>
      </c>
      <c r="L23" s="7" t="str">
        <f>if(isblank($F23),"",vlookup($F23,'Raw CRM data'!$E$2:$AV$200,15,FALSE))</f>
        <v>Studying</v>
      </c>
      <c r="M23" s="7" t="str">
        <f>if(isblank($F23),"",vlookup($F23,'Raw CRM data'!$E$2:$AV$200,16,FALSE))</f>
        <v/>
      </c>
      <c r="N23" s="7" t="str">
        <f>if(isblank($F23),"",if(vlookup($F23,'Raw CRM data'!$E$2:$AV$200,17,FALSE)="Other",vlookup($F23,'Raw CRM data'!$E$2:$AV$200,18,FALSE),vlookup($F23,'Raw CRM data'!$E$2:$AV$200,17,FALSE)))</f>
        <v/>
      </c>
      <c r="O23" s="9" t="str">
        <f>if(isblank($F23),"",switch(vlookup($F23,'Raw CRM data'!$E$2:$AV$200,19,FALSE),"yes","Yes","no","No",vlookup($F23,'Raw CRM data'!$E$2:$AV$200,19,FALSE)))</f>
        <v>Yes</v>
      </c>
      <c r="P23" s="9" t="str">
        <f>if(isblank($F23),"",vlookup($F23,'Raw CRM data'!$E$2:$AV$200,20,FALSE))</f>
        <v>Yes</v>
      </c>
      <c r="Q23" s="7" t="str">
        <f>if(isblank($F23),"",vlookup($F23,'Raw CRM data'!$E$2:$AV$199,22,FALSE))</f>
        <v/>
      </c>
      <c r="R23" s="7" t="str">
        <f>if(isblank($F23),"",vlookup($F23,'Raw CRM data'!$E$2:$AV$200,26,FALSE))</f>
        <v>No</v>
      </c>
      <c r="S23" s="7" t="str">
        <f>if(isblank($F23),"",switch(vlookup($F23,'Raw CRM data'!$E$2:$AV$199,23,FALSE),"Personal devlopment","Personal development",vlookup($F23,'Raw CRM data'!$E$2:$AV$199,23,FALSE)))</f>
        <v/>
      </c>
      <c r="T23" s="10" t="str">
        <f>if(isblank($F23),"",substitute(vlookup($F23,'Raw CRM data'!$E$2:$AV$199,24,FALSE),"; ",next_line!$A$1))</f>
        <v/>
      </c>
      <c r="U23" s="7" t="str">
        <f t="shared" si="2"/>
        <v>Tomek</v>
      </c>
      <c r="V23" s="14"/>
      <c r="W23" s="7" t="b">
        <v>1</v>
      </c>
      <c r="X23" s="15"/>
      <c r="Y23" s="7" t="b">
        <v>0</v>
      </c>
      <c r="Z23" s="7"/>
      <c r="AA23" s="7"/>
      <c r="AB23" s="7" t="b">
        <v>0</v>
      </c>
      <c r="AC23" s="7"/>
      <c r="AD23" s="7">
        <f t="shared" si="3"/>
        <v>5</v>
      </c>
    </row>
    <row r="24" ht="15.75" customHeight="1">
      <c r="A24" s="5">
        <f t="shared" si="1"/>
        <v>23</v>
      </c>
      <c r="B24" s="6">
        <v>44761.99236111111</v>
      </c>
      <c r="C24" s="7" t="s">
        <v>28</v>
      </c>
      <c r="D24" s="7" t="s">
        <v>29</v>
      </c>
      <c r="E24" s="7" t="s">
        <v>87</v>
      </c>
      <c r="F24" s="7" t="s">
        <v>88</v>
      </c>
      <c r="G24" s="7" t="str">
        <f>if(isblank($F24),"",concatenate(vlookup($F24,'Raw CRM data'!$E$2:$AV$200,12,FALSE),vlookup($F24,'Raw CRM data'!$E$2:$AV$200,13,FALSE),vlookup($F24,'Raw CRM data'!$E$2:$AV$200,14,FALSE)))</f>
        <v/>
      </c>
      <c r="H24" s="7" t="str">
        <f>if(isblank($F24),"",concatenate(vlookup($F24,'Raw CRM data'!$E$2:$AV$200,4,FALSE),vlookup($F24,'Raw CRM data'!$E$2:$AV$200,5,FALSE),vlookup($F24,'Raw CRM data'!$E$2:$AV$200,6,FALSE),vlookup($F24,'Raw CRM data'!$E$2:$AV$200,7,FALSE),vlookup($F24,'Raw CRM data'!$E$2:$AV$200,8,FALSE),vlookup($F24,'Raw CRM data'!$E$2:$AV$200,9,FALSE),vlookup($F24,'Raw CRM data'!$E$2:$AV$200,10,FALSE)))</f>
        <v>579250249</v>
      </c>
      <c r="I24" s="7" t="s">
        <v>86</v>
      </c>
      <c r="J24" s="9" t="str">
        <f>if(isblank($F24),"", vlookup($F24,'Raw CRM data'!$E$2:$AV$200,2,FALSE))</f>
        <v>Female</v>
      </c>
      <c r="K24" s="8">
        <f>if(isblank($F24),"",floor(yearfrac(vlookup($F24,'Raw CRM data'!$E$2:$AV$200,3,FALSE),now()),1))</f>
        <v>33</v>
      </c>
      <c r="L24" s="7" t="str">
        <f>if(isblank($F24),"",vlookup($F24,'Raw CRM data'!$E$2:$AV$200,15,FALSE))</f>
        <v>Studying</v>
      </c>
      <c r="M24" s="7" t="str">
        <f>if(isblank($F24),"",vlookup($F24,'Raw CRM data'!$E$2:$AV$200,16,FALSE))</f>
        <v/>
      </c>
      <c r="N24" s="7" t="str">
        <f>if(isblank($F24),"",if(vlookup($F24,'Raw CRM data'!$E$2:$AV$200,17,FALSE)="Other",vlookup($F24,'Raw CRM data'!$E$2:$AV$200,18,FALSE),vlookup($F24,'Raw CRM data'!$E$2:$AV$200,17,FALSE)))</f>
        <v/>
      </c>
      <c r="O24" s="9" t="str">
        <f>if(isblank($F24),"",switch(vlookup($F24,'Raw CRM data'!$E$2:$AV$200,19,FALSE),"yes","Yes","no","No",vlookup($F24,'Raw CRM data'!$E$2:$AV$200,19,FALSE)))</f>
        <v>Yes</v>
      </c>
      <c r="P24" s="9" t="str">
        <f>if(isblank($F24),"",vlookup($F24,'Raw CRM data'!$E$2:$AV$200,20,FALSE))</f>
        <v>Yes</v>
      </c>
      <c r="Q24" s="7" t="str">
        <f>if(isblank($F24),"",vlookup($F24,'Raw CRM data'!$E$2:$AV$199,22,FALSE))</f>
        <v/>
      </c>
      <c r="R24" s="7" t="str">
        <f>if(isblank($F24),"",vlookup($F24,'Raw CRM data'!$E$2:$AV$200,26,FALSE))</f>
        <v>No</v>
      </c>
      <c r="S24" s="7" t="str">
        <f>if(isblank($F24),"",switch(vlookup($F24,'Raw CRM data'!$E$2:$AV$199,23,FALSE),"Personal devlopment","Personal development",vlookup($F24,'Raw CRM data'!$E$2:$AV$199,23,FALSE)))</f>
        <v/>
      </c>
      <c r="T24" s="10" t="str">
        <f>if(isblank($F24),"",substitute(vlookup($F24,'Raw CRM data'!$E$2:$AV$199,24,FALSE),"; ",next_line!$A$1))</f>
        <v/>
      </c>
      <c r="U24" s="7" t="str">
        <f t="shared" si="2"/>
        <v>Tomek</v>
      </c>
      <c r="V24" s="14"/>
      <c r="W24" s="7" t="b">
        <v>1</v>
      </c>
      <c r="X24" s="15"/>
      <c r="Y24" s="7" t="b">
        <v>0</v>
      </c>
      <c r="Z24" s="7"/>
      <c r="AA24" s="7"/>
      <c r="AB24" s="7" t="b">
        <v>0</v>
      </c>
      <c r="AC24" s="7"/>
      <c r="AD24" s="7">
        <f t="shared" si="3"/>
        <v>5</v>
      </c>
    </row>
    <row r="25" ht="15.75" customHeight="1">
      <c r="A25" s="5">
        <f t="shared" si="1"/>
        <v>24</v>
      </c>
      <c r="B25" s="6">
        <v>44769.00347222222</v>
      </c>
      <c r="C25" s="7" t="s">
        <v>28</v>
      </c>
      <c r="D25" s="7" t="s">
        <v>29</v>
      </c>
      <c r="E25" s="7" t="s">
        <v>89</v>
      </c>
      <c r="F25" s="7" t="s">
        <v>90</v>
      </c>
      <c r="G25" s="7" t="str">
        <f>if(isblank($F25),"",concatenate(vlookup($F25,'Raw CRM data'!$E$2:$AV$200,12,FALSE),vlookup($F25,'Raw CRM data'!$E$2:$AV$200,13,FALSE),vlookup($F25,'Raw CRM data'!$E$2:$AV$200,14,FALSE)))</f>
        <v/>
      </c>
      <c r="H25" s="7" t="str">
        <f>if(isblank($F25),"",concatenate(vlookup($F25,'Raw CRM data'!$E$2:$AV$200,4,FALSE),vlookup($F25,'Raw CRM data'!$E$2:$AV$200,5,FALSE),vlookup($F25,'Raw CRM data'!$E$2:$AV$200,6,FALSE),vlookup($F25,'Raw CRM data'!$E$2:$AV$200,7,FALSE),vlookup($F25,'Raw CRM data'!$E$2:$AV$200,8,FALSE),vlookup($F25,'Raw CRM data'!$E$2:$AV$200,9,FALSE),vlookup($F25,'Raw CRM data'!$E$2:$AV$200,10,FALSE)))</f>
        <v>793683910</v>
      </c>
      <c r="I25" s="7" t="s">
        <v>86</v>
      </c>
      <c r="J25" s="9" t="str">
        <f>if(isblank($F25),"", vlookup($F25,'Raw CRM data'!$E$2:$AV$200,2,FALSE))</f>
        <v>Female</v>
      </c>
      <c r="K25" s="8">
        <f>if(isblank($F25),"",floor(yearfrac(vlookup($F25,'Raw CRM data'!$E$2:$AV$200,3,FALSE),now()),1))</f>
        <v>30</v>
      </c>
      <c r="L25" s="7" t="str">
        <f>if(isblank($F25),"",vlookup($F25,'Raw CRM data'!$E$2:$AV$200,15,FALSE))</f>
        <v>Studying</v>
      </c>
      <c r="M25" s="7" t="str">
        <f>if(isblank($F25),"",vlookup($F25,'Raw CRM data'!$E$2:$AV$200,16,FALSE))</f>
        <v/>
      </c>
      <c r="N25" s="7" t="str">
        <f>if(isblank($F25),"",if(vlookup($F25,'Raw CRM data'!$E$2:$AV$200,17,FALSE)="Other",vlookup($F25,'Raw CRM data'!$E$2:$AV$200,18,FALSE),vlookup($F25,'Raw CRM data'!$E$2:$AV$200,17,FALSE)))</f>
        <v/>
      </c>
      <c r="O25" s="9" t="str">
        <f>if(isblank($F25),"",switch(vlookup($F25,'Raw CRM data'!$E$2:$AV$200,19,FALSE),"yes","Yes","no","No",vlookup($F25,'Raw CRM data'!$E$2:$AV$200,19,FALSE)))</f>
        <v>A little bit/I'm learning</v>
      </c>
      <c r="P25" s="9" t="str">
        <f>if(isblank($F25),"",vlookup($F25,'Raw CRM data'!$E$2:$AV$200,20,FALSE))</f>
        <v>Yes</v>
      </c>
      <c r="Q25" s="7" t="str">
        <f>if(isblank($F25),"",vlookup($F25,'Raw CRM data'!$E$2:$AV$199,22,FALSE))</f>
        <v/>
      </c>
      <c r="R25" s="7" t="str">
        <f>if(isblank($F25),"",vlookup($F25,'Raw CRM data'!$E$2:$AV$200,26,FALSE))</f>
        <v>Yes</v>
      </c>
      <c r="S25" s="7" t="str">
        <f>if(isblank($F25),"",switch(vlookup($F25,'Raw CRM data'!$E$2:$AV$199,23,FALSE),"Personal devlopment","Personal development",vlookup($F25,'Raw CRM data'!$E$2:$AV$199,23,FALSE)))</f>
        <v/>
      </c>
      <c r="T25" s="10" t="str">
        <f>if(isblank($F25),"",substitute(vlookup($F25,'Raw CRM data'!$E$2:$AV$199,24,FALSE),"; ",next_line!$A$1))</f>
        <v/>
      </c>
      <c r="U25" s="7" t="str">
        <f t="shared" si="2"/>
        <v>Tomek</v>
      </c>
      <c r="V25" s="14"/>
      <c r="W25" s="7" t="b">
        <v>1</v>
      </c>
      <c r="X25" s="15"/>
      <c r="Y25" s="7" t="b">
        <v>0</v>
      </c>
      <c r="Z25" s="7"/>
      <c r="AA25" s="7"/>
      <c r="AB25" s="7" t="b">
        <v>0</v>
      </c>
      <c r="AC25" s="7"/>
      <c r="AD25" s="7">
        <f t="shared" si="3"/>
        <v>5</v>
      </c>
    </row>
    <row r="26" ht="15.75" customHeight="1">
      <c r="A26" s="5">
        <f t="shared" si="1"/>
        <v>25</v>
      </c>
      <c r="B26" s="6">
        <v>44771.885416666664</v>
      </c>
      <c r="C26" s="7" t="s">
        <v>28</v>
      </c>
      <c r="D26" s="7" t="s">
        <v>29</v>
      </c>
      <c r="E26" s="7" t="s">
        <v>91</v>
      </c>
      <c r="F26" s="7" t="s">
        <v>92</v>
      </c>
      <c r="G26" s="7" t="str">
        <f>if(isblank($F26),"",concatenate(vlookup($F26,'Raw CRM data'!$E$2:$AV$200,12,FALSE),vlookup($F26,'Raw CRM data'!$E$2:$AV$200,13,FALSE),vlookup($F26,'Raw CRM data'!$E$2:$AV$200,14,FALSE)))</f>
        <v/>
      </c>
      <c r="H26" s="7" t="str">
        <f>if(isblank($F26),"",concatenate(vlookup($F26,'Raw CRM data'!$E$2:$AV$200,4,FALSE),vlookup($F26,'Raw CRM data'!$E$2:$AV$200,5,FALSE),vlookup($F26,'Raw CRM data'!$E$2:$AV$200,6,FALSE),vlookup($F26,'Raw CRM data'!$E$2:$AV$200,7,FALSE),vlookup($F26,'Raw CRM data'!$E$2:$AV$200,8,FALSE),vlookup($F26,'Raw CRM data'!$E$2:$AV$200,9,FALSE),vlookup($F26,'Raw CRM data'!$E$2:$AV$200,10,FALSE)))</f>
        <v>824295893</v>
      </c>
      <c r="I26" s="7" t="s">
        <v>86</v>
      </c>
      <c r="J26" s="9" t="str">
        <f>if(isblank($F26),"", vlookup($F26,'Raw CRM data'!$E$2:$AV$200,2,FALSE))</f>
        <v>Female</v>
      </c>
      <c r="K26" s="8">
        <f>if(isblank($F26),"",floor(yearfrac(vlookup($F26,'Raw CRM data'!$E$2:$AV$200,3,FALSE),now()),1))</f>
        <v>29</v>
      </c>
      <c r="L26" s="7" t="str">
        <f>if(isblank($F26),"",vlookup($F26,'Raw CRM data'!$E$2:$AV$200,15,FALSE))</f>
        <v>Working</v>
      </c>
      <c r="M26" s="7" t="str">
        <f>if(isblank($F26),"",vlookup($F26,'Raw CRM data'!$E$2:$AV$200,16,FALSE))</f>
        <v/>
      </c>
      <c r="N26" s="7" t="str">
        <f>if(isblank($F26),"",if(vlookup($F26,'Raw CRM data'!$E$2:$AV$200,17,FALSE)="Other",vlookup($F26,'Raw CRM data'!$E$2:$AV$200,18,FALSE),vlookup($F26,'Raw CRM data'!$E$2:$AV$200,17,FALSE)))</f>
        <v/>
      </c>
      <c r="O26" s="9" t="str">
        <f>if(isblank($F26),"",switch(vlookup($F26,'Raw CRM data'!$E$2:$AV$200,19,FALSE),"yes","Yes","no","No",vlookup($F26,'Raw CRM data'!$E$2:$AV$200,19,FALSE)))</f>
        <v>Yes</v>
      </c>
      <c r="P26" s="9" t="str">
        <f>if(isblank($F26),"",vlookup($F26,'Raw CRM data'!$E$2:$AV$200,20,FALSE))</f>
        <v>Yes</v>
      </c>
      <c r="Q26" s="7" t="str">
        <f>if(isblank($F26),"",vlookup($F26,'Raw CRM data'!$E$2:$AV$199,22,FALSE))</f>
        <v/>
      </c>
      <c r="R26" s="7" t="str">
        <f>if(isblank($F26),"",vlookup($F26,'Raw CRM data'!$E$2:$AV$200,26,FALSE))</f>
        <v>Partly</v>
      </c>
      <c r="S26" s="7" t="str">
        <f>if(isblank($F26),"",switch(vlookup($F26,'Raw CRM data'!$E$2:$AV$199,23,FALSE),"Personal devlopment","Personal development",vlookup($F26,'Raw CRM data'!$E$2:$AV$199,23,FALSE)))</f>
        <v/>
      </c>
      <c r="T26" s="10" t="str">
        <f>if(isblank($F26),"",substitute(vlookup($F26,'Raw CRM data'!$E$2:$AV$199,24,FALSE),"; ",next_line!$A$1))</f>
        <v/>
      </c>
      <c r="U26" s="7" t="str">
        <f t="shared" si="2"/>
        <v>Tomek</v>
      </c>
      <c r="V26" s="14"/>
      <c r="W26" s="7" t="b">
        <v>1</v>
      </c>
      <c r="X26" s="15"/>
      <c r="Y26" s="7" t="b">
        <v>0</v>
      </c>
      <c r="Z26" s="7"/>
      <c r="AA26" s="7"/>
      <c r="AB26" s="7" t="b">
        <v>0</v>
      </c>
      <c r="AC26" s="7"/>
      <c r="AD26" s="7">
        <f t="shared" si="3"/>
        <v>5</v>
      </c>
    </row>
    <row r="27" ht="15.75" customHeight="1">
      <c r="A27" s="5">
        <f t="shared" si="1"/>
        <v>26</v>
      </c>
      <c r="B27" s="6">
        <v>44775.907638888886</v>
      </c>
      <c r="C27" s="7" t="s">
        <v>28</v>
      </c>
      <c r="D27" s="7" t="s">
        <v>29</v>
      </c>
      <c r="E27" s="7" t="s">
        <v>93</v>
      </c>
      <c r="F27" s="7" t="s">
        <v>94</v>
      </c>
      <c r="G27" s="7" t="str">
        <f>if(isblank($F27),"",concatenate(vlookup($F27,'Raw CRM data'!$E$2:$AV$200,12,FALSE),vlookup($F27,'Raw CRM data'!$E$2:$AV$200,13,FALSE),vlookup($F27,'Raw CRM data'!$E$2:$AV$200,14,FALSE)))</f>
        <v/>
      </c>
      <c r="H27" s="7" t="str">
        <f>if(isblank($F27),"",concatenate(vlookup($F27,'Raw CRM data'!$E$2:$AV$200,4,FALSE),vlookup($F27,'Raw CRM data'!$E$2:$AV$200,5,FALSE),vlookup($F27,'Raw CRM data'!$E$2:$AV$200,6,FALSE),vlookup($F27,'Raw CRM data'!$E$2:$AV$200,7,FALSE),vlookup($F27,'Raw CRM data'!$E$2:$AV$200,8,FALSE),vlookup($F27,'Raw CRM data'!$E$2:$AV$200,9,FALSE),vlookup($F27,'Raw CRM data'!$E$2:$AV$200,10,FALSE)))</f>
        <v>564050116</v>
      </c>
      <c r="I27" s="7" t="s">
        <v>57</v>
      </c>
      <c r="J27" s="9" t="str">
        <f>if(isblank($F27),"", vlookup($F27,'Raw CRM data'!$E$2:$AV$200,2,FALSE))</f>
        <v>Male</v>
      </c>
      <c r="K27" s="8">
        <f>if(isblank($F27),"",floor(yearfrac(vlookup($F27,'Raw CRM data'!$E$2:$AV$200,3,FALSE),now()),1))</f>
        <v>30</v>
      </c>
      <c r="L27" s="7" t="str">
        <f>if(isblank($F27),"",vlookup($F27,'Raw CRM data'!$E$2:$AV$200,15,FALSE))</f>
        <v>Studying and working</v>
      </c>
      <c r="M27" s="7" t="str">
        <f>if(isblank($F27),"",vlookup($F27,'Raw CRM data'!$E$2:$AV$200,16,FALSE))</f>
        <v/>
      </c>
      <c r="N27" s="7" t="str">
        <f>if(isblank($F27),"",if(vlookup($F27,'Raw CRM data'!$E$2:$AV$200,17,FALSE)="Other",vlookup($F27,'Raw CRM data'!$E$2:$AV$200,18,FALSE),vlookup($F27,'Raw CRM data'!$E$2:$AV$200,17,FALSE)))</f>
        <v/>
      </c>
      <c r="O27" s="9" t="str">
        <f>if(isblank($F27),"",switch(vlookup($F27,'Raw CRM data'!$E$2:$AV$200,19,FALSE),"yes","Yes","no","No",vlookup($F27,'Raw CRM data'!$E$2:$AV$200,19,FALSE)))</f>
        <v>Yes</v>
      </c>
      <c r="P27" s="9" t="str">
        <f>if(isblank($F27),"",vlookup($F27,'Raw CRM data'!$E$2:$AV$200,20,FALSE))</f>
        <v>Yes</v>
      </c>
      <c r="Q27" s="7" t="str">
        <f>if(isblank($F27),"",vlookup($F27,'Raw CRM data'!$E$2:$AV$199,22,FALSE))</f>
        <v/>
      </c>
      <c r="R27" s="7" t="str">
        <f>if(isblank($F27),"",vlookup($F27,'Raw CRM data'!$E$2:$AV$200,26,FALSE))</f>
        <v>Yes</v>
      </c>
      <c r="S27" s="7" t="str">
        <f>if(isblank($F27),"",switch(vlookup($F27,'Raw CRM data'!$E$2:$AV$199,23,FALSE),"Personal devlopment","Personal development",vlookup($F27,'Raw CRM data'!$E$2:$AV$199,23,FALSE)))</f>
        <v/>
      </c>
      <c r="T27" s="10" t="str">
        <f>if(isblank($F27),"",substitute(vlookup($F27,'Raw CRM data'!$E$2:$AV$199,24,FALSE),"; ",next_line!$A$1))</f>
        <v/>
      </c>
      <c r="U27" s="7" t="str">
        <f t="shared" si="2"/>
        <v>Denys</v>
      </c>
      <c r="V27" s="7"/>
      <c r="W27" s="7" t="b">
        <v>1</v>
      </c>
      <c r="X27" s="7"/>
      <c r="Y27" s="7" t="b">
        <v>0</v>
      </c>
      <c r="Z27" s="7"/>
      <c r="AA27" s="7"/>
      <c r="AB27" s="7" t="b">
        <v>0</v>
      </c>
      <c r="AC27" s="7"/>
      <c r="AD27" s="7">
        <f t="shared" si="3"/>
        <v>5</v>
      </c>
    </row>
    <row r="28" ht="15.75" customHeight="1">
      <c r="A28" s="5">
        <f t="shared" si="1"/>
        <v>27</v>
      </c>
      <c r="B28" s="6">
        <v>44775.99166666667</v>
      </c>
      <c r="C28" s="7" t="s">
        <v>28</v>
      </c>
      <c r="D28" s="7" t="s">
        <v>29</v>
      </c>
      <c r="E28" s="7" t="s">
        <v>95</v>
      </c>
      <c r="F28" s="7" t="s">
        <v>96</v>
      </c>
      <c r="G28" s="7" t="str">
        <f>if(isblank($F28),"",concatenate(vlookup($F28,'Raw CRM data'!$E$2:$AV$200,12,FALSE),vlookup($F28,'Raw CRM data'!$E$2:$AV$200,13,FALSE),vlookup($F28,'Raw CRM data'!$E$2:$AV$200,14,FALSE)))</f>
        <v/>
      </c>
      <c r="H28" s="7" t="str">
        <f>if(isblank($F28),"",concatenate(vlookup($F28,'Raw CRM data'!$E$2:$AV$200,4,FALSE),vlookup($F28,'Raw CRM data'!$E$2:$AV$200,5,FALSE),vlookup($F28,'Raw CRM data'!$E$2:$AV$200,6,FALSE),vlookup($F28,'Raw CRM data'!$E$2:$AV$200,7,FALSE),vlookup($F28,'Raw CRM data'!$E$2:$AV$200,8,FALSE),vlookup($F28,'Raw CRM data'!$E$2:$AV$200,9,FALSE),vlookup($F28,'Raw CRM data'!$E$2:$AV$200,10,FALSE)))</f>
        <v>717790219</v>
      </c>
      <c r="I28" s="7" t="s">
        <v>57</v>
      </c>
      <c r="J28" s="9" t="str">
        <f>if(isblank($F28),"", vlookup($F28,'Raw CRM data'!$E$2:$AV$200,2,FALSE))</f>
        <v>Female</v>
      </c>
      <c r="K28" s="8">
        <f>if(isblank($F28),"",floor(yearfrac(vlookup($F28,'Raw CRM data'!$E$2:$AV$200,3,FALSE),now()),1))</f>
        <v>30</v>
      </c>
      <c r="L28" s="7" t="str">
        <f>if(isblank($F28),"",vlookup($F28,'Raw CRM data'!$E$2:$AV$200,15,FALSE))</f>
        <v>Studying and working</v>
      </c>
      <c r="M28" s="7" t="str">
        <f>if(isblank($F28),"",vlookup($F28,'Raw CRM data'!$E$2:$AV$200,16,FALSE))</f>
        <v/>
      </c>
      <c r="N28" s="7" t="str">
        <f>if(isblank($F28),"",if(vlookup($F28,'Raw CRM data'!$E$2:$AV$200,17,FALSE)="Other",vlookup($F28,'Raw CRM data'!$E$2:$AV$200,18,FALSE),vlookup($F28,'Raw CRM data'!$E$2:$AV$200,17,FALSE)))</f>
        <v/>
      </c>
      <c r="O28" s="9" t="str">
        <f>if(isblank($F28),"",switch(vlookup($F28,'Raw CRM data'!$E$2:$AV$200,19,FALSE),"yes","Yes","no","No",vlookup($F28,'Raw CRM data'!$E$2:$AV$200,19,FALSE)))</f>
        <v>Yes</v>
      </c>
      <c r="P28" s="9" t="str">
        <f>if(isblank($F28),"",vlookup($F28,'Raw CRM data'!$E$2:$AV$200,20,FALSE))</f>
        <v>Yes</v>
      </c>
      <c r="Q28" s="7" t="str">
        <f>if(isblank($F28),"",vlookup($F28,'Raw CRM data'!$E$2:$AV$199,22,FALSE))</f>
        <v/>
      </c>
      <c r="R28" s="7" t="str">
        <f>if(isblank($F28),"",vlookup($F28,'Raw CRM data'!$E$2:$AV$200,26,FALSE))</f>
        <v>Yes</v>
      </c>
      <c r="S28" s="7" t="str">
        <f>if(isblank($F28),"",switch(vlookup($F28,'Raw CRM data'!$E$2:$AV$199,23,FALSE),"Personal devlopment","Personal development",vlookup($F28,'Raw CRM data'!$E$2:$AV$199,23,FALSE)))</f>
        <v/>
      </c>
      <c r="T28" s="10" t="str">
        <f>if(isblank($F28),"",substitute(vlookup($F28,'Raw CRM data'!$E$2:$AV$199,24,FALSE),"; ",next_line!$A$1))</f>
        <v/>
      </c>
      <c r="U28" s="7" t="str">
        <f t="shared" si="2"/>
        <v>Denys</v>
      </c>
      <c r="V28" s="7"/>
      <c r="W28" s="7" t="b">
        <v>1</v>
      </c>
      <c r="X28" s="7"/>
      <c r="Y28" s="7" t="b">
        <v>0</v>
      </c>
      <c r="Z28" s="7"/>
      <c r="AA28" s="7"/>
      <c r="AB28" s="7" t="b">
        <v>0</v>
      </c>
      <c r="AC28" s="7"/>
      <c r="AD28" s="7">
        <f t="shared" si="3"/>
        <v>5</v>
      </c>
    </row>
    <row r="29" ht="15.75" customHeight="1">
      <c r="A29" s="5">
        <f t="shared" si="1"/>
        <v>28</v>
      </c>
      <c r="B29" s="6">
        <v>44776.06805555556</v>
      </c>
      <c r="C29" s="7" t="s">
        <v>28</v>
      </c>
      <c r="D29" s="7" t="s">
        <v>29</v>
      </c>
      <c r="E29" s="7" t="s">
        <v>97</v>
      </c>
      <c r="F29" s="7" t="s">
        <v>98</v>
      </c>
      <c r="G29" s="7" t="str">
        <f>if(isblank($F29),"",concatenate(vlookup($F29,'Raw CRM data'!$E$2:$AV$200,12,FALSE),vlookup($F29,'Raw CRM data'!$E$2:$AV$200,13,FALSE),vlookup($F29,'Raw CRM data'!$E$2:$AV$200,14,FALSE)))</f>
        <v/>
      </c>
      <c r="H29" s="7" t="str">
        <f>if(isblank($F29),"",concatenate(vlookup($F29,'Raw CRM data'!$E$2:$AV$200,4,FALSE),vlookup($F29,'Raw CRM data'!$E$2:$AV$200,5,FALSE),vlookup($F29,'Raw CRM data'!$E$2:$AV$200,6,FALSE),vlookup($F29,'Raw CRM data'!$E$2:$AV$200,7,FALSE),vlookup($F29,'Raw CRM data'!$E$2:$AV$200,8,FALSE),vlookup($F29,'Raw CRM data'!$E$2:$AV$200,9,FALSE),vlookup($F29,'Raw CRM data'!$E$2:$AV$200,10,FALSE)))</f>
        <v>261659689</v>
      </c>
      <c r="I29" s="7" t="s">
        <v>57</v>
      </c>
      <c r="J29" s="9" t="str">
        <f>if(isblank($F29),"", vlookup($F29,'Raw CRM data'!$E$2:$AV$200,2,FALSE))</f>
        <v>Male</v>
      </c>
      <c r="K29" s="8">
        <f>if(isblank($F29),"",floor(yearfrac(vlookup($F29,'Raw CRM data'!$E$2:$AV$200,3,FALSE),now()),1))</f>
        <v>28</v>
      </c>
      <c r="L29" s="7" t="str">
        <f>if(isblank($F29),"",vlookup($F29,'Raw CRM data'!$E$2:$AV$200,15,FALSE))</f>
        <v>Studying</v>
      </c>
      <c r="M29" s="7" t="str">
        <f>if(isblank($F29),"",vlookup($F29,'Raw CRM data'!$E$2:$AV$200,16,FALSE))</f>
        <v/>
      </c>
      <c r="N29" s="7" t="str">
        <f>if(isblank($F29),"",if(vlookup($F29,'Raw CRM data'!$E$2:$AV$200,17,FALSE)="Other",vlookup($F29,'Raw CRM data'!$E$2:$AV$200,18,FALSE),vlookup($F29,'Raw CRM data'!$E$2:$AV$200,17,FALSE)))</f>
        <v/>
      </c>
      <c r="O29" s="9" t="str">
        <f>if(isblank($F29),"",switch(vlookup($F29,'Raw CRM data'!$E$2:$AV$200,19,FALSE),"yes","Yes","no","No",vlookup($F29,'Raw CRM data'!$E$2:$AV$200,19,FALSE)))</f>
        <v>A little bit/I'm learning</v>
      </c>
      <c r="P29" s="9" t="str">
        <f>if(isblank($F29),"",vlookup($F29,'Raw CRM data'!$E$2:$AV$200,20,FALSE))</f>
        <v>Yes</v>
      </c>
      <c r="Q29" s="7" t="str">
        <f>if(isblank($F29),"",vlookup($F29,'Raw CRM data'!$E$2:$AV$199,22,FALSE))</f>
        <v/>
      </c>
      <c r="R29" s="7" t="str">
        <f>if(isblank($F29),"",vlookup($F29,'Raw CRM data'!$E$2:$AV$200,26,FALSE))</f>
        <v>Yes</v>
      </c>
      <c r="S29" s="7" t="str">
        <f>if(isblank($F29),"",switch(vlookup($F29,'Raw CRM data'!$E$2:$AV$199,23,FALSE),"Personal devlopment","Personal development",vlookup($F29,'Raw CRM data'!$E$2:$AV$199,23,FALSE)))</f>
        <v/>
      </c>
      <c r="T29" s="10" t="str">
        <f>if(isblank($F29),"",substitute(vlookup($F29,'Raw CRM data'!$E$2:$AV$199,24,FALSE),"; ",next_line!$A$1))</f>
        <v/>
      </c>
      <c r="U29" s="7" t="str">
        <f t="shared" si="2"/>
        <v>Denys</v>
      </c>
      <c r="V29" s="7"/>
      <c r="W29" s="7" t="b">
        <v>1</v>
      </c>
      <c r="X29" s="7"/>
      <c r="Y29" s="7" t="b">
        <v>0</v>
      </c>
      <c r="Z29" s="7"/>
      <c r="AA29" s="7"/>
      <c r="AB29" s="7" t="b">
        <v>0</v>
      </c>
      <c r="AC29" s="7"/>
      <c r="AD29" s="7">
        <f t="shared" si="3"/>
        <v>5</v>
      </c>
    </row>
    <row r="30" ht="15.75" customHeight="1">
      <c r="A30" s="5">
        <f t="shared" si="1"/>
        <v>29</v>
      </c>
      <c r="B30" s="6">
        <v>44776.32013888889</v>
      </c>
      <c r="C30" s="7" t="s">
        <v>28</v>
      </c>
      <c r="D30" s="7" t="s">
        <v>29</v>
      </c>
      <c r="E30" s="7" t="s">
        <v>99</v>
      </c>
      <c r="F30" s="7" t="s">
        <v>100</v>
      </c>
      <c r="G30" s="7" t="str">
        <f>if(isblank($F30),"",concatenate(vlookup($F30,'Raw CRM data'!$E$2:$AV$200,12,FALSE),vlookup($F30,'Raw CRM data'!$E$2:$AV$200,13,FALSE),vlookup($F30,'Raw CRM data'!$E$2:$AV$200,14,FALSE)))</f>
        <v/>
      </c>
      <c r="H30" s="7" t="str">
        <f>if(isblank($F30),"",concatenate(vlookup($F30,'Raw CRM data'!$E$2:$AV$200,4,FALSE),vlookup($F30,'Raw CRM data'!$E$2:$AV$200,5,FALSE),vlookup($F30,'Raw CRM data'!$E$2:$AV$200,6,FALSE),vlookup($F30,'Raw CRM data'!$E$2:$AV$200,7,FALSE),vlookup($F30,'Raw CRM data'!$E$2:$AV$200,8,FALSE),vlookup($F30,'Raw CRM data'!$E$2:$AV$200,9,FALSE),vlookup($F30,'Raw CRM data'!$E$2:$AV$200,10,FALSE)))</f>
        <v>595171099</v>
      </c>
      <c r="I30" s="7" t="s">
        <v>60</v>
      </c>
      <c r="J30" s="9" t="str">
        <f>if(isblank($F30),"", vlookup($F30,'Raw CRM data'!$E$2:$AV$200,2,FALSE))</f>
        <v>Female</v>
      </c>
      <c r="K30" s="8">
        <f>if(isblank($F30),"",floor(yearfrac(vlookup($F30,'Raw CRM data'!$E$2:$AV$200,3,FALSE),now()),1))</f>
        <v>24</v>
      </c>
      <c r="L30" s="7" t="str">
        <f>if(isblank($F30),"",vlookup($F30,'Raw CRM data'!$E$2:$AV$200,15,FALSE))</f>
        <v>Studying and working</v>
      </c>
      <c r="M30" s="7" t="str">
        <f>if(isblank($F30),"",vlookup($F30,'Raw CRM data'!$E$2:$AV$200,16,FALSE))</f>
        <v/>
      </c>
      <c r="N30" s="7" t="str">
        <f>if(isblank($F30),"",if(vlookup($F30,'Raw CRM data'!$E$2:$AV$200,17,FALSE)="Other",vlookup($F30,'Raw CRM data'!$E$2:$AV$200,18,FALSE),vlookup($F30,'Raw CRM data'!$E$2:$AV$200,17,FALSE)))</f>
        <v/>
      </c>
      <c r="O30" s="9" t="str">
        <f>if(isblank($F30),"",switch(vlookup($F30,'Raw CRM data'!$E$2:$AV$200,19,FALSE),"yes","Yes","no","No",vlookup($F30,'Raw CRM data'!$E$2:$AV$200,19,FALSE)))</f>
        <v>Yes</v>
      </c>
      <c r="P30" s="9" t="str">
        <f>if(isblank($F30),"",vlookup($F30,'Raw CRM data'!$E$2:$AV$200,20,FALSE))</f>
        <v>Yes</v>
      </c>
      <c r="Q30" s="7" t="str">
        <f>if(isblank($F30),"",vlookup($F30,'Raw CRM data'!$E$2:$AV$199,22,FALSE))</f>
        <v/>
      </c>
      <c r="R30" s="7" t="str">
        <f>if(isblank($F30),"",vlookup($F30,'Raw CRM data'!$E$2:$AV$200,26,FALSE))</f>
        <v>Yes</v>
      </c>
      <c r="S30" s="7" t="str">
        <f>if(isblank($F30),"",switch(vlookup($F30,'Raw CRM data'!$E$2:$AV$199,23,FALSE),"Personal devlopment","Personal development",vlookup($F30,'Raw CRM data'!$E$2:$AV$199,23,FALSE)))</f>
        <v/>
      </c>
      <c r="T30" s="10" t="str">
        <f>if(isblank($F30),"",substitute(vlookup($F30,'Raw CRM data'!$E$2:$AV$199,24,FALSE),"; ",next_line!$A$1))</f>
        <v/>
      </c>
      <c r="U30" s="7" t="str">
        <f t="shared" si="2"/>
        <v>Dzjanis</v>
      </c>
      <c r="V30" s="7"/>
      <c r="W30" s="7" t="b">
        <v>1</v>
      </c>
      <c r="X30" s="7"/>
      <c r="Y30" s="7" t="b">
        <v>0</v>
      </c>
      <c r="Z30" s="7"/>
      <c r="AA30" s="7"/>
      <c r="AB30" s="7" t="b">
        <v>0</v>
      </c>
      <c r="AC30" s="7"/>
      <c r="AD30" s="7">
        <f t="shared" si="3"/>
        <v>5</v>
      </c>
    </row>
    <row r="31" ht="15.75" customHeight="1">
      <c r="A31" s="5">
        <f t="shared" si="1"/>
        <v>30</v>
      </c>
      <c r="B31" s="6">
        <v>44777.71875</v>
      </c>
      <c r="C31" s="7" t="s">
        <v>28</v>
      </c>
      <c r="D31" s="7" t="s">
        <v>29</v>
      </c>
      <c r="E31" s="7" t="s">
        <v>101</v>
      </c>
      <c r="F31" s="7" t="s">
        <v>102</v>
      </c>
      <c r="G31" s="7" t="str">
        <f>if(isblank($F31),"",concatenate(vlookup($F31,'Raw CRM data'!$E$2:$AV$200,12,FALSE),vlookup($F31,'Raw CRM data'!$E$2:$AV$200,13,FALSE),vlookup($F31,'Raw CRM data'!$E$2:$AV$200,14,FALSE)))</f>
        <v/>
      </c>
      <c r="H31" s="7" t="str">
        <f>if(isblank($F31),"",concatenate(vlookup($F31,'Raw CRM data'!$E$2:$AV$200,4,FALSE),vlookup($F31,'Raw CRM data'!$E$2:$AV$200,5,FALSE),vlookup($F31,'Raw CRM data'!$E$2:$AV$200,6,FALSE),vlookup($F31,'Raw CRM data'!$E$2:$AV$200,7,FALSE),vlookup($F31,'Raw CRM data'!$E$2:$AV$200,8,FALSE),vlookup($F31,'Raw CRM data'!$E$2:$AV$200,9,FALSE),vlookup($F31,'Raw CRM data'!$E$2:$AV$200,10,FALSE)))</f>
        <v>308156484</v>
      </c>
      <c r="I31" s="7" t="s">
        <v>37</v>
      </c>
      <c r="J31" s="9" t="str">
        <f>if(isblank($F31),"", vlookup($F31,'Raw CRM data'!$E$2:$AV$200,2,FALSE))</f>
        <v>Male</v>
      </c>
      <c r="K31" s="8">
        <f>if(isblank($F31),"",floor(yearfrac(vlookup($F31,'Raw CRM data'!$E$2:$AV$200,3,FALSE),now()),1))</f>
        <v>33</v>
      </c>
      <c r="L31" s="7" t="str">
        <f>if(isblank($F31),"",vlookup($F31,'Raw CRM data'!$E$2:$AV$200,15,FALSE))</f>
        <v>Studying and working</v>
      </c>
      <c r="M31" s="7" t="str">
        <f>if(isblank($F31),"",vlookup($F31,'Raw CRM data'!$E$2:$AV$200,16,FALSE))</f>
        <v/>
      </c>
      <c r="N31" s="7" t="str">
        <f>if(isblank($F31),"",if(vlookup($F31,'Raw CRM data'!$E$2:$AV$200,17,FALSE)="Other",vlookup($F31,'Raw CRM data'!$E$2:$AV$200,18,FALSE),vlookup($F31,'Raw CRM data'!$E$2:$AV$200,17,FALSE)))</f>
        <v/>
      </c>
      <c r="O31" s="9" t="str">
        <f>if(isblank($F31),"",switch(vlookup($F31,'Raw CRM data'!$E$2:$AV$200,19,FALSE),"yes","Yes","no","No",vlookup($F31,'Raw CRM data'!$E$2:$AV$200,19,FALSE)))</f>
        <v>A little bit/I'm learning</v>
      </c>
      <c r="P31" s="9" t="str">
        <f>if(isblank($F31),"",vlookup($F31,'Raw CRM data'!$E$2:$AV$200,20,FALSE))</f>
        <v>Yes</v>
      </c>
      <c r="Q31" s="7" t="str">
        <f>if(isblank($F31),"",vlookup($F31,'Raw CRM data'!$E$2:$AV$199,22,FALSE))</f>
        <v/>
      </c>
      <c r="R31" s="7" t="str">
        <f>if(isblank($F31),"",vlookup($F31,'Raw CRM data'!$E$2:$AV$200,26,FALSE))</f>
        <v>Yes</v>
      </c>
      <c r="S31" s="7" t="str">
        <f>if(isblank($F31),"",switch(vlookup($F31,'Raw CRM data'!$E$2:$AV$199,23,FALSE),"Personal devlopment","Personal development",vlookup($F31,'Raw CRM data'!$E$2:$AV$199,23,FALSE)))</f>
        <v/>
      </c>
      <c r="T31" s="10" t="str">
        <f>if(isblank($F31),"",substitute(vlookup($F31,'Raw CRM data'!$E$2:$AV$199,24,FALSE),"; ",next_line!$A$1))</f>
        <v/>
      </c>
      <c r="U31" s="7" t="str">
        <f t="shared" si="2"/>
        <v>Kuba</v>
      </c>
      <c r="V31" s="7"/>
      <c r="W31" s="7" t="b">
        <v>1</v>
      </c>
      <c r="X31" s="7"/>
      <c r="Y31" s="7" t="b">
        <v>0</v>
      </c>
      <c r="Z31" s="7"/>
      <c r="AA31" s="7"/>
      <c r="AB31" s="7" t="b">
        <v>0</v>
      </c>
      <c r="AC31" s="7"/>
      <c r="AD31" s="7">
        <f t="shared" si="3"/>
        <v>5</v>
      </c>
    </row>
    <row r="32" ht="15.75" customHeight="1">
      <c r="A32" s="5">
        <f t="shared" si="1"/>
        <v>31</v>
      </c>
      <c r="B32" s="6">
        <v>44777.82708333333</v>
      </c>
      <c r="C32" s="7" t="s">
        <v>28</v>
      </c>
      <c r="D32" s="7" t="s">
        <v>29</v>
      </c>
      <c r="E32" s="7" t="s">
        <v>103</v>
      </c>
      <c r="F32" s="7" t="s">
        <v>104</v>
      </c>
      <c r="G32" s="7" t="str">
        <f>if(isblank($F32),"",concatenate(vlookup($F32,'Raw CRM data'!$E$2:$AV$200,12,FALSE),vlookup($F32,'Raw CRM data'!$E$2:$AV$200,13,FALSE),vlookup($F32,'Raw CRM data'!$E$2:$AV$200,14,FALSE)))</f>
        <v/>
      </c>
      <c r="H32" s="7" t="str">
        <f>if(isblank($F32),"",concatenate(vlookup($F32,'Raw CRM data'!$E$2:$AV$200,4,FALSE),vlookup($F32,'Raw CRM data'!$E$2:$AV$200,5,FALSE),vlookup($F32,'Raw CRM data'!$E$2:$AV$200,6,FALSE),vlookup($F32,'Raw CRM data'!$E$2:$AV$200,7,FALSE),vlookup($F32,'Raw CRM data'!$E$2:$AV$200,8,FALSE),vlookup($F32,'Raw CRM data'!$E$2:$AV$200,9,FALSE),vlookup($F32,'Raw CRM data'!$E$2:$AV$200,10,FALSE)))</f>
        <v>760467209</v>
      </c>
      <c r="I32" s="7" t="s">
        <v>37</v>
      </c>
      <c r="J32" s="9" t="str">
        <f>if(isblank($F32),"", vlookup($F32,'Raw CRM data'!$E$2:$AV$200,2,FALSE))</f>
        <v>Female</v>
      </c>
      <c r="K32" s="8">
        <f>if(isblank($F32),"",floor(yearfrac(vlookup($F32,'Raw CRM data'!$E$2:$AV$200,3,FALSE),now()),1))</f>
        <v>30</v>
      </c>
      <c r="L32" s="7" t="str">
        <f>if(isblank($F32),"",vlookup($F32,'Raw CRM data'!$E$2:$AV$200,15,FALSE))</f>
        <v>Studying</v>
      </c>
      <c r="M32" s="7" t="str">
        <f>if(isblank($F32),"",vlookup($F32,'Raw CRM data'!$E$2:$AV$200,16,FALSE))</f>
        <v/>
      </c>
      <c r="N32" s="7" t="str">
        <f>if(isblank($F32),"",if(vlookup($F32,'Raw CRM data'!$E$2:$AV$200,17,FALSE)="Other",vlookup($F32,'Raw CRM data'!$E$2:$AV$200,18,FALSE),vlookup($F32,'Raw CRM data'!$E$2:$AV$200,17,FALSE)))</f>
        <v/>
      </c>
      <c r="O32" s="9" t="str">
        <f>if(isblank($F32),"",switch(vlookup($F32,'Raw CRM data'!$E$2:$AV$200,19,FALSE),"yes","Yes","no","No",vlookup($F32,'Raw CRM data'!$E$2:$AV$200,19,FALSE)))</f>
        <v>A little bit/I'm learning</v>
      </c>
      <c r="P32" s="9" t="str">
        <f>if(isblank($F32),"",vlookup($F32,'Raw CRM data'!$E$2:$AV$200,20,FALSE))</f>
        <v>Yes</v>
      </c>
      <c r="Q32" s="7" t="str">
        <f>if(isblank($F32),"",vlookup($F32,'Raw CRM data'!$E$2:$AV$199,22,FALSE))</f>
        <v/>
      </c>
      <c r="R32" s="7" t="str">
        <f>if(isblank($F32),"",vlookup($F32,'Raw CRM data'!$E$2:$AV$200,26,FALSE))</f>
        <v>Yes</v>
      </c>
      <c r="S32" s="7" t="str">
        <f>if(isblank($F32),"",switch(vlookup($F32,'Raw CRM data'!$E$2:$AV$199,23,FALSE),"Personal devlopment","Personal development",vlookup($F32,'Raw CRM data'!$E$2:$AV$199,23,FALSE)))</f>
        <v/>
      </c>
      <c r="T32" s="10" t="str">
        <f>if(isblank($F32),"",substitute(vlookup($F32,'Raw CRM data'!$E$2:$AV$199,24,FALSE),"; ",next_line!$A$1))</f>
        <v/>
      </c>
      <c r="U32" s="7" t="str">
        <f t="shared" si="2"/>
        <v>Kuba</v>
      </c>
      <c r="V32" s="7"/>
      <c r="W32" s="7" t="b">
        <v>1</v>
      </c>
      <c r="X32" s="7"/>
      <c r="Y32" s="7" t="b">
        <v>0</v>
      </c>
      <c r="Z32" s="7"/>
      <c r="AA32" s="7"/>
      <c r="AB32" s="7" t="b">
        <v>0</v>
      </c>
      <c r="AC32" s="7"/>
      <c r="AD32" s="7">
        <f t="shared" si="3"/>
        <v>5</v>
      </c>
    </row>
    <row r="33" ht="15.75" customHeight="1">
      <c r="A33" s="5">
        <f t="shared" si="1"/>
        <v>32</v>
      </c>
      <c r="B33" s="6">
        <v>44777.885416666664</v>
      </c>
      <c r="C33" s="7" t="s">
        <v>28</v>
      </c>
      <c r="D33" s="7" t="s">
        <v>29</v>
      </c>
      <c r="E33" s="7" t="s">
        <v>105</v>
      </c>
      <c r="F33" s="7" t="s">
        <v>106</v>
      </c>
      <c r="G33" s="7" t="str">
        <f>if(isblank($F33),"",concatenate(vlookup($F33,'Raw CRM data'!$E$2:$AV$200,12,FALSE),vlookup($F33,'Raw CRM data'!$E$2:$AV$200,13,FALSE),vlookup($F33,'Raw CRM data'!$E$2:$AV$200,14,FALSE)))</f>
        <v/>
      </c>
      <c r="H33" s="7" t="str">
        <f>if(isblank($F33),"",concatenate(vlookup($F33,'Raw CRM data'!$E$2:$AV$200,4,FALSE),vlookup($F33,'Raw CRM data'!$E$2:$AV$200,5,FALSE),vlookup($F33,'Raw CRM data'!$E$2:$AV$200,6,FALSE),vlookup($F33,'Raw CRM data'!$E$2:$AV$200,7,FALSE),vlookup($F33,'Raw CRM data'!$E$2:$AV$200,8,FALSE),vlookup($F33,'Raw CRM data'!$E$2:$AV$200,9,FALSE),vlookup($F33,'Raw CRM data'!$E$2:$AV$200,10,FALSE)))</f>
        <v>764764461</v>
      </c>
      <c r="I33" s="7" t="s">
        <v>37</v>
      </c>
      <c r="J33" s="9" t="str">
        <f>if(isblank($F33),"", vlookup($F33,'Raw CRM data'!$E$2:$AV$200,2,FALSE))</f>
        <v>Female</v>
      </c>
      <c r="K33" s="8">
        <f>if(isblank($F33),"",floor(yearfrac(vlookup($F33,'Raw CRM data'!$E$2:$AV$200,3,FALSE),now()),1))</f>
        <v>31</v>
      </c>
      <c r="L33" s="7" t="str">
        <f>if(isblank($F33),"",vlookup($F33,'Raw CRM data'!$E$2:$AV$200,15,FALSE))</f>
        <v>Studying and working</v>
      </c>
      <c r="M33" s="7" t="str">
        <f>if(isblank($F33),"",vlookup($F33,'Raw CRM data'!$E$2:$AV$200,16,FALSE))</f>
        <v/>
      </c>
      <c r="N33" s="7" t="str">
        <f>if(isblank($F33),"",if(vlookup($F33,'Raw CRM data'!$E$2:$AV$200,17,FALSE)="Other",vlookup($F33,'Raw CRM data'!$E$2:$AV$200,18,FALSE),vlookup($F33,'Raw CRM data'!$E$2:$AV$200,17,FALSE)))</f>
        <v/>
      </c>
      <c r="O33" s="9" t="str">
        <f>if(isblank($F33),"",switch(vlookup($F33,'Raw CRM data'!$E$2:$AV$200,19,FALSE),"yes","Yes","no","No",vlookup($F33,'Raw CRM data'!$E$2:$AV$200,19,FALSE)))</f>
        <v>Yes</v>
      </c>
      <c r="P33" s="9" t="str">
        <f>if(isblank($F33),"",vlookup($F33,'Raw CRM data'!$E$2:$AV$200,20,FALSE))</f>
        <v>Yes</v>
      </c>
      <c r="Q33" s="7" t="str">
        <f>if(isblank($F33),"",vlookup($F33,'Raw CRM data'!$E$2:$AV$199,22,FALSE))</f>
        <v/>
      </c>
      <c r="R33" s="7" t="str">
        <f>if(isblank($F33),"",vlookup($F33,'Raw CRM data'!$E$2:$AV$200,26,FALSE))</f>
        <v>Yes</v>
      </c>
      <c r="S33" s="7" t="str">
        <f>if(isblank($F33),"",switch(vlookup($F33,'Raw CRM data'!$E$2:$AV$199,23,FALSE),"Personal devlopment","Personal development",vlookup($F33,'Raw CRM data'!$E$2:$AV$199,23,FALSE)))</f>
        <v/>
      </c>
      <c r="T33" s="10" t="str">
        <f>if(isblank($F33),"",substitute(vlookup($F33,'Raw CRM data'!$E$2:$AV$199,24,FALSE),"; ",next_line!$A$1))</f>
        <v/>
      </c>
      <c r="U33" s="7" t="str">
        <f t="shared" si="2"/>
        <v>Kuba</v>
      </c>
      <c r="V33" s="7"/>
      <c r="W33" s="7" t="b">
        <v>1</v>
      </c>
      <c r="X33" s="7"/>
      <c r="Y33" s="7" t="b">
        <v>0</v>
      </c>
      <c r="Z33" s="7"/>
      <c r="AA33" s="7"/>
      <c r="AB33" s="7" t="b">
        <v>0</v>
      </c>
      <c r="AC33" s="7"/>
      <c r="AD33" s="7">
        <f t="shared" si="3"/>
        <v>5</v>
      </c>
    </row>
    <row r="34" ht="15.75" customHeight="1">
      <c r="A34" s="5">
        <f t="shared" si="1"/>
        <v>33</v>
      </c>
      <c r="B34" s="6">
        <v>44777.90138888889</v>
      </c>
      <c r="C34" s="7" t="s">
        <v>28</v>
      </c>
      <c r="D34" s="7" t="s">
        <v>29</v>
      </c>
      <c r="E34" s="7" t="s">
        <v>107</v>
      </c>
      <c r="F34" s="7" t="s">
        <v>108</v>
      </c>
      <c r="G34" s="7" t="str">
        <f>if(isblank($F34),"",concatenate(vlookup($F34,'Raw CRM data'!$E$2:$AV$200,12,FALSE),vlookup($F34,'Raw CRM data'!$E$2:$AV$200,13,FALSE),vlookup($F34,'Raw CRM data'!$E$2:$AV$200,14,FALSE)))</f>
        <v/>
      </c>
      <c r="H34" s="7" t="str">
        <f>if(isblank($F34),"",concatenate(vlookup($F34,'Raw CRM data'!$E$2:$AV$200,4,FALSE),vlookup($F34,'Raw CRM data'!$E$2:$AV$200,5,FALSE),vlookup($F34,'Raw CRM data'!$E$2:$AV$200,6,FALSE),vlookup($F34,'Raw CRM data'!$E$2:$AV$200,7,FALSE),vlookup($F34,'Raw CRM data'!$E$2:$AV$200,8,FALSE),vlookup($F34,'Raw CRM data'!$E$2:$AV$200,9,FALSE),vlookup($F34,'Raw CRM data'!$E$2:$AV$200,10,FALSE)))</f>
        <v>873856342</v>
      </c>
      <c r="I34" s="7" t="s">
        <v>37</v>
      </c>
      <c r="J34" s="9" t="str">
        <f>if(isblank($F34),"", vlookup($F34,'Raw CRM data'!$E$2:$AV$200,2,FALSE))</f>
        <v>Male</v>
      </c>
      <c r="K34" s="8">
        <f>if(isblank($F34),"",floor(yearfrac(vlookup($F34,'Raw CRM data'!$E$2:$AV$200,3,FALSE),now()),1))</f>
        <v>26</v>
      </c>
      <c r="L34" s="7" t="str">
        <f>if(isblank($F34),"",vlookup($F34,'Raw CRM data'!$E$2:$AV$200,15,FALSE))</f>
        <v>Studying and working</v>
      </c>
      <c r="M34" s="7" t="str">
        <f>if(isblank($F34),"",vlookup($F34,'Raw CRM data'!$E$2:$AV$200,16,FALSE))</f>
        <v/>
      </c>
      <c r="N34" s="7" t="str">
        <f>if(isblank($F34),"",if(vlookup($F34,'Raw CRM data'!$E$2:$AV$200,17,FALSE)="Other",vlookup($F34,'Raw CRM data'!$E$2:$AV$200,18,FALSE),vlookup($F34,'Raw CRM data'!$E$2:$AV$200,17,FALSE)))</f>
        <v/>
      </c>
      <c r="O34" s="9" t="str">
        <f>if(isblank($F34),"",switch(vlookup($F34,'Raw CRM data'!$E$2:$AV$200,19,FALSE),"yes","Yes","no","No",vlookup($F34,'Raw CRM data'!$E$2:$AV$200,19,FALSE)))</f>
        <v>Yes</v>
      </c>
      <c r="P34" s="9" t="str">
        <f>if(isblank($F34),"",vlookup($F34,'Raw CRM data'!$E$2:$AV$200,20,FALSE))</f>
        <v>Yes</v>
      </c>
      <c r="Q34" s="7" t="str">
        <f>if(isblank($F34),"",vlookup($F34,'Raw CRM data'!$E$2:$AV$199,22,FALSE))</f>
        <v/>
      </c>
      <c r="R34" s="7" t="str">
        <f>if(isblank($F34),"",vlookup($F34,'Raw CRM data'!$E$2:$AV$200,26,FALSE))</f>
        <v>Yes</v>
      </c>
      <c r="S34" s="7" t="str">
        <f>if(isblank($F34),"",switch(vlookup($F34,'Raw CRM data'!$E$2:$AV$199,23,FALSE),"Personal devlopment","Personal development",vlookup($F34,'Raw CRM data'!$E$2:$AV$199,23,FALSE)))</f>
        <v/>
      </c>
      <c r="T34" s="10" t="str">
        <f>if(isblank($F34),"",substitute(vlookup($F34,'Raw CRM data'!$E$2:$AV$199,24,FALSE),"; ",next_line!$A$1))</f>
        <v/>
      </c>
      <c r="U34" s="7" t="str">
        <f t="shared" si="2"/>
        <v>Kuba</v>
      </c>
      <c r="V34" s="7"/>
      <c r="W34" s="7" t="b">
        <v>1</v>
      </c>
      <c r="X34" s="7"/>
      <c r="Y34" s="7" t="b">
        <v>0</v>
      </c>
      <c r="Z34" s="7"/>
      <c r="AA34" s="7"/>
      <c r="AB34" s="7" t="b">
        <v>0</v>
      </c>
      <c r="AC34" s="7"/>
      <c r="AD34" s="7">
        <f t="shared" si="3"/>
        <v>5</v>
      </c>
    </row>
    <row r="35" ht="15.75" customHeight="1">
      <c r="A35" s="5">
        <f t="shared" si="1"/>
        <v>34</v>
      </c>
      <c r="B35" s="6">
        <v>44778.83611111111</v>
      </c>
      <c r="C35" s="7" t="s">
        <v>28</v>
      </c>
      <c r="D35" s="7" t="s">
        <v>29</v>
      </c>
      <c r="E35" s="7" t="s">
        <v>109</v>
      </c>
      <c r="F35" s="7" t="s">
        <v>110</v>
      </c>
      <c r="G35" s="7" t="str">
        <f>if(isblank($F35),"",concatenate(vlookup($F35,'Raw CRM data'!$E$2:$AV$200,12,FALSE),vlookup($F35,'Raw CRM data'!$E$2:$AV$200,13,FALSE),vlookup($F35,'Raw CRM data'!$E$2:$AV$200,14,FALSE)))</f>
        <v/>
      </c>
      <c r="H35" s="7" t="str">
        <f>if(isblank($F35),"",concatenate(vlookup($F35,'Raw CRM data'!$E$2:$AV$200,4,FALSE),vlookup($F35,'Raw CRM data'!$E$2:$AV$200,5,FALSE),vlookup($F35,'Raw CRM data'!$E$2:$AV$200,6,FALSE),vlookup($F35,'Raw CRM data'!$E$2:$AV$200,7,FALSE),vlookup($F35,'Raw CRM data'!$E$2:$AV$200,8,FALSE),vlookup($F35,'Raw CRM data'!$E$2:$AV$200,9,FALSE),vlookup($F35,'Raw CRM data'!$E$2:$AV$200,10,FALSE)))</f>
        <v>601835861</v>
      </c>
      <c r="I35" s="7" t="s">
        <v>37</v>
      </c>
      <c r="J35" s="9" t="str">
        <f>if(isblank($F35),"", vlookup($F35,'Raw CRM data'!$E$2:$AV$200,2,FALSE))</f>
        <v>Female</v>
      </c>
      <c r="K35" s="8">
        <f>if(isblank($F35),"",floor(yearfrac(vlookup($F35,'Raw CRM data'!$E$2:$AV$200,3,FALSE),now()),1))</f>
        <v>29</v>
      </c>
      <c r="L35" s="7" t="str">
        <f>if(isblank($F35),"",vlookup($F35,'Raw CRM data'!$E$2:$AV$200,15,FALSE))</f>
        <v>Studying and working</v>
      </c>
      <c r="M35" s="7" t="str">
        <f>if(isblank($F35),"",vlookup($F35,'Raw CRM data'!$E$2:$AV$200,16,FALSE))</f>
        <v/>
      </c>
      <c r="N35" s="7" t="str">
        <f>if(isblank($F35),"",if(vlookup($F35,'Raw CRM data'!$E$2:$AV$200,17,FALSE)="Other",vlookup($F35,'Raw CRM data'!$E$2:$AV$200,18,FALSE),vlookup($F35,'Raw CRM data'!$E$2:$AV$200,17,FALSE)))</f>
        <v/>
      </c>
      <c r="O35" s="9" t="str">
        <f>if(isblank($F35),"",switch(vlookup($F35,'Raw CRM data'!$E$2:$AV$200,19,FALSE),"yes","Yes","no","No",vlookup($F35,'Raw CRM data'!$E$2:$AV$200,19,FALSE)))</f>
        <v>Yes</v>
      </c>
      <c r="P35" s="9" t="str">
        <f>if(isblank($F35),"",vlookup($F35,'Raw CRM data'!$E$2:$AV$200,20,FALSE))</f>
        <v>Yes</v>
      </c>
      <c r="Q35" s="7" t="str">
        <f>if(isblank($F35),"",vlookup($F35,'Raw CRM data'!$E$2:$AV$199,22,FALSE))</f>
        <v/>
      </c>
      <c r="R35" s="7" t="str">
        <f>if(isblank($F35),"",vlookup($F35,'Raw CRM data'!$E$2:$AV$200,26,FALSE))</f>
        <v>Yes</v>
      </c>
      <c r="S35" s="7" t="str">
        <f>if(isblank($F35),"",switch(vlookup($F35,'Raw CRM data'!$E$2:$AV$199,23,FALSE),"Personal devlopment","Personal development",vlookup($F35,'Raw CRM data'!$E$2:$AV$199,23,FALSE)))</f>
        <v/>
      </c>
      <c r="T35" s="10" t="str">
        <f>if(isblank($F35),"",substitute(vlookup($F35,'Raw CRM data'!$E$2:$AV$199,24,FALSE),"; ",next_line!$A$1))</f>
        <v/>
      </c>
      <c r="U35" s="7" t="str">
        <f t="shared" si="2"/>
        <v>Kuba</v>
      </c>
      <c r="V35" s="7"/>
      <c r="W35" s="7" t="b">
        <v>1</v>
      </c>
      <c r="X35" s="7"/>
      <c r="Y35" s="7"/>
      <c r="Z35" s="7"/>
      <c r="AA35" s="7"/>
      <c r="AB35" s="7" t="b">
        <v>0</v>
      </c>
      <c r="AC35" s="7"/>
      <c r="AD35" s="7">
        <f t="shared" si="3"/>
        <v>5</v>
      </c>
    </row>
    <row r="36" ht="15.75" customHeight="1">
      <c r="A36" s="5">
        <f t="shared" si="1"/>
        <v>35</v>
      </c>
      <c r="B36" s="6">
        <v>44778.84722222222</v>
      </c>
      <c r="C36" s="7" t="s">
        <v>28</v>
      </c>
      <c r="D36" s="7" t="s">
        <v>29</v>
      </c>
      <c r="E36" s="7" t="s">
        <v>111</v>
      </c>
      <c r="F36" s="7" t="s">
        <v>112</v>
      </c>
      <c r="G36" s="7" t="str">
        <f>if(isblank($F36),"",concatenate(vlookup($F36,'Raw CRM data'!$E$2:$AV$200,12,FALSE),vlookup($F36,'Raw CRM data'!$E$2:$AV$200,13,FALSE),vlookup($F36,'Raw CRM data'!$E$2:$AV$200,14,FALSE)))</f>
        <v/>
      </c>
      <c r="H36" s="7" t="str">
        <f>if(isblank($F36),"",concatenate(vlookup($F36,'Raw CRM data'!$E$2:$AV$200,4,FALSE),vlookup($F36,'Raw CRM data'!$E$2:$AV$200,5,FALSE),vlookup($F36,'Raw CRM data'!$E$2:$AV$200,6,FALSE),vlookup($F36,'Raw CRM data'!$E$2:$AV$200,7,FALSE),vlookup($F36,'Raw CRM data'!$E$2:$AV$200,8,FALSE),vlookup($F36,'Raw CRM data'!$E$2:$AV$200,9,FALSE),vlookup($F36,'Raw CRM data'!$E$2:$AV$200,10,FALSE)))</f>
        <v>896267443</v>
      </c>
      <c r="I36" s="7" t="s">
        <v>37</v>
      </c>
      <c r="J36" s="9" t="str">
        <f>if(isblank($F36),"", vlookup($F36,'Raw CRM data'!$E$2:$AV$200,2,FALSE))</f>
        <v>Female</v>
      </c>
      <c r="K36" s="8">
        <f>if(isblank($F36),"",floor(yearfrac(vlookup($F36,'Raw CRM data'!$E$2:$AV$200,3,FALSE),now()),1))</f>
        <v>30</v>
      </c>
      <c r="L36" s="7" t="str">
        <f>if(isblank($F36),"",vlookup($F36,'Raw CRM data'!$E$2:$AV$200,15,FALSE))</f>
        <v>Studying</v>
      </c>
      <c r="M36" s="7" t="str">
        <f>if(isblank($F36),"",vlookup($F36,'Raw CRM data'!$E$2:$AV$200,16,FALSE))</f>
        <v/>
      </c>
      <c r="N36" s="7" t="str">
        <f>if(isblank($F36),"",if(vlookup($F36,'Raw CRM data'!$E$2:$AV$200,17,FALSE)="Other",vlookup($F36,'Raw CRM data'!$E$2:$AV$200,18,FALSE),vlookup($F36,'Raw CRM data'!$E$2:$AV$200,17,FALSE)))</f>
        <v/>
      </c>
      <c r="O36" s="9" t="str">
        <f>if(isblank($F36),"",switch(vlookup($F36,'Raw CRM data'!$E$2:$AV$200,19,FALSE),"yes","Yes","no","No",vlookup($F36,'Raw CRM data'!$E$2:$AV$200,19,FALSE)))</f>
        <v>Yes</v>
      </c>
      <c r="P36" s="9" t="str">
        <f>if(isblank($F36),"",vlookup($F36,'Raw CRM data'!$E$2:$AV$200,20,FALSE))</f>
        <v>Yes</v>
      </c>
      <c r="Q36" s="7" t="str">
        <f>if(isblank($F36),"",vlookup($F36,'Raw CRM data'!$E$2:$AV$199,22,FALSE))</f>
        <v/>
      </c>
      <c r="R36" s="7" t="str">
        <f>if(isblank($F36),"",vlookup($F36,'Raw CRM data'!$E$2:$AV$200,26,FALSE))</f>
        <v>Yes</v>
      </c>
      <c r="S36" s="7" t="str">
        <f>if(isblank($F36),"",switch(vlookup($F36,'Raw CRM data'!$E$2:$AV$199,23,FALSE),"Personal devlopment","Personal development",vlookup($F36,'Raw CRM data'!$E$2:$AV$199,23,FALSE)))</f>
        <v/>
      </c>
      <c r="T36" s="10" t="str">
        <f>if(isblank($F36),"",substitute(vlookup($F36,'Raw CRM data'!$E$2:$AV$199,24,FALSE),"; ",next_line!$A$1))</f>
        <v/>
      </c>
      <c r="U36" s="7" t="str">
        <f t="shared" si="2"/>
        <v>Kuba</v>
      </c>
      <c r="V36" s="7"/>
      <c r="W36" s="7" t="b">
        <v>1</v>
      </c>
      <c r="X36" s="7"/>
      <c r="Y36" s="7" t="b">
        <v>0</v>
      </c>
      <c r="Z36" s="7"/>
      <c r="AA36" s="7"/>
      <c r="AB36" s="7" t="b">
        <v>0</v>
      </c>
      <c r="AC36" s="7"/>
      <c r="AD36" s="7">
        <f t="shared" si="3"/>
        <v>5</v>
      </c>
    </row>
    <row r="37" ht="15.75" customHeight="1">
      <c r="A37" s="5">
        <f t="shared" si="1"/>
        <v>36</v>
      </c>
      <c r="B37" s="6">
        <v>44778.89375</v>
      </c>
      <c r="C37" s="7" t="s">
        <v>28</v>
      </c>
      <c r="D37" s="7" t="s">
        <v>29</v>
      </c>
      <c r="E37" s="7" t="s">
        <v>113</v>
      </c>
      <c r="F37" s="7" t="s">
        <v>114</v>
      </c>
      <c r="G37" s="7" t="str">
        <f>if(isblank($F37),"",concatenate(vlookup($F37,'Raw CRM data'!$E$2:$AV$200,12,FALSE),vlookup($F37,'Raw CRM data'!$E$2:$AV$200,13,FALSE),vlookup($F37,'Raw CRM data'!$E$2:$AV$200,14,FALSE)))</f>
        <v/>
      </c>
      <c r="H37" s="7" t="str">
        <f>if(isblank($F37),"",concatenate(vlookup($F37,'Raw CRM data'!$E$2:$AV$200,4,FALSE),vlookup($F37,'Raw CRM data'!$E$2:$AV$200,5,FALSE),vlookup($F37,'Raw CRM data'!$E$2:$AV$200,6,FALSE),vlookup($F37,'Raw CRM data'!$E$2:$AV$200,7,FALSE),vlookup($F37,'Raw CRM data'!$E$2:$AV$200,8,FALSE),vlookup($F37,'Raw CRM data'!$E$2:$AV$200,9,FALSE),vlookup($F37,'Raw CRM data'!$E$2:$AV$200,10,FALSE)))</f>
        <v>999449972</v>
      </c>
      <c r="I37" s="7" t="s">
        <v>83</v>
      </c>
      <c r="J37" s="9" t="str">
        <f>if(isblank($F37),"", vlookup($F37,'Raw CRM data'!$E$2:$AV$200,2,FALSE))</f>
        <v>Male</v>
      </c>
      <c r="K37" s="8">
        <f>if(isblank($F37),"",floor(yearfrac(vlookup($F37,'Raw CRM data'!$E$2:$AV$200,3,FALSE),now()),1))</f>
        <v>33</v>
      </c>
      <c r="L37" s="7" t="str">
        <f>if(isblank($F37),"",vlookup($F37,'Raw CRM data'!$E$2:$AV$200,15,FALSE))</f>
        <v>Studying</v>
      </c>
      <c r="M37" s="7" t="str">
        <f>if(isblank($F37),"",vlookup($F37,'Raw CRM data'!$E$2:$AV$200,16,FALSE))</f>
        <v/>
      </c>
      <c r="N37" s="7" t="str">
        <f>if(isblank($F37),"",if(vlookup($F37,'Raw CRM data'!$E$2:$AV$200,17,FALSE)="Other",vlookup($F37,'Raw CRM data'!$E$2:$AV$200,18,FALSE),vlookup($F37,'Raw CRM data'!$E$2:$AV$200,17,FALSE)))</f>
        <v/>
      </c>
      <c r="O37" s="9" t="str">
        <f>if(isblank($F37),"",switch(vlookup($F37,'Raw CRM data'!$E$2:$AV$200,19,FALSE),"yes","Yes","no","No",vlookup($F37,'Raw CRM data'!$E$2:$AV$200,19,FALSE)))</f>
        <v>Yes</v>
      </c>
      <c r="P37" s="9" t="str">
        <f>if(isblank($F37),"",vlookup($F37,'Raw CRM data'!$E$2:$AV$200,20,FALSE))</f>
        <v>Yes</v>
      </c>
      <c r="Q37" s="7" t="str">
        <f>if(isblank($F37),"",vlookup($F37,'Raw CRM data'!$E$2:$AV$199,22,FALSE))</f>
        <v/>
      </c>
      <c r="R37" s="7" t="str">
        <f>if(isblank($F37),"",vlookup($F37,'Raw CRM data'!$E$2:$AV$200,26,FALSE))</f>
        <v>Yes</v>
      </c>
      <c r="S37" s="7" t="str">
        <f>if(isblank($F37),"",switch(vlookup($F37,'Raw CRM data'!$E$2:$AV$199,23,FALSE),"Personal devlopment","Personal development",vlookup($F37,'Raw CRM data'!$E$2:$AV$199,23,FALSE)))</f>
        <v/>
      </c>
      <c r="T37" s="10" t="str">
        <f>if(isblank($F37),"",substitute(vlookup($F37,'Raw CRM data'!$E$2:$AV$199,24,FALSE),"; ",next_line!$A$1))</f>
        <v/>
      </c>
      <c r="U37" s="7" t="str">
        <f t="shared" si="2"/>
        <v>Magda</v>
      </c>
      <c r="V37" s="7"/>
      <c r="W37" s="7" t="b">
        <v>1</v>
      </c>
      <c r="X37" s="7"/>
      <c r="Y37" s="7" t="b">
        <v>0</v>
      </c>
      <c r="Z37" s="7"/>
      <c r="AA37" s="7"/>
      <c r="AB37" s="7" t="b">
        <v>0</v>
      </c>
      <c r="AC37" s="7"/>
      <c r="AD37" s="7">
        <f t="shared" si="3"/>
        <v>5</v>
      </c>
    </row>
    <row r="38" ht="15.75" customHeight="1">
      <c r="A38" s="5">
        <f t="shared" si="1"/>
        <v>37</v>
      </c>
      <c r="B38" s="6">
        <v>44779.6875</v>
      </c>
      <c r="C38" s="7" t="s">
        <v>28</v>
      </c>
      <c r="D38" s="7" t="s">
        <v>29</v>
      </c>
      <c r="E38" s="7" t="s">
        <v>115</v>
      </c>
      <c r="F38" s="7" t="s">
        <v>116</v>
      </c>
      <c r="G38" s="7" t="str">
        <f>if(isblank($F38),"",concatenate(vlookup($F38,'Raw CRM data'!$E$2:$AV$200,12,FALSE),vlookup($F38,'Raw CRM data'!$E$2:$AV$200,13,FALSE),vlookup($F38,'Raw CRM data'!$E$2:$AV$200,14,FALSE)))</f>
        <v/>
      </c>
      <c r="H38" s="7" t="str">
        <f>if(isblank($F38),"",concatenate(vlookup($F38,'Raw CRM data'!$E$2:$AV$200,4,FALSE),vlookup($F38,'Raw CRM data'!$E$2:$AV$200,5,FALSE),vlookup($F38,'Raw CRM data'!$E$2:$AV$200,6,FALSE),vlookup($F38,'Raw CRM data'!$E$2:$AV$200,7,FALSE),vlookup($F38,'Raw CRM data'!$E$2:$AV$200,8,FALSE),vlookup($F38,'Raw CRM data'!$E$2:$AV$200,9,FALSE),vlookup($F38,'Raw CRM data'!$E$2:$AV$200,10,FALSE)))</f>
        <v>967039291</v>
      </c>
      <c r="I38" s="7" t="s">
        <v>83</v>
      </c>
      <c r="J38" s="9" t="str">
        <f>if(isblank($F38),"", vlookup($F38,'Raw CRM data'!$E$2:$AV$200,2,FALSE))</f>
        <v>Female</v>
      </c>
      <c r="K38" s="8">
        <f>if(isblank($F38),"",floor(yearfrac(vlookup($F38,'Raw CRM data'!$E$2:$AV$200,3,FALSE),now()),1))</f>
        <v>31</v>
      </c>
      <c r="L38" s="7" t="str">
        <f>if(isblank($F38),"",vlookup($F38,'Raw CRM data'!$E$2:$AV$200,15,FALSE))</f>
        <v>Studying</v>
      </c>
      <c r="M38" s="7" t="str">
        <f>if(isblank($F38),"",vlookup($F38,'Raw CRM data'!$E$2:$AV$200,16,FALSE))</f>
        <v/>
      </c>
      <c r="N38" s="7" t="str">
        <f>if(isblank($F38),"",if(vlookup($F38,'Raw CRM data'!$E$2:$AV$200,17,FALSE)="Other",vlookup($F38,'Raw CRM data'!$E$2:$AV$200,18,FALSE),vlookup($F38,'Raw CRM data'!$E$2:$AV$200,17,FALSE)))</f>
        <v/>
      </c>
      <c r="O38" s="9" t="str">
        <f>if(isblank($F38),"",switch(vlookup($F38,'Raw CRM data'!$E$2:$AV$200,19,FALSE),"yes","Yes","no","No",vlookup($F38,'Raw CRM data'!$E$2:$AV$200,19,FALSE)))</f>
        <v>Yes</v>
      </c>
      <c r="P38" s="9" t="str">
        <f>if(isblank($F38),"",vlookup($F38,'Raw CRM data'!$E$2:$AV$200,20,FALSE))</f>
        <v>Yes</v>
      </c>
      <c r="Q38" s="7" t="str">
        <f>if(isblank($F38),"",vlookup($F38,'Raw CRM data'!$E$2:$AV$199,22,FALSE))</f>
        <v/>
      </c>
      <c r="R38" s="7" t="str">
        <f>if(isblank($F38),"",vlookup($F38,'Raw CRM data'!$E$2:$AV$200,26,FALSE))</f>
        <v>Yes</v>
      </c>
      <c r="S38" s="7" t="str">
        <f>if(isblank($F38),"",switch(vlookup($F38,'Raw CRM data'!$E$2:$AV$199,23,FALSE),"Personal devlopment","Personal development",vlookup($F38,'Raw CRM data'!$E$2:$AV$199,23,FALSE)))</f>
        <v/>
      </c>
      <c r="T38" s="10" t="str">
        <f>if(isblank($F38),"",substitute(vlookup($F38,'Raw CRM data'!$E$2:$AV$199,24,FALSE),"; ",next_line!$A$1))</f>
        <v/>
      </c>
      <c r="U38" s="7" t="str">
        <f t="shared" si="2"/>
        <v>Magda</v>
      </c>
      <c r="V38" s="7"/>
      <c r="W38" s="7" t="b">
        <v>1</v>
      </c>
      <c r="X38" s="7"/>
      <c r="Y38" s="7" t="b">
        <v>0</v>
      </c>
      <c r="Z38" s="7"/>
      <c r="AA38" s="7"/>
      <c r="AB38" s="7" t="b">
        <v>0</v>
      </c>
      <c r="AC38" s="7"/>
      <c r="AD38" s="7">
        <f t="shared" si="3"/>
        <v>5</v>
      </c>
    </row>
    <row r="39" ht="15.75" customHeight="1">
      <c r="A39" s="5">
        <f t="shared" si="1"/>
        <v>38</v>
      </c>
      <c r="B39" s="6">
        <v>44779.90138888889</v>
      </c>
      <c r="C39" s="7" t="s">
        <v>28</v>
      </c>
      <c r="D39" s="7" t="s">
        <v>29</v>
      </c>
      <c r="E39" s="7" t="s">
        <v>117</v>
      </c>
      <c r="F39" s="7" t="s">
        <v>118</v>
      </c>
      <c r="G39" s="7" t="str">
        <f>if(isblank($F39),"",concatenate(vlookup($F39,'Raw CRM data'!$E$2:$AV$200,12,FALSE),vlookup($F39,'Raw CRM data'!$E$2:$AV$200,13,FALSE),vlookup($F39,'Raw CRM data'!$E$2:$AV$200,14,FALSE)))</f>
        <v/>
      </c>
      <c r="H39" s="7" t="str">
        <f>if(isblank($F39),"",concatenate(vlookup($F39,'Raw CRM data'!$E$2:$AV$200,4,FALSE),vlookup($F39,'Raw CRM data'!$E$2:$AV$200,5,FALSE),vlookup($F39,'Raw CRM data'!$E$2:$AV$200,6,FALSE),vlookup($F39,'Raw CRM data'!$E$2:$AV$200,7,FALSE),vlookup($F39,'Raw CRM data'!$E$2:$AV$200,8,FALSE),vlookup($F39,'Raw CRM data'!$E$2:$AV$200,9,FALSE),vlookup($F39,'Raw CRM data'!$E$2:$AV$200,10,FALSE)))</f>
        <v>873716223</v>
      </c>
      <c r="I39" s="7" t="s">
        <v>83</v>
      </c>
      <c r="J39" s="9" t="str">
        <f>if(isblank($F39),"", vlookup($F39,'Raw CRM data'!$E$2:$AV$200,2,FALSE))</f>
        <v>Male</v>
      </c>
      <c r="K39" s="8">
        <f>if(isblank($F39),"",floor(yearfrac(vlookup($F39,'Raw CRM data'!$E$2:$AV$200,3,FALSE),now()),1))</f>
        <v>26</v>
      </c>
      <c r="L39" s="7" t="str">
        <f>if(isblank($F39),"",vlookup($F39,'Raw CRM data'!$E$2:$AV$200,15,FALSE))</f>
        <v>Studying</v>
      </c>
      <c r="M39" s="7" t="str">
        <f>if(isblank($F39),"",vlookup($F39,'Raw CRM data'!$E$2:$AV$200,16,FALSE))</f>
        <v/>
      </c>
      <c r="N39" s="7" t="str">
        <f>if(isblank($F39),"",if(vlookup($F39,'Raw CRM data'!$E$2:$AV$200,17,FALSE)="Other",vlookup($F39,'Raw CRM data'!$E$2:$AV$200,18,FALSE),vlookup($F39,'Raw CRM data'!$E$2:$AV$200,17,FALSE)))</f>
        <v/>
      </c>
      <c r="O39" s="9" t="str">
        <f>if(isblank($F39),"",switch(vlookup($F39,'Raw CRM data'!$E$2:$AV$200,19,FALSE),"yes","Yes","no","No",vlookup($F39,'Raw CRM data'!$E$2:$AV$200,19,FALSE)))</f>
        <v>Yes</v>
      </c>
      <c r="P39" s="9" t="str">
        <f>if(isblank($F39),"",vlookup($F39,'Raw CRM data'!$E$2:$AV$200,20,FALSE))</f>
        <v>Yes</v>
      </c>
      <c r="Q39" s="7" t="str">
        <f>if(isblank($F39),"",vlookup($F39,'Raw CRM data'!$E$2:$AV$199,22,FALSE))</f>
        <v/>
      </c>
      <c r="R39" s="7" t="str">
        <f>if(isblank($F39),"",vlookup($F39,'Raw CRM data'!$E$2:$AV$200,26,FALSE))</f>
        <v>Yes</v>
      </c>
      <c r="S39" s="7" t="str">
        <f>if(isblank($F39),"",switch(vlookup($F39,'Raw CRM data'!$E$2:$AV$199,23,FALSE),"Personal devlopment","Personal development",vlookup($F39,'Raw CRM data'!$E$2:$AV$199,23,FALSE)))</f>
        <v/>
      </c>
      <c r="T39" s="10" t="str">
        <f>if(isblank($F39),"",substitute(vlookup($F39,'Raw CRM data'!$E$2:$AV$199,24,FALSE),"; ",next_line!$A$1))</f>
        <v/>
      </c>
      <c r="U39" s="7" t="str">
        <f t="shared" si="2"/>
        <v>Magda</v>
      </c>
      <c r="V39" s="7"/>
      <c r="W39" s="7" t="b">
        <v>1</v>
      </c>
      <c r="X39" s="16"/>
      <c r="Y39" s="7" t="b">
        <v>0</v>
      </c>
      <c r="Z39" s="7"/>
      <c r="AA39" s="7"/>
      <c r="AB39" s="7" t="b">
        <v>0</v>
      </c>
      <c r="AC39" s="7"/>
      <c r="AD39" s="7">
        <f t="shared" si="3"/>
        <v>5</v>
      </c>
    </row>
    <row r="40" ht="15.75" customHeight="1">
      <c r="A40" s="5">
        <f t="shared" si="1"/>
        <v>39</v>
      </c>
      <c r="B40" s="6">
        <v>44780.40416666667</v>
      </c>
      <c r="C40" s="7" t="s">
        <v>28</v>
      </c>
      <c r="D40" s="7" t="s">
        <v>29</v>
      </c>
      <c r="E40" s="7" t="s">
        <v>119</v>
      </c>
      <c r="F40" s="7" t="s">
        <v>120</v>
      </c>
      <c r="G40" s="7" t="str">
        <f>if(isblank($F40),"",concatenate(vlookup($F40,'Raw CRM data'!$E$2:$AV$200,12,FALSE),vlookup($F40,'Raw CRM data'!$E$2:$AV$200,13,FALSE),vlookup($F40,'Raw CRM data'!$E$2:$AV$200,14,FALSE)))</f>
        <v/>
      </c>
      <c r="H40" s="7" t="str">
        <f>if(isblank($F40),"",concatenate(vlookup($F40,'Raw CRM data'!$E$2:$AV$200,4,FALSE),vlookup($F40,'Raw CRM data'!$E$2:$AV$200,5,FALSE),vlookup($F40,'Raw CRM data'!$E$2:$AV$200,6,FALSE),vlookup($F40,'Raw CRM data'!$E$2:$AV$200,7,FALSE),vlookup($F40,'Raw CRM data'!$E$2:$AV$200,8,FALSE),vlookup($F40,'Raw CRM data'!$E$2:$AV$200,9,FALSE),vlookup($F40,'Raw CRM data'!$E$2:$AV$200,10,FALSE)))</f>
        <v>271234775</v>
      </c>
      <c r="I40" s="7" t="s">
        <v>83</v>
      </c>
      <c r="J40" s="9" t="str">
        <f>if(isblank($F40),"", vlookup($F40,'Raw CRM data'!$E$2:$AV$200,2,FALSE))</f>
        <v>Female</v>
      </c>
      <c r="K40" s="8">
        <f>if(isblank($F40),"",floor(yearfrac(vlookup($F40,'Raw CRM data'!$E$2:$AV$200,3,FALSE),now()),1))</f>
        <v>33</v>
      </c>
      <c r="L40" s="7" t="str">
        <f>if(isblank($F40),"",vlookup($F40,'Raw CRM data'!$E$2:$AV$200,15,FALSE))</f>
        <v>Studying</v>
      </c>
      <c r="M40" s="7" t="str">
        <f>if(isblank($F40),"",vlookup($F40,'Raw CRM data'!$E$2:$AV$200,16,FALSE))</f>
        <v/>
      </c>
      <c r="N40" s="7" t="str">
        <f>if(isblank($F40),"",if(vlookup($F40,'Raw CRM data'!$E$2:$AV$200,17,FALSE)="Other",vlookup($F40,'Raw CRM data'!$E$2:$AV$200,18,FALSE),vlookup($F40,'Raw CRM data'!$E$2:$AV$200,17,FALSE)))</f>
        <v/>
      </c>
      <c r="O40" s="9" t="str">
        <f>if(isblank($F40),"",switch(vlookup($F40,'Raw CRM data'!$E$2:$AV$200,19,FALSE),"yes","Yes","no","No",vlookup($F40,'Raw CRM data'!$E$2:$AV$200,19,FALSE)))</f>
        <v>A little bit/I'm learning</v>
      </c>
      <c r="P40" s="9" t="str">
        <f>if(isblank($F40),"",vlookup($F40,'Raw CRM data'!$E$2:$AV$200,20,FALSE))</f>
        <v>Yes</v>
      </c>
      <c r="Q40" s="7" t="str">
        <f>if(isblank($F40),"",vlookup($F40,'Raw CRM data'!$E$2:$AV$199,22,FALSE))</f>
        <v/>
      </c>
      <c r="R40" s="7" t="str">
        <f>if(isblank($F40),"",vlookup($F40,'Raw CRM data'!$E$2:$AV$200,26,FALSE))</f>
        <v>Yes</v>
      </c>
      <c r="S40" s="7" t="str">
        <f>if(isblank($F40),"",switch(vlookup($F40,'Raw CRM data'!$E$2:$AV$199,23,FALSE),"Personal devlopment","Personal development",vlookup($F40,'Raw CRM data'!$E$2:$AV$199,23,FALSE)))</f>
        <v/>
      </c>
      <c r="T40" s="10" t="str">
        <f>if(isblank($F40),"",substitute(vlookup($F40,'Raw CRM data'!$E$2:$AV$199,24,FALSE),"; ",next_line!$A$1))</f>
        <v/>
      </c>
      <c r="U40" s="7" t="str">
        <f t="shared" si="2"/>
        <v>Magda</v>
      </c>
      <c r="V40" s="7"/>
      <c r="W40" s="7" t="b">
        <v>1</v>
      </c>
      <c r="X40" s="16"/>
      <c r="Y40" s="7" t="b">
        <v>0</v>
      </c>
      <c r="Z40" s="7"/>
      <c r="AA40" s="7"/>
      <c r="AB40" s="7" t="b">
        <v>0</v>
      </c>
      <c r="AC40" s="7"/>
      <c r="AD40" s="7">
        <f t="shared" si="3"/>
        <v>5</v>
      </c>
    </row>
    <row r="41" ht="15.75" customHeight="1">
      <c r="A41" s="5">
        <f t="shared" si="1"/>
        <v>40</v>
      </c>
      <c r="B41" s="6">
        <v>44780.57013888889</v>
      </c>
      <c r="C41" s="7" t="s">
        <v>28</v>
      </c>
      <c r="D41" s="7" t="s">
        <v>29</v>
      </c>
      <c r="E41" s="7" t="s">
        <v>121</v>
      </c>
      <c r="F41" s="7" t="s">
        <v>122</v>
      </c>
      <c r="G41" s="7" t="str">
        <f>if(isblank($F41),"",concatenate(vlookup($F41,'Raw CRM data'!$E$2:$AV$200,12,FALSE),vlookup($F41,'Raw CRM data'!$E$2:$AV$200,13,FALSE),vlookup($F41,'Raw CRM data'!$E$2:$AV$200,14,FALSE)))</f>
        <v/>
      </c>
      <c r="H41" s="7" t="str">
        <f>if(isblank($F41),"",concatenate(vlookup($F41,'Raw CRM data'!$E$2:$AV$200,4,FALSE),vlookup($F41,'Raw CRM data'!$E$2:$AV$200,5,FALSE),vlookup($F41,'Raw CRM data'!$E$2:$AV$200,6,FALSE),vlookup($F41,'Raw CRM data'!$E$2:$AV$200,7,FALSE),vlookup($F41,'Raw CRM data'!$E$2:$AV$200,8,FALSE),vlookup($F41,'Raw CRM data'!$E$2:$AV$200,9,FALSE),vlookup($F41,'Raw CRM data'!$E$2:$AV$200,10,FALSE)))</f>
        <v>871724993</v>
      </c>
      <c r="I41" s="7" t="s">
        <v>83</v>
      </c>
      <c r="J41" s="9" t="str">
        <f>if(isblank($F41),"", vlookup($F41,'Raw CRM data'!$E$2:$AV$200,2,FALSE))</f>
        <v>Female</v>
      </c>
      <c r="K41" s="8">
        <f>if(isblank($F41),"",floor(yearfrac(vlookup($F41,'Raw CRM data'!$E$2:$AV$200,3,FALSE),now()),1))</f>
        <v>29</v>
      </c>
      <c r="L41" s="7" t="str">
        <f>if(isblank($F41),"",vlookup($F41,'Raw CRM data'!$E$2:$AV$200,15,FALSE))</f>
        <v>Studying</v>
      </c>
      <c r="M41" s="7" t="str">
        <f>if(isblank($F41),"",vlookup($F41,'Raw CRM data'!$E$2:$AV$200,16,FALSE))</f>
        <v/>
      </c>
      <c r="N41" s="7" t="str">
        <f>if(isblank($F41),"",if(vlookup($F41,'Raw CRM data'!$E$2:$AV$200,17,FALSE)="Other",vlookup($F41,'Raw CRM data'!$E$2:$AV$200,18,FALSE),vlookup($F41,'Raw CRM data'!$E$2:$AV$200,17,FALSE)))</f>
        <v/>
      </c>
      <c r="O41" s="9" t="str">
        <f>if(isblank($F41),"",switch(vlookup($F41,'Raw CRM data'!$E$2:$AV$200,19,FALSE),"yes","Yes","no","No",vlookup($F41,'Raw CRM data'!$E$2:$AV$200,19,FALSE)))</f>
        <v>No</v>
      </c>
      <c r="P41" s="9" t="str">
        <f>if(isblank($F41),"",vlookup($F41,'Raw CRM data'!$E$2:$AV$200,20,FALSE))</f>
        <v>Yes</v>
      </c>
      <c r="Q41" s="7" t="str">
        <f>if(isblank($F41),"",vlookup($F41,'Raw CRM data'!$E$2:$AV$199,22,FALSE))</f>
        <v/>
      </c>
      <c r="R41" s="7" t="str">
        <f>if(isblank($F41),"",vlookup($F41,'Raw CRM data'!$E$2:$AV$200,26,FALSE))</f>
        <v>Yes</v>
      </c>
      <c r="S41" s="7" t="str">
        <f>if(isblank($F41),"",switch(vlookup($F41,'Raw CRM data'!$E$2:$AV$199,23,FALSE),"Personal devlopment","Personal development",vlookup($F41,'Raw CRM data'!$E$2:$AV$199,23,FALSE)))</f>
        <v/>
      </c>
      <c r="T41" s="10" t="str">
        <f>if(isblank($F41),"",substitute(vlookup($F41,'Raw CRM data'!$E$2:$AV$199,24,FALSE),"; ",next_line!$A$1))</f>
        <v/>
      </c>
      <c r="U41" s="7" t="str">
        <f t="shared" si="2"/>
        <v>Magda</v>
      </c>
      <c r="V41" s="7"/>
      <c r="W41" s="7" t="b">
        <v>1</v>
      </c>
      <c r="X41" s="7"/>
      <c r="Y41" s="7" t="b">
        <v>0</v>
      </c>
      <c r="Z41" s="7"/>
      <c r="AA41" s="7"/>
      <c r="AB41" s="7" t="b">
        <v>0</v>
      </c>
      <c r="AC41" s="7"/>
      <c r="AD41" s="7">
        <f t="shared" si="3"/>
        <v>5</v>
      </c>
    </row>
    <row r="42" ht="15.75" customHeight="1">
      <c r="A42" s="5">
        <f t="shared" si="1"/>
        <v>41</v>
      </c>
      <c r="B42" s="6">
        <v>44775.64861111111</v>
      </c>
      <c r="C42" s="7" t="s">
        <v>28</v>
      </c>
      <c r="D42" s="7" t="s">
        <v>29</v>
      </c>
      <c r="E42" s="7" t="s">
        <v>123</v>
      </c>
      <c r="F42" s="7" t="s">
        <v>124</v>
      </c>
      <c r="G42" s="7" t="str">
        <f>if(isblank($F42),"",concatenate(vlookup($F42,'Raw CRM data'!$E$2:$AV$200,12,FALSE),vlookup($F42,'Raw CRM data'!$E$2:$AV$200,13,FALSE),vlookup($F42,'Raw CRM data'!$E$2:$AV$200,14,FALSE)))</f>
        <v/>
      </c>
      <c r="H42" s="7" t="str">
        <f>if(isblank($F42),"",concatenate(vlookup($F42,'Raw CRM data'!$E$2:$AV$200,4,FALSE),vlookup($F42,'Raw CRM data'!$E$2:$AV$200,5,FALSE),vlookup($F42,'Raw CRM data'!$E$2:$AV$200,6,FALSE),vlookup($F42,'Raw CRM data'!$E$2:$AV$200,7,FALSE),vlookup($F42,'Raw CRM data'!$E$2:$AV$200,8,FALSE),vlookup($F42,'Raw CRM data'!$E$2:$AV$200,9,FALSE),vlookup($F42,'Raw CRM data'!$E$2:$AV$200,10,FALSE)))</f>
        <v>852525825</v>
      </c>
      <c r="I42" s="7" t="s">
        <v>86</v>
      </c>
      <c r="J42" s="9" t="str">
        <f>if(isblank($F42),"", vlookup($F42,'Raw CRM data'!$E$2:$AV$200,2,FALSE))</f>
        <v>Female</v>
      </c>
      <c r="K42" s="8">
        <f>if(isblank($F42),"",floor(yearfrac(vlookup($F42,'Raw CRM data'!$E$2:$AV$200,3,FALSE),now()),1))</f>
        <v>25</v>
      </c>
      <c r="L42" s="7" t="str">
        <f>if(isblank($F42),"",vlookup($F42,'Raw CRM data'!$E$2:$AV$200,15,FALSE))</f>
        <v>Studying and working</v>
      </c>
      <c r="M42" s="7" t="str">
        <f>if(isblank($F42),"",vlookup($F42,'Raw CRM data'!$E$2:$AV$200,16,FALSE))</f>
        <v/>
      </c>
      <c r="N42" s="7" t="str">
        <f>if(isblank($F42),"",if(vlookup($F42,'Raw CRM data'!$E$2:$AV$200,17,FALSE)="Other",vlookup($F42,'Raw CRM data'!$E$2:$AV$200,18,FALSE),vlookup($F42,'Raw CRM data'!$E$2:$AV$200,17,FALSE)))</f>
        <v/>
      </c>
      <c r="O42" s="9" t="str">
        <f>if(isblank($F42),"",switch(vlookup($F42,'Raw CRM data'!$E$2:$AV$200,19,FALSE),"yes","Yes","no","No",vlookup($F42,'Raw CRM data'!$E$2:$AV$200,19,FALSE)))</f>
        <v>Yes</v>
      </c>
      <c r="P42" s="9" t="str">
        <f>if(isblank($F42),"",vlookup($F42,'Raw CRM data'!$E$2:$AV$200,20,FALSE))</f>
        <v>A little bit/I'm learning</v>
      </c>
      <c r="Q42" s="7" t="str">
        <f>if(isblank($F42),"",vlookup($F42,'Raw CRM data'!$E$2:$AV$199,22,FALSE))</f>
        <v/>
      </c>
      <c r="R42" s="7" t="str">
        <f>if(isblank($F42),"",vlookup($F42,'Raw CRM data'!$E$2:$AV$200,26,FALSE))</f>
        <v>Yes</v>
      </c>
      <c r="S42" s="7" t="str">
        <f>if(isblank($F42),"",switch(vlookup($F42,'Raw CRM data'!$E$2:$AV$199,23,FALSE),"Personal devlopment","Personal development",vlookup($F42,'Raw CRM data'!$E$2:$AV$199,23,FALSE)))</f>
        <v/>
      </c>
      <c r="T42" s="10" t="str">
        <f>if(isblank($F42),"",substitute(vlookup($F42,'Raw CRM data'!$E$2:$AV$199,24,FALSE),"; ",next_line!$A$1))</f>
        <v/>
      </c>
      <c r="U42" s="7" t="str">
        <f t="shared" si="2"/>
        <v>Tomek</v>
      </c>
      <c r="V42" s="14"/>
      <c r="W42" s="7" t="b">
        <v>0</v>
      </c>
      <c r="X42" s="7"/>
      <c r="Y42" s="7" t="b">
        <v>0</v>
      </c>
      <c r="Z42" s="7"/>
      <c r="AA42" s="7"/>
      <c r="AB42" s="7" t="b">
        <v>0</v>
      </c>
      <c r="AC42" s="7"/>
      <c r="AD42" s="7">
        <f t="shared" si="3"/>
        <v>6.0802</v>
      </c>
    </row>
    <row r="43" ht="15.75" customHeight="1">
      <c r="A43" s="5">
        <f t="shared" si="1"/>
        <v>42</v>
      </c>
      <c r="B43" s="6">
        <v>44775.65694444445</v>
      </c>
      <c r="C43" s="7" t="s">
        <v>28</v>
      </c>
      <c r="D43" s="7" t="s">
        <v>29</v>
      </c>
      <c r="E43" s="7" t="s">
        <v>125</v>
      </c>
      <c r="F43" s="7" t="s">
        <v>126</v>
      </c>
      <c r="G43" s="7" t="str">
        <f>if(isblank($F43),"",concatenate(vlookup($F43,'Raw CRM data'!$E$2:$AV$200,12,FALSE),vlookup($F43,'Raw CRM data'!$E$2:$AV$200,13,FALSE),vlookup($F43,'Raw CRM data'!$E$2:$AV$200,14,FALSE)))</f>
        <v/>
      </c>
      <c r="H43" s="7" t="str">
        <f>if(isblank($F43),"",concatenate(vlookup($F43,'Raw CRM data'!$E$2:$AV$200,4,FALSE),vlookup($F43,'Raw CRM data'!$E$2:$AV$200,5,FALSE),vlookup($F43,'Raw CRM data'!$E$2:$AV$200,6,FALSE),vlookup($F43,'Raw CRM data'!$E$2:$AV$200,7,FALSE),vlookup($F43,'Raw CRM data'!$E$2:$AV$200,8,FALSE),vlookup($F43,'Raw CRM data'!$E$2:$AV$200,9,FALSE),vlookup($F43,'Raw CRM data'!$E$2:$AV$200,10,FALSE)))</f>
        <v>846565231</v>
      </c>
      <c r="I43" s="7" t="s">
        <v>86</v>
      </c>
      <c r="J43" s="9" t="str">
        <f>if(isblank($F43),"", vlookup($F43,'Raw CRM data'!$E$2:$AV$200,2,FALSE))</f>
        <v>Female</v>
      </c>
      <c r="K43" s="8">
        <f>if(isblank($F43),"",floor(yearfrac(vlookup($F43,'Raw CRM data'!$E$2:$AV$200,3,FALSE),now()),1))</f>
        <v>30</v>
      </c>
      <c r="L43" s="7" t="str">
        <f>if(isblank($F43),"",vlookup($F43,'Raw CRM data'!$E$2:$AV$200,15,FALSE))</f>
        <v>Studying and working</v>
      </c>
      <c r="M43" s="7" t="str">
        <f>if(isblank($F43),"",vlookup($F43,'Raw CRM data'!$E$2:$AV$200,16,FALSE))</f>
        <v/>
      </c>
      <c r="N43" s="7" t="str">
        <f>if(isblank($F43),"",if(vlookup($F43,'Raw CRM data'!$E$2:$AV$200,17,FALSE)="Other",vlookup($F43,'Raw CRM data'!$E$2:$AV$200,18,FALSE),vlookup($F43,'Raw CRM data'!$E$2:$AV$200,17,FALSE)))</f>
        <v/>
      </c>
      <c r="O43" s="9" t="str">
        <f>if(isblank($F43),"",switch(vlookup($F43,'Raw CRM data'!$E$2:$AV$200,19,FALSE),"yes","Yes","no","No",vlookup($F43,'Raw CRM data'!$E$2:$AV$200,19,FALSE)))</f>
        <v>Yes</v>
      </c>
      <c r="P43" s="9" t="str">
        <f>if(isblank($F43),"",vlookup($F43,'Raw CRM data'!$E$2:$AV$200,20,FALSE))</f>
        <v>Yes</v>
      </c>
      <c r="Q43" s="7" t="str">
        <f>if(isblank($F43),"",vlookup($F43,'Raw CRM data'!$E$2:$AV$199,22,FALSE))</f>
        <v/>
      </c>
      <c r="R43" s="7" t="str">
        <f>if(isblank($F43),"",vlookup($F43,'Raw CRM data'!$E$2:$AV$200,26,FALSE))</f>
        <v>Yes</v>
      </c>
      <c r="S43" s="7" t="str">
        <f>if(isblank($F43),"",switch(vlookup($F43,'Raw CRM data'!$E$2:$AV$199,23,FALSE),"Personal devlopment","Personal development",vlookup($F43,'Raw CRM data'!$E$2:$AV$199,23,FALSE)))</f>
        <v/>
      </c>
      <c r="T43" s="10" t="str">
        <f>if(isblank($F43),"",substitute(vlookup($F43,'Raw CRM data'!$E$2:$AV$199,24,FALSE),"; ",next_line!$A$1))</f>
        <v/>
      </c>
      <c r="U43" s="7" t="str">
        <f t="shared" si="2"/>
        <v>Tomek</v>
      </c>
      <c r="V43" s="14"/>
      <c r="W43" s="7" t="b">
        <v>0</v>
      </c>
      <c r="X43" s="15"/>
      <c r="Y43" s="7" t="b">
        <v>0</v>
      </c>
      <c r="Z43" s="7"/>
      <c r="AA43" s="7"/>
      <c r="AB43" s="7" t="b">
        <v>0</v>
      </c>
      <c r="AC43" s="7"/>
      <c r="AD43" s="7">
        <f t="shared" si="3"/>
        <v>6.0802</v>
      </c>
    </row>
    <row r="44" ht="15.75" customHeight="1">
      <c r="A44" s="5">
        <f t="shared" si="1"/>
        <v>43</v>
      </c>
      <c r="B44" s="6">
        <v>44775.67152777778</v>
      </c>
      <c r="C44" s="7" t="s">
        <v>28</v>
      </c>
      <c r="D44" s="7" t="s">
        <v>29</v>
      </c>
      <c r="E44" s="7" t="s">
        <v>127</v>
      </c>
      <c r="F44" s="7" t="s">
        <v>128</v>
      </c>
      <c r="G44" s="7" t="str">
        <f>if(isblank($F44),"",concatenate(vlookup($F44,'Raw CRM data'!$E$2:$AV$200,12,FALSE),vlookup($F44,'Raw CRM data'!$E$2:$AV$200,13,FALSE),vlookup($F44,'Raw CRM data'!$E$2:$AV$200,14,FALSE)))</f>
        <v/>
      </c>
      <c r="H44" s="7" t="str">
        <f>if(isblank($F44),"",concatenate(vlookup($F44,'Raw CRM data'!$E$2:$AV$200,4,FALSE),vlookup($F44,'Raw CRM data'!$E$2:$AV$200,5,FALSE),vlookup($F44,'Raw CRM data'!$E$2:$AV$200,6,FALSE),vlookup($F44,'Raw CRM data'!$E$2:$AV$200,7,FALSE),vlookup($F44,'Raw CRM data'!$E$2:$AV$200,8,FALSE),vlookup($F44,'Raw CRM data'!$E$2:$AV$200,9,FALSE),vlookup($F44,'Raw CRM data'!$E$2:$AV$200,10,FALSE)))</f>
        <v>922514622</v>
      </c>
      <c r="I44" s="7" t="s">
        <v>37</v>
      </c>
      <c r="J44" s="9" t="str">
        <f>if(isblank($F44),"", vlookup($F44,'Raw CRM data'!$E$2:$AV$200,2,FALSE))</f>
        <v>Male</v>
      </c>
      <c r="K44" s="8">
        <f>if(isblank($F44),"",floor(yearfrac(vlookup($F44,'Raw CRM data'!$E$2:$AV$200,3,FALSE),now()),1))</f>
        <v>30</v>
      </c>
      <c r="L44" s="7" t="str">
        <f>if(isblank($F44),"",vlookup($F44,'Raw CRM data'!$E$2:$AV$200,15,FALSE))</f>
        <v>Studying</v>
      </c>
      <c r="M44" s="7" t="str">
        <f>if(isblank($F44),"",vlookup($F44,'Raw CRM data'!$E$2:$AV$200,16,FALSE))</f>
        <v/>
      </c>
      <c r="N44" s="7" t="str">
        <f>if(isblank($F44),"",if(vlookup($F44,'Raw CRM data'!$E$2:$AV$200,17,FALSE)="Other",vlookup($F44,'Raw CRM data'!$E$2:$AV$200,18,FALSE),vlookup($F44,'Raw CRM data'!$E$2:$AV$200,17,FALSE)))</f>
        <v/>
      </c>
      <c r="O44" s="9" t="str">
        <f>if(isblank($F44),"",switch(vlookup($F44,'Raw CRM data'!$E$2:$AV$200,19,FALSE),"yes","Yes","no","No",vlookup($F44,'Raw CRM data'!$E$2:$AV$200,19,FALSE)))</f>
        <v>Yes</v>
      </c>
      <c r="P44" s="9" t="str">
        <f>if(isblank($F44),"",vlookup($F44,'Raw CRM data'!$E$2:$AV$200,20,FALSE))</f>
        <v>Yes</v>
      </c>
      <c r="Q44" s="7" t="str">
        <f>if(isblank($F44),"",vlookup($F44,'Raw CRM data'!$E$2:$AV$199,22,FALSE))</f>
        <v/>
      </c>
      <c r="R44" s="7" t="str">
        <f>if(isblank($F44),"",vlookup($F44,'Raw CRM data'!$E$2:$AV$200,26,FALSE))</f>
        <v>Yes</v>
      </c>
      <c r="S44" s="7" t="str">
        <f>if(isblank($F44),"",switch(vlookup($F44,'Raw CRM data'!$E$2:$AV$199,23,FALSE),"Personal devlopment","Personal development",vlookup($F44,'Raw CRM data'!$E$2:$AV$199,23,FALSE)))</f>
        <v/>
      </c>
      <c r="T44" s="10" t="str">
        <f>if(isblank($F44),"",substitute(vlookup($F44,'Raw CRM data'!$E$2:$AV$199,24,FALSE),"; ",next_line!$A$1))</f>
        <v/>
      </c>
      <c r="U44" s="7" t="str">
        <f t="shared" si="2"/>
        <v>Kuba</v>
      </c>
      <c r="V44" s="7"/>
      <c r="W44" s="7" t="b">
        <v>0</v>
      </c>
      <c r="X44" s="7"/>
      <c r="Y44" s="7" t="b">
        <v>0</v>
      </c>
      <c r="Z44" s="7"/>
      <c r="AA44" s="7"/>
      <c r="AB44" s="7" t="b">
        <v>0</v>
      </c>
      <c r="AC44" s="7"/>
      <c r="AD44" s="7">
        <f t="shared" si="3"/>
        <v>6.0802</v>
      </c>
    </row>
    <row r="45" ht="15.75" customHeight="1">
      <c r="A45" s="5">
        <f t="shared" si="1"/>
        <v>44</v>
      </c>
      <c r="B45" s="6">
        <v>44775.67152777778</v>
      </c>
      <c r="C45" s="7" t="s">
        <v>28</v>
      </c>
      <c r="D45" s="7" t="s">
        <v>29</v>
      </c>
      <c r="E45" s="7" t="s">
        <v>129</v>
      </c>
      <c r="F45" s="7" t="s">
        <v>130</v>
      </c>
      <c r="G45" s="7" t="str">
        <f>if(isblank($F45),"",concatenate(vlookup($F45,'Raw CRM data'!$E$2:$AV$200,12,FALSE),vlookup($F45,'Raw CRM data'!$E$2:$AV$200,13,FALSE),vlookup($F45,'Raw CRM data'!$E$2:$AV$200,14,FALSE)))</f>
        <v/>
      </c>
      <c r="H45" s="7" t="str">
        <f>if(isblank($F45),"",concatenate(vlookup($F45,'Raw CRM data'!$E$2:$AV$200,4,FALSE),vlookup($F45,'Raw CRM data'!$E$2:$AV$200,5,FALSE),vlookup($F45,'Raw CRM data'!$E$2:$AV$200,6,FALSE),vlookup($F45,'Raw CRM data'!$E$2:$AV$200,7,FALSE),vlookup($F45,'Raw CRM data'!$E$2:$AV$200,8,FALSE),vlookup($F45,'Raw CRM data'!$E$2:$AV$200,9,FALSE),vlookup($F45,'Raw CRM data'!$E$2:$AV$200,10,FALSE)))</f>
        <v>880532913</v>
      </c>
      <c r="I45" s="7" t="s">
        <v>57</v>
      </c>
      <c r="J45" s="9" t="str">
        <f>if(isblank($F45),"", vlookup($F45,'Raw CRM data'!$E$2:$AV$200,2,FALSE))</f>
        <v>Female</v>
      </c>
      <c r="K45" s="8">
        <f>if(isblank($F45),"",floor(yearfrac(vlookup($F45,'Raw CRM data'!$E$2:$AV$200,3,FALSE),now()),1))</f>
        <v>30</v>
      </c>
      <c r="L45" s="7" t="str">
        <f>if(isblank($F45),"",vlookup($F45,'Raw CRM data'!$E$2:$AV$200,15,FALSE))</f>
        <v>Studying and working</v>
      </c>
      <c r="M45" s="7" t="str">
        <f>if(isblank($F45),"",vlookup($F45,'Raw CRM data'!$E$2:$AV$200,16,FALSE))</f>
        <v/>
      </c>
      <c r="N45" s="7" t="str">
        <f>if(isblank($F45),"",if(vlookup($F45,'Raw CRM data'!$E$2:$AV$200,17,FALSE)="Other",vlookup($F45,'Raw CRM data'!$E$2:$AV$200,18,FALSE),vlookup($F45,'Raw CRM data'!$E$2:$AV$200,17,FALSE)))</f>
        <v/>
      </c>
      <c r="O45" s="9" t="str">
        <f>if(isblank($F45),"",switch(vlookup($F45,'Raw CRM data'!$E$2:$AV$200,19,FALSE),"yes","Yes","no","No",vlookup($F45,'Raw CRM data'!$E$2:$AV$200,19,FALSE)))</f>
        <v>A little bit/I'm learning</v>
      </c>
      <c r="P45" s="9" t="str">
        <f>if(isblank($F45),"",vlookup($F45,'Raw CRM data'!$E$2:$AV$200,20,FALSE))</f>
        <v>Yes</v>
      </c>
      <c r="Q45" s="7" t="str">
        <f>if(isblank($F45),"",vlookup($F45,'Raw CRM data'!$E$2:$AV$199,22,FALSE))</f>
        <v/>
      </c>
      <c r="R45" s="7" t="str">
        <f>if(isblank($F45),"",vlookup($F45,'Raw CRM data'!$E$2:$AV$200,26,FALSE))</f>
        <v>Yes</v>
      </c>
      <c r="S45" s="7" t="str">
        <f>if(isblank($F45),"",switch(vlookup($F45,'Raw CRM data'!$E$2:$AV$199,23,FALSE),"Personal devlopment","Personal development",vlookup($F45,'Raw CRM data'!$E$2:$AV$199,23,FALSE)))</f>
        <v/>
      </c>
      <c r="T45" s="10" t="str">
        <f>if(isblank($F45),"",substitute(vlookup($F45,'Raw CRM data'!$E$2:$AV$199,24,FALSE),"; ",next_line!$A$1))</f>
        <v/>
      </c>
      <c r="U45" s="7" t="str">
        <f t="shared" si="2"/>
        <v>Denys</v>
      </c>
      <c r="V45" s="7"/>
      <c r="W45" s="7" t="b">
        <v>0</v>
      </c>
      <c r="X45" s="7"/>
      <c r="Y45" s="7" t="b">
        <v>0</v>
      </c>
      <c r="Z45" s="7" t="b">
        <v>0</v>
      </c>
      <c r="AA45" s="7"/>
      <c r="AB45" s="7" t="b">
        <v>0</v>
      </c>
      <c r="AC45" s="7"/>
      <c r="AD45" s="7">
        <f t="shared" si="3"/>
        <v>6.0802</v>
      </c>
    </row>
    <row r="46" ht="15.75" customHeight="1">
      <c r="A46" s="5">
        <f t="shared" si="1"/>
        <v>45</v>
      </c>
      <c r="B46" s="6">
        <v>44775.67152777778</v>
      </c>
      <c r="C46" s="7" t="s">
        <v>28</v>
      </c>
      <c r="D46" s="7" t="s">
        <v>29</v>
      </c>
      <c r="E46" s="7" t="s">
        <v>131</v>
      </c>
      <c r="F46" s="7" t="s">
        <v>132</v>
      </c>
      <c r="G46" s="7" t="str">
        <f>if(isblank($F46),"",concatenate(vlookup($F46,'Raw CRM data'!$E$2:$AV$200,12,FALSE),vlookup($F46,'Raw CRM data'!$E$2:$AV$200,13,FALSE),vlookup($F46,'Raw CRM data'!$E$2:$AV$200,14,FALSE)))</f>
        <v/>
      </c>
      <c r="H46" s="7" t="str">
        <f>if(isblank($F46),"",concatenate(vlookup($F46,'Raw CRM data'!$E$2:$AV$200,4,FALSE),vlookup($F46,'Raw CRM data'!$E$2:$AV$200,5,FALSE),vlookup($F46,'Raw CRM data'!$E$2:$AV$200,6,FALSE),vlookup($F46,'Raw CRM data'!$E$2:$AV$200,7,FALSE),vlookup($F46,'Raw CRM data'!$E$2:$AV$200,8,FALSE),vlookup($F46,'Raw CRM data'!$E$2:$AV$200,9,FALSE),vlookup($F46,'Raw CRM data'!$E$2:$AV$200,10,FALSE)))</f>
        <v>900920307</v>
      </c>
      <c r="I46" s="7" t="s">
        <v>86</v>
      </c>
      <c r="J46" s="9" t="str">
        <f>if(isblank($F46),"", vlookup($F46,'Raw CRM data'!$E$2:$AV$200,2,FALSE))</f>
        <v>Male</v>
      </c>
      <c r="K46" s="8">
        <f>if(isblank($F46),"",floor(yearfrac(vlookup($F46,'Raw CRM data'!$E$2:$AV$200,3,FALSE),now()),1))</f>
        <v>31</v>
      </c>
      <c r="L46" s="7" t="str">
        <f>if(isblank($F46),"",vlookup($F46,'Raw CRM data'!$E$2:$AV$200,15,FALSE))</f>
        <v>Studying</v>
      </c>
      <c r="M46" s="7" t="str">
        <f>if(isblank($F46),"",vlookup($F46,'Raw CRM data'!$E$2:$AV$200,16,FALSE))</f>
        <v/>
      </c>
      <c r="N46" s="7" t="str">
        <f>if(isblank($F46),"",if(vlookup($F46,'Raw CRM data'!$E$2:$AV$200,17,FALSE)="Other",vlookup($F46,'Raw CRM data'!$E$2:$AV$200,18,FALSE),vlookup($F46,'Raw CRM data'!$E$2:$AV$200,17,FALSE)))</f>
        <v/>
      </c>
      <c r="O46" s="9" t="str">
        <f>if(isblank($F46),"",switch(vlookup($F46,'Raw CRM data'!$E$2:$AV$200,19,FALSE),"yes","Yes","no","No",vlookup($F46,'Raw CRM data'!$E$2:$AV$200,19,FALSE)))</f>
        <v>No</v>
      </c>
      <c r="P46" s="9" t="str">
        <f>if(isblank($F46),"",vlookup($F46,'Raw CRM data'!$E$2:$AV$200,20,FALSE))</f>
        <v>Yes</v>
      </c>
      <c r="Q46" s="7" t="str">
        <f>if(isblank($F46),"",vlookup($F46,'Raw CRM data'!$E$2:$AV$199,22,FALSE))</f>
        <v/>
      </c>
      <c r="R46" s="7" t="str">
        <f>if(isblank($F46),"",vlookup($F46,'Raw CRM data'!$E$2:$AV$200,26,FALSE))</f>
        <v>Yes</v>
      </c>
      <c r="S46" s="7" t="str">
        <f>if(isblank($F46),"",switch(vlookup($F46,'Raw CRM data'!$E$2:$AV$199,23,FALSE),"Personal devlopment","Personal development",vlookup($F46,'Raw CRM data'!$E$2:$AV$199,23,FALSE)))</f>
        <v/>
      </c>
      <c r="T46" s="10" t="str">
        <f>if(isblank($F46),"",substitute(vlookup($F46,'Raw CRM data'!$E$2:$AV$199,24,FALSE),"; ",next_line!$A$1))</f>
        <v/>
      </c>
      <c r="U46" s="7" t="str">
        <f t="shared" si="2"/>
        <v>Tomek</v>
      </c>
      <c r="V46" s="7"/>
      <c r="W46" s="7" t="b">
        <v>0</v>
      </c>
      <c r="X46" s="7"/>
      <c r="Y46" s="7" t="b">
        <v>0</v>
      </c>
      <c r="Z46" s="7"/>
      <c r="AA46" s="7"/>
      <c r="AB46" s="7" t="b">
        <v>0</v>
      </c>
      <c r="AC46" s="7"/>
      <c r="AD46" s="7">
        <f t="shared" si="3"/>
        <v>6.0802</v>
      </c>
    </row>
    <row r="47" ht="15.75" customHeight="1">
      <c r="A47" s="5">
        <f t="shared" si="1"/>
        <v>46</v>
      </c>
      <c r="B47" s="6">
        <v>44777.33819444444</v>
      </c>
      <c r="C47" s="7" t="s">
        <v>28</v>
      </c>
      <c r="D47" s="7" t="s">
        <v>29</v>
      </c>
      <c r="E47" s="7" t="s">
        <v>133</v>
      </c>
      <c r="F47" s="7" t="s">
        <v>134</v>
      </c>
      <c r="G47" s="7" t="str">
        <f>if(isblank($F47),"",concatenate(vlookup($F47,'Raw CRM data'!$E$2:$AV$200,12,FALSE),vlookup($F47,'Raw CRM data'!$E$2:$AV$200,13,FALSE),vlookup($F47,'Raw CRM data'!$E$2:$AV$200,14,FALSE)))</f>
        <v/>
      </c>
      <c r="H47" s="7" t="str">
        <f>if(isblank($F47),"",concatenate(vlookup($F47,'Raw CRM data'!$E$2:$AV$200,4,FALSE),vlookup($F47,'Raw CRM data'!$E$2:$AV$200,5,FALSE),vlookup($F47,'Raw CRM data'!$E$2:$AV$200,6,FALSE),vlookup($F47,'Raw CRM data'!$E$2:$AV$200,7,FALSE),vlookup($F47,'Raw CRM data'!$E$2:$AV$200,8,FALSE),vlookup($F47,'Raw CRM data'!$E$2:$AV$200,9,FALSE),vlookup($F47,'Raw CRM data'!$E$2:$AV$200,10,FALSE)))</f>
        <v>362709666</v>
      </c>
      <c r="I47" s="7" t="s">
        <v>37</v>
      </c>
      <c r="J47" s="9" t="str">
        <f>if(isblank($F47),"", vlookup($F47,'Raw CRM data'!$E$2:$AV$200,2,FALSE))</f>
        <v>Female</v>
      </c>
      <c r="K47" s="8">
        <f>if(isblank($F47),"",floor(yearfrac(vlookup($F47,'Raw CRM data'!$E$2:$AV$200,3,FALSE),now()),1))</f>
        <v>30</v>
      </c>
      <c r="L47" s="7" t="str">
        <f>if(isblank($F47),"",vlookup($F47,'Raw CRM data'!$E$2:$AV$200,15,FALSE))</f>
        <v>Studying</v>
      </c>
      <c r="M47" s="7" t="str">
        <f>if(isblank($F47),"",vlookup($F47,'Raw CRM data'!$E$2:$AV$200,16,FALSE))</f>
        <v/>
      </c>
      <c r="N47" s="7" t="str">
        <f>if(isblank($F47),"",if(vlookup($F47,'Raw CRM data'!$E$2:$AV$200,17,FALSE)="Other",vlookup($F47,'Raw CRM data'!$E$2:$AV$200,18,FALSE),vlookup($F47,'Raw CRM data'!$E$2:$AV$200,17,FALSE)))</f>
        <v/>
      </c>
      <c r="O47" s="9" t="str">
        <f>if(isblank($F47),"",switch(vlookup($F47,'Raw CRM data'!$E$2:$AV$200,19,FALSE),"yes","Yes","no","No",vlookup($F47,'Raw CRM data'!$E$2:$AV$200,19,FALSE)))</f>
        <v>A little bit/I'm learning</v>
      </c>
      <c r="P47" s="9" t="str">
        <f>if(isblank($F47),"",vlookup($F47,'Raw CRM data'!$E$2:$AV$200,20,FALSE))</f>
        <v>Yes</v>
      </c>
      <c r="Q47" s="7" t="str">
        <f>if(isblank($F47),"",vlookup($F47,'Raw CRM data'!$E$2:$AV$199,22,FALSE))</f>
        <v/>
      </c>
      <c r="R47" s="7" t="str">
        <f>if(isblank($F47),"",vlookup($F47,'Raw CRM data'!$E$2:$AV$200,26,FALSE))</f>
        <v>Yes</v>
      </c>
      <c r="S47" s="7" t="str">
        <f>if(isblank($F47),"",switch(vlookup($F47,'Raw CRM data'!$E$2:$AV$199,23,FALSE),"Personal devlopment","Personal development",vlookup($F47,'Raw CRM data'!$E$2:$AV$199,23,FALSE)))</f>
        <v/>
      </c>
      <c r="T47" s="10" t="str">
        <f>if(isblank($F47),"",substitute(vlookup($F47,'Raw CRM data'!$E$2:$AV$199,24,FALSE),"; ",next_line!$A$1))</f>
        <v/>
      </c>
      <c r="U47" s="7" t="str">
        <f t="shared" si="2"/>
        <v>Kuba</v>
      </c>
      <c r="V47" s="7"/>
      <c r="W47" s="7" t="b">
        <v>0</v>
      </c>
      <c r="X47" s="7"/>
      <c r="Y47" s="7" t="b">
        <v>0</v>
      </c>
      <c r="Z47" s="7"/>
      <c r="AA47" s="7"/>
      <c r="AB47" s="7" t="b">
        <v>0</v>
      </c>
      <c r="AC47" s="7"/>
      <c r="AD47" s="7">
        <f t="shared" si="3"/>
        <v>6.0804</v>
      </c>
    </row>
    <row r="48" ht="15.75" customHeight="1">
      <c r="A48" s="5">
        <f t="shared" si="1"/>
        <v>47</v>
      </c>
      <c r="B48" s="6">
        <v>44780.81458333333</v>
      </c>
      <c r="C48" s="7" t="s">
        <v>28</v>
      </c>
      <c r="D48" s="7" t="s">
        <v>29</v>
      </c>
      <c r="E48" s="7" t="s">
        <v>135</v>
      </c>
      <c r="F48" s="7" t="s">
        <v>136</v>
      </c>
      <c r="G48" s="7" t="str">
        <f>if(isblank($F48),"",concatenate(vlookup($F48,'Raw CRM data'!$E$2:$AV$200,12,FALSE),vlookup($F48,'Raw CRM data'!$E$2:$AV$200,13,FALSE),vlookup($F48,'Raw CRM data'!$E$2:$AV$200,14,FALSE)))</f>
        <v/>
      </c>
      <c r="H48" s="7" t="str">
        <f>if(isblank($F48),"",concatenate(vlookup($F48,'Raw CRM data'!$E$2:$AV$200,4,FALSE),vlookup($F48,'Raw CRM data'!$E$2:$AV$200,5,FALSE),vlookup($F48,'Raw CRM data'!$E$2:$AV$200,6,FALSE),vlookup($F48,'Raw CRM data'!$E$2:$AV$200,7,FALSE),vlookup($F48,'Raw CRM data'!$E$2:$AV$200,8,FALSE),vlookup($F48,'Raw CRM data'!$E$2:$AV$200,9,FALSE),vlookup($F48,'Raw CRM data'!$E$2:$AV$200,10,FALSE)))</f>
        <v>897005044</v>
      </c>
      <c r="I48" s="7" t="s">
        <v>32</v>
      </c>
      <c r="J48" s="9" t="str">
        <f>if(isblank($F48),"", vlookup($F48,'Raw CRM data'!$E$2:$AV$200,2,FALSE))</f>
        <v>Male</v>
      </c>
      <c r="K48" s="8">
        <f>if(isblank($F48),"",floor(yearfrac(vlookup($F48,'Raw CRM data'!$E$2:$AV$200,3,FALSE),now()),1))</f>
        <v>25</v>
      </c>
      <c r="L48" s="7" t="str">
        <f>if(isblank($F48),"",vlookup($F48,'Raw CRM data'!$E$2:$AV$200,15,FALSE))</f>
        <v>Studying and working</v>
      </c>
      <c r="M48" s="7" t="str">
        <f>if(isblank($F48),"",vlookup($F48,'Raw CRM data'!$E$2:$AV$200,16,FALSE))</f>
        <v/>
      </c>
      <c r="N48" s="7" t="str">
        <f>if(isblank($F48),"",if(vlookup($F48,'Raw CRM data'!$E$2:$AV$200,17,FALSE)="Other",vlookup($F48,'Raw CRM data'!$E$2:$AV$200,18,FALSE),vlookup($F48,'Raw CRM data'!$E$2:$AV$200,17,FALSE)))</f>
        <v/>
      </c>
      <c r="O48" s="9" t="str">
        <f>if(isblank($F48),"",switch(vlookup($F48,'Raw CRM data'!$E$2:$AV$200,19,FALSE),"yes","Yes","no","No",vlookup($F48,'Raw CRM data'!$E$2:$AV$200,19,FALSE)))</f>
        <v>A little bit/I'm learning</v>
      </c>
      <c r="P48" s="9" t="str">
        <f>if(isblank($F48),"",vlookup($F48,'Raw CRM data'!$E$2:$AV$200,20,FALSE))</f>
        <v>Yes</v>
      </c>
      <c r="Q48" s="7" t="str">
        <f>if(isblank($F48),"",vlookup($F48,'Raw CRM data'!$E$2:$AV$199,22,FALSE))</f>
        <v/>
      </c>
      <c r="R48" s="7" t="str">
        <f>if(isblank($F48),"",vlookup($F48,'Raw CRM data'!$E$2:$AV$200,26,FALSE))</f>
        <v>Yes</v>
      </c>
      <c r="S48" s="7" t="str">
        <f>if(isblank($F48),"",switch(vlookup($F48,'Raw CRM data'!$E$2:$AV$199,23,FALSE),"Personal devlopment","Personal development",vlookup($F48,'Raw CRM data'!$E$2:$AV$199,23,FALSE)))</f>
        <v/>
      </c>
      <c r="T48" s="10" t="str">
        <f>if(isblank($F48),"",substitute(vlookup($F48,'Raw CRM data'!$E$2:$AV$199,24,FALSE),"; ",next_line!$A$1))</f>
        <v/>
      </c>
      <c r="U48" s="7" t="str">
        <f t="shared" si="2"/>
        <v>Victoria</v>
      </c>
      <c r="V48" s="7"/>
      <c r="W48" s="7" t="b">
        <v>0</v>
      </c>
      <c r="X48" s="7"/>
      <c r="Y48" s="7" t="b">
        <v>0</v>
      </c>
      <c r="Z48" s="7"/>
      <c r="AA48" s="7"/>
      <c r="AB48" s="7" t="b">
        <v>0</v>
      </c>
      <c r="AC48" s="7"/>
      <c r="AD48" s="7">
        <f t="shared" si="3"/>
        <v>6.0807</v>
      </c>
    </row>
    <row r="49" ht="17.25" customHeight="1">
      <c r="A49" s="17">
        <v>18.0</v>
      </c>
      <c r="B49" s="18">
        <v>44781.65694444445</v>
      </c>
      <c r="C49" s="19" t="s">
        <v>28</v>
      </c>
      <c r="D49" s="19" t="s">
        <v>29</v>
      </c>
      <c r="E49" s="19" t="s">
        <v>137</v>
      </c>
      <c r="F49" s="19" t="s">
        <v>138</v>
      </c>
      <c r="G49" s="7" t="str">
        <f>if(isblank($F49),"",concatenate(vlookup($F49,'Raw CRM data'!$E$2:$AV$200,12,FALSE),vlookup($F49,'Raw CRM data'!$E$2:$AV$200,13,FALSE),vlookup($F49,'Raw CRM data'!$E$2:$AV$200,14,FALSE)))</f>
        <v/>
      </c>
      <c r="H49" s="7" t="str">
        <f>if(isblank($F49),"",concatenate(vlookup($F49,'Raw CRM data'!$E$2:$AV$200,4,FALSE),vlookup($F49,'Raw CRM data'!$E$2:$AV$200,5,FALSE),vlookup($F49,'Raw CRM data'!$E$2:$AV$200,6,FALSE),vlookup($F49,'Raw CRM data'!$E$2:$AV$200,7,FALSE),vlookup($F49,'Raw CRM data'!$E$2:$AV$200,8,FALSE),vlookup($F49,'Raw CRM data'!$E$2:$AV$200,9,FALSE),vlookup($F49,'Raw CRM data'!$E$2:$AV$200,10,FALSE)))</f>
        <v>583291008</v>
      </c>
      <c r="I49" s="19"/>
      <c r="J49" s="9" t="str">
        <f>if(isblank($F49),"", vlookup($F49,'Raw CRM data'!$E$2:$AV$200,2,FALSE))</f>
        <v>Male</v>
      </c>
      <c r="K49" s="8">
        <f>if(isblank($F49),"",floor(yearfrac(vlookup($F49,'Raw CRM data'!$E$2:$AV$200,3,FALSE),now()),1))</f>
        <v>28</v>
      </c>
      <c r="L49" s="7" t="str">
        <f>if(isblank($F49),"",vlookup($F49,'Raw CRM data'!$E$2:$AV$200,15,FALSE))</f>
        <v>Studying</v>
      </c>
      <c r="M49" s="7" t="str">
        <f>if(isblank($F49),"",vlookup($F49,'Raw CRM data'!$E$2:$AV$200,16,FALSE))</f>
        <v/>
      </c>
      <c r="N49" s="7" t="str">
        <f>if(isblank($F49),"",if(vlookup($F49,'Raw CRM data'!$E$2:$AV$200,17,FALSE)="Other",vlookup($F49,'Raw CRM data'!$E$2:$AV$200,18,FALSE),vlookup($F49,'Raw CRM data'!$E$2:$AV$200,17,FALSE)))</f>
        <v/>
      </c>
      <c r="O49" s="9" t="str">
        <f>if(isblank($F49),"",switch(vlookup($F49,'Raw CRM data'!$E$2:$AV$200,19,FALSE),"yes","Yes","no","No",vlookup($F49,'Raw CRM data'!$E$2:$AV$200,19,FALSE)))</f>
        <v>Yes</v>
      </c>
      <c r="P49" s="9" t="str">
        <f>if(isblank($F49),"",vlookup($F49,'Raw CRM data'!$E$2:$AV$200,20,FALSE))</f>
        <v>Yes</v>
      </c>
      <c r="Q49" s="7" t="str">
        <f>if(isblank($F49),"",vlookup($F49,'Raw CRM data'!$E$2:$AV$199,22,FALSE))</f>
        <v/>
      </c>
      <c r="R49" s="7" t="str">
        <f>if(isblank($F49),"",vlookup($F49,'Raw CRM data'!$E$2:$AV$200,26,FALSE))</f>
        <v>Yes</v>
      </c>
      <c r="S49" s="7" t="str">
        <f>if(isblank($F49),"",switch(vlookup($F49,'Raw CRM data'!$E$2:$AV$199,23,FALSE),"Personal devlopment","Personal development",vlookup($F49,'Raw CRM data'!$E$2:$AV$199,23,FALSE)))</f>
        <v/>
      </c>
      <c r="T49" s="10" t="str">
        <f>if(isblank($F49),"",substitute(vlookup($F49,'Raw CRM data'!$E$2:$AV$199,24,FALSE),"; ",next_line!$A$1))</f>
        <v/>
      </c>
      <c r="U49" s="7" t="str">
        <f t="shared" si="2"/>
        <v/>
      </c>
      <c r="V49" s="19"/>
      <c r="W49" s="19" t="b">
        <v>0</v>
      </c>
      <c r="X49" s="19"/>
      <c r="Y49" s="19" t="b">
        <v>0</v>
      </c>
      <c r="Z49" s="19" t="b">
        <v>0</v>
      </c>
      <c r="AA49" s="19"/>
      <c r="AB49" s="7" t="b">
        <v>0</v>
      </c>
      <c r="AC49" s="20" t="s">
        <v>139</v>
      </c>
      <c r="AD49" s="7">
        <f t="shared" si="3"/>
        <v>7</v>
      </c>
    </row>
    <row r="50" ht="15.75" customHeight="1">
      <c r="A50" s="5">
        <f t="shared" ref="A50:A65" si="4">IF(ISBLANK(B50),"",COUNTA(B$2:B50))</f>
        <v>49</v>
      </c>
      <c r="B50" s="6">
        <v>44781.89444444444</v>
      </c>
      <c r="C50" s="7" t="s">
        <v>28</v>
      </c>
      <c r="D50" s="7" t="s">
        <v>29</v>
      </c>
      <c r="E50" s="7" t="s">
        <v>140</v>
      </c>
      <c r="F50" s="7" t="s">
        <v>141</v>
      </c>
      <c r="G50" s="7" t="str">
        <f>if(isblank($F50),"",concatenate(vlookup($F50,'Raw CRM data'!$E$2:$AV$200,12,FALSE),vlookup($F50,'Raw CRM data'!$E$2:$AV$200,13,FALSE),vlookup($F50,'Raw CRM data'!$E$2:$AV$200,14,FALSE)))</f>
        <v/>
      </c>
      <c r="H50" s="7" t="str">
        <f>if(isblank($F50),"",concatenate(vlookup($F50,'Raw CRM data'!$E$2:$AV$200,4,FALSE),vlookup($F50,'Raw CRM data'!$E$2:$AV$200,5,FALSE),vlookup($F50,'Raw CRM data'!$E$2:$AV$200,6,FALSE),vlookup($F50,'Raw CRM data'!$E$2:$AV$200,7,FALSE),vlookup($F50,'Raw CRM data'!$E$2:$AV$200,8,FALSE),vlookup($F50,'Raw CRM data'!$E$2:$AV$200,9,FALSE),vlookup($F50,'Raw CRM data'!$E$2:$AV$200,10,FALSE)))</f>
        <v>846608067</v>
      </c>
      <c r="I50" s="7" t="s">
        <v>83</v>
      </c>
      <c r="J50" s="9" t="str">
        <f>if(isblank($F50),"", vlookup($F50,'Raw CRM data'!$E$2:$AV$200,2,FALSE))</f>
        <v>Female</v>
      </c>
      <c r="K50" s="8">
        <f>if(isblank($F50),"",floor(yearfrac(vlookup($F50,'Raw CRM data'!$E$2:$AV$200,3,FALSE),now()),1))</f>
        <v>31</v>
      </c>
      <c r="L50" s="7" t="str">
        <f>if(isblank($F50),"",vlookup($F50,'Raw CRM data'!$E$2:$AV$200,15,FALSE))</f>
        <v>None of the above</v>
      </c>
      <c r="M50" s="7" t="str">
        <f>if(isblank($F50),"",vlookup($F50,'Raw CRM data'!$E$2:$AV$200,16,FALSE))</f>
        <v/>
      </c>
      <c r="N50" s="7" t="str">
        <f>if(isblank($F50),"",if(vlookup($F50,'Raw CRM data'!$E$2:$AV$200,17,FALSE)="Other",vlookup($F50,'Raw CRM data'!$E$2:$AV$200,18,FALSE),vlookup($F50,'Raw CRM data'!$E$2:$AV$200,17,FALSE)))</f>
        <v/>
      </c>
      <c r="O50" s="9" t="str">
        <f>if(isblank($F50),"",switch(vlookup($F50,'Raw CRM data'!$E$2:$AV$200,19,FALSE),"yes","Yes","no","No",vlookup($F50,'Raw CRM data'!$E$2:$AV$200,19,FALSE)))</f>
        <v>Yes</v>
      </c>
      <c r="P50" s="9" t="str">
        <f>if(isblank($F50),"",vlookup($F50,'Raw CRM data'!$E$2:$AV$200,20,FALSE))</f>
        <v>A little bit/I'm learning</v>
      </c>
      <c r="Q50" s="7" t="str">
        <f>if(isblank($F50),"",vlookup($F50,'Raw CRM data'!$E$2:$AV$199,22,FALSE))</f>
        <v/>
      </c>
      <c r="R50" s="7" t="str">
        <f>if(isblank($F50),"",vlookup($F50,'Raw CRM data'!$E$2:$AV$200,26,FALSE))</f>
        <v>Partly</v>
      </c>
      <c r="S50" s="7" t="str">
        <f>if(isblank($F50),"",switch(vlookup($F50,'Raw CRM data'!$E$2:$AV$199,23,FALSE),"Personal devlopment","Personal development",vlookup($F50,'Raw CRM data'!$E$2:$AV$199,23,FALSE)))</f>
        <v/>
      </c>
      <c r="T50" s="10" t="str">
        <f>if(isblank($F50),"",substitute(vlookup($F50,'Raw CRM data'!$E$2:$AV$199,24,FALSE),"; ",next_line!$A$1))</f>
        <v/>
      </c>
      <c r="U50" s="7" t="str">
        <f t="shared" si="2"/>
        <v>Magda</v>
      </c>
      <c r="V50" s="7"/>
      <c r="W50" s="7" t="b">
        <v>1</v>
      </c>
      <c r="X50" s="7"/>
      <c r="Y50" s="7" t="b">
        <v>1</v>
      </c>
      <c r="Z50" s="7" t="b">
        <v>1</v>
      </c>
      <c r="AA50" s="7"/>
      <c r="AB50" s="7" t="b">
        <v>0</v>
      </c>
      <c r="AC50" s="7" t="s">
        <v>139</v>
      </c>
      <c r="AD50" s="7">
        <f t="shared" si="3"/>
        <v>7</v>
      </c>
    </row>
    <row r="51" ht="15.75" customHeight="1">
      <c r="A51" s="5">
        <f t="shared" si="4"/>
        <v>50</v>
      </c>
      <c r="B51" s="6">
        <v>44781.993055555555</v>
      </c>
      <c r="C51" s="7" t="s">
        <v>28</v>
      </c>
      <c r="D51" s="7" t="s">
        <v>29</v>
      </c>
      <c r="E51" s="7" t="s">
        <v>142</v>
      </c>
      <c r="F51" s="7" t="s">
        <v>143</v>
      </c>
      <c r="G51" s="7" t="str">
        <f>if(isblank($F51),"",concatenate(vlookup($F51,'Raw CRM data'!$E$2:$AV$200,12,FALSE),vlookup($F51,'Raw CRM data'!$E$2:$AV$200,13,FALSE),vlookup($F51,'Raw CRM data'!$E$2:$AV$200,14,FALSE)))</f>
        <v/>
      </c>
      <c r="H51" s="7" t="str">
        <f>if(isblank($F51),"",concatenate(vlookup($F51,'Raw CRM data'!$E$2:$AV$200,4,FALSE),vlookup($F51,'Raw CRM data'!$E$2:$AV$200,5,FALSE),vlookup($F51,'Raw CRM data'!$E$2:$AV$200,6,FALSE),vlookup($F51,'Raw CRM data'!$E$2:$AV$200,7,FALSE),vlookup($F51,'Raw CRM data'!$E$2:$AV$200,8,FALSE),vlookup($F51,'Raw CRM data'!$E$2:$AV$200,9,FALSE),vlookup($F51,'Raw CRM data'!$E$2:$AV$200,10,FALSE)))</f>
        <v>595307680</v>
      </c>
      <c r="I51" s="7" t="s">
        <v>144</v>
      </c>
      <c r="J51" s="9" t="str">
        <f>if(isblank($F51),"", vlookup($F51,'Raw CRM data'!$E$2:$AV$200,2,FALSE))</f>
        <v>Male</v>
      </c>
      <c r="K51" s="8">
        <f>if(isblank($F51),"",floor(yearfrac(vlookup($F51,'Raw CRM data'!$E$2:$AV$200,3,FALSE),now()),1))</f>
        <v>31</v>
      </c>
      <c r="L51" s="7" t="str">
        <f>if(isblank($F51),"",vlookup($F51,'Raw CRM data'!$E$2:$AV$200,15,FALSE))</f>
        <v>Studying and working</v>
      </c>
      <c r="M51" s="7" t="str">
        <f>if(isblank($F51),"",vlookup($F51,'Raw CRM data'!$E$2:$AV$200,16,FALSE))</f>
        <v/>
      </c>
      <c r="N51" s="7" t="str">
        <f>if(isblank($F51),"",if(vlookup($F51,'Raw CRM data'!$E$2:$AV$200,17,FALSE)="Other",vlookup($F51,'Raw CRM data'!$E$2:$AV$200,18,FALSE),vlookup($F51,'Raw CRM data'!$E$2:$AV$200,17,FALSE)))</f>
        <v/>
      </c>
      <c r="O51" s="9" t="str">
        <f>if(isblank($F51),"",switch(vlookup($F51,'Raw CRM data'!$E$2:$AV$200,19,FALSE),"yes","Yes","no","No",vlookup($F51,'Raw CRM data'!$E$2:$AV$200,19,FALSE)))</f>
        <v>Yes</v>
      </c>
      <c r="P51" s="9" t="str">
        <f>if(isblank($F51),"",vlookup($F51,'Raw CRM data'!$E$2:$AV$200,20,FALSE))</f>
        <v>Yes</v>
      </c>
      <c r="Q51" s="7" t="str">
        <f>if(isblank($F51),"",vlookup($F51,'Raw CRM data'!$E$2:$AV$199,22,FALSE))</f>
        <v/>
      </c>
      <c r="R51" s="7" t="str">
        <f>if(isblank($F51),"",vlookup($F51,'Raw CRM data'!$E$2:$AV$200,26,FALSE))</f>
        <v>Yes</v>
      </c>
      <c r="S51" s="7" t="str">
        <f>if(isblank($F51),"",switch(vlookup($F51,'Raw CRM data'!$E$2:$AV$199,23,FALSE),"Personal devlopment","Personal development",vlookup($F51,'Raw CRM data'!$E$2:$AV$199,23,FALSE)))</f>
        <v/>
      </c>
      <c r="T51" s="10" t="str">
        <f>if(isblank($F51),"",substitute(vlookup($F51,'Raw CRM data'!$E$2:$AV$199,24,FALSE),"; ",next_line!$A$1))</f>
        <v/>
      </c>
      <c r="U51" s="7" t="str">
        <f t="shared" si="2"/>
        <v>Michał</v>
      </c>
      <c r="V51" s="7"/>
      <c r="W51" s="7" t="b">
        <v>1</v>
      </c>
      <c r="X51" s="7"/>
      <c r="Y51" s="7" t="b">
        <v>1</v>
      </c>
      <c r="Z51" s="7" t="b">
        <v>1</v>
      </c>
      <c r="AA51" s="7"/>
      <c r="AB51" s="7" t="b">
        <v>1</v>
      </c>
      <c r="AC51" s="7" t="s">
        <v>139</v>
      </c>
      <c r="AD51" s="7">
        <f t="shared" si="3"/>
        <v>7</v>
      </c>
    </row>
    <row r="52" ht="15.75" customHeight="1">
      <c r="A52" s="5">
        <f t="shared" si="4"/>
        <v>51</v>
      </c>
      <c r="B52" s="6">
        <v>44786.59722222222</v>
      </c>
      <c r="C52" s="7" t="s">
        <v>28</v>
      </c>
      <c r="D52" s="7" t="s">
        <v>29</v>
      </c>
      <c r="E52" s="7" t="s">
        <v>145</v>
      </c>
      <c r="F52" s="7" t="s">
        <v>146</v>
      </c>
      <c r="G52" s="7" t="str">
        <f>if(isblank($F52),"",concatenate(vlookup($F52,'Raw CRM data'!$E$2:$AV$200,12,FALSE),vlookup($F52,'Raw CRM data'!$E$2:$AV$200,13,FALSE),vlookup($F52,'Raw CRM data'!$E$2:$AV$200,14,FALSE)))</f>
        <v/>
      </c>
      <c r="H52" s="7" t="str">
        <f>if(isblank($F52),"",concatenate(vlookup($F52,'Raw CRM data'!$E$2:$AV$200,4,FALSE),vlookup($F52,'Raw CRM data'!$E$2:$AV$200,5,FALSE),vlookup($F52,'Raw CRM data'!$E$2:$AV$200,6,FALSE),vlookup($F52,'Raw CRM data'!$E$2:$AV$200,7,FALSE),vlookup($F52,'Raw CRM data'!$E$2:$AV$200,8,FALSE),vlookup($F52,'Raw CRM data'!$E$2:$AV$200,9,FALSE),vlookup($F52,'Raw CRM data'!$E$2:$AV$200,10,FALSE)))</f>
        <v>396963042</v>
      </c>
      <c r="I52" s="7" t="s">
        <v>37</v>
      </c>
      <c r="J52" s="9" t="str">
        <f>if(isblank($F52),"", vlookup($F52,'Raw CRM data'!$E$2:$AV$200,2,FALSE))</f>
        <v>Female</v>
      </c>
      <c r="K52" s="8">
        <f>if(isblank($F52),"",floor(yearfrac(vlookup($F52,'Raw CRM data'!$E$2:$AV$200,3,FALSE),now()),1))</f>
        <v>32</v>
      </c>
      <c r="L52" s="7" t="str">
        <f>if(isblank($F52),"",vlookup($F52,'Raw CRM data'!$E$2:$AV$200,15,FALSE))</f>
        <v>Studying and working</v>
      </c>
      <c r="M52" s="7" t="str">
        <f>if(isblank($F52),"",vlookup($F52,'Raw CRM data'!$E$2:$AV$200,16,FALSE))</f>
        <v/>
      </c>
      <c r="N52" s="7" t="str">
        <f>if(isblank($F52),"",if(vlookup($F52,'Raw CRM data'!$E$2:$AV$200,17,FALSE)="Other",vlookup($F52,'Raw CRM data'!$E$2:$AV$200,18,FALSE),vlookup($F52,'Raw CRM data'!$E$2:$AV$200,17,FALSE)))</f>
        <v/>
      </c>
      <c r="O52" s="9" t="str">
        <f>if(isblank($F52),"",switch(vlookup($F52,'Raw CRM data'!$E$2:$AV$200,19,FALSE),"yes","Yes","no","No",vlookup($F52,'Raw CRM data'!$E$2:$AV$200,19,FALSE)))</f>
        <v>Yes</v>
      </c>
      <c r="P52" s="9" t="str">
        <f>if(isblank($F52),"",vlookup($F52,'Raw CRM data'!$E$2:$AV$200,20,FALSE))</f>
        <v>Yes</v>
      </c>
      <c r="Q52" s="7" t="str">
        <f>if(isblank($F52),"",vlookup($F52,'Raw CRM data'!$E$2:$AV$199,22,FALSE))</f>
        <v/>
      </c>
      <c r="R52" s="7" t="str">
        <f>if(isblank($F52),"",vlookup($F52,'Raw CRM data'!$E$2:$AV$200,26,FALSE))</f>
        <v>Yes</v>
      </c>
      <c r="S52" s="7" t="str">
        <f>if(isblank($F52),"",switch(vlookup($F52,'Raw CRM data'!$E$2:$AV$199,23,FALSE),"Personal devlopment","Personal development",vlookup($F52,'Raw CRM data'!$E$2:$AV$199,23,FALSE)))</f>
        <v/>
      </c>
      <c r="T52" s="10" t="str">
        <f>if(isblank($F52),"",substitute(vlookup($F52,'Raw CRM data'!$E$2:$AV$199,24,FALSE),"; ",next_line!$A$1))</f>
        <v/>
      </c>
      <c r="U52" s="7" t="str">
        <f t="shared" si="2"/>
        <v>Kuba</v>
      </c>
      <c r="V52" s="7"/>
      <c r="W52" s="7" t="b">
        <v>1</v>
      </c>
      <c r="X52" s="7"/>
      <c r="Y52" s="7" t="b">
        <v>1</v>
      </c>
      <c r="Z52" s="7" t="b">
        <v>1</v>
      </c>
      <c r="AA52" s="7"/>
      <c r="AB52" s="7" t="b">
        <v>0</v>
      </c>
      <c r="AC52" s="7" t="s">
        <v>139</v>
      </c>
      <c r="AD52" s="7">
        <f t="shared" si="3"/>
        <v>7</v>
      </c>
    </row>
    <row r="53" ht="15.75" customHeight="1">
      <c r="A53" s="5">
        <f t="shared" si="4"/>
        <v>52</v>
      </c>
      <c r="B53" s="6">
        <v>44786.669444444444</v>
      </c>
      <c r="C53" s="7" t="s">
        <v>28</v>
      </c>
      <c r="D53" s="7" t="s">
        <v>29</v>
      </c>
      <c r="E53" s="7" t="s">
        <v>147</v>
      </c>
      <c r="F53" s="7" t="s">
        <v>148</v>
      </c>
      <c r="G53" s="7" t="str">
        <f>if(isblank($F53),"",concatenate(vlookup($F53,'Raw CRM data'!$E$2:$AV$200,12,FALSE),vlookup($F53,'Raw CRM data'!$E$2:$AV$200,13,FALSE),vlookup($F53,'Raw CRM data'!$E$2:$AV$200,14,FALSE)))</f>
        <v/>
      </c>
      <c r="H53" s="7" t="str">
        <f>if(isblank($F53),"",concatenate(vlookup($F53,'Raw CRM data'!$E$2:$AV$200,4,FALSE),vlookup($F53,'Raw CRM data'!$E$2:$AV$200,5,FALSE),vlookup($F53,'Raw CRM data'!$E$2:$AV$200,6,FALSE),vlookup($F53,'Raw CRM data'!$E$2:$AV$200,7,FALSE),vlookup($F53,'Raw CRM data'!$E$2:$AV$200,8,FALSE),vlookup($F53,'Raw CRM data'!$E$2:$AV$200,9,FALSE),vlookup($F53,'Raw CRM data'!$E$2:$AV$200,10,FALSE)))</f>
        <v>786873538</v>
      </c>
      <c r="I53" s="14" t="s">
        <v>86</v>
      </c>
      <c r="J53" s="9" t="str">
        <f>if(isblank($F53),"", vlookup($F53,'Raw CRM data'!$E$2:$AV$200,2,FALSE))</f>
        <v>Female</v>
      </c>
      <c r="K53" s="8">
        <f>if(isblank($F53),"",floor(yearfrac(vlookup($F53,'Raw CRM data'!$E$2:$AV$200,3,FALSE),now()),1))</f>
        <v>34</v>
      </c>
      <c r="L53" s="7" t="str">
        <f>if(isblank($F53),"",vlookup($F53,'Raw CRM data'!$E$2:$AV$200,15,FALSE))</f>
        <v>Studying</v>
      </c>
      <c r="M53" s="7" t="str">
        <f>if(isblank($F53),"",vlookup($F53,'Raw CRM data'!$E$2:$AV$200,16,FALSE))</f>
        <v/>
      </c>
      <c r="N53" s="7" t="str">
        <f>if(isblank($F53),"",if(vlookup($F53,'Raw CRM data'!$E$2:$AV$200,17,FALSE)="Other",vlookup($F53,'Raw CRM data'!$E$2:$AV$200,18,FALSE),vlookup($F53,'Raw CRM data'!$E$2:$AV$200,17,FALSE)))</f>
        <v/>
      </c>
      <c r="O53" s="9" t="str">
        <f>if(isblank($F53),"",switch(vlookup($F53,'Raw CRM data'!$E$2:$AV$200,19,FALSE),"yes","Yes","no","No",vlookup($F53,'Raw CRM data'!$E$2:$AV$200,19,FALSE)))</f>
        <v>No</v>
      </c>
      <c r="P53" s="9" t="str">
        <f>if(isblank($F53),"",vlookup($F53,'Raw CRM data'!$E$2:$AV$200,20,FALSE))</f>
        <v>Yes</v>
      </c>
      <c r="Q53" s="7" t="str">
        <f>if(isblank($F53),"",vlookup($F53,'Raw CRM data'!$E$2:$AV$199,22,FALSE))</f>
        <v/>
      </c>
      <c r="R53" s="7" t="str">
        <f>if(isblank($F53),"",vlookup($F53,'Raw CRM data'!$E$2:$AV$200,26,FALSE))</f>
        <v>Yes</v>
      </c>
      <c r="S53" s="7" t="str">
        <f>if(isblank($F53),"",switch(vlookup($F53,'Raw CRM data'!$E$2:$AV$199,23,FALSE),"Personal devlopment","Personal development",vlookup($F53,'Raw CRM data'!$E$2:$AV$199,23,FALSE)))</f>
        <v/>
      </c>
      <c r="T53" s="10" t="str">
        <f>if(isblank($F53),"",substitute(vlookup($F53,'Raw CRM data'!$E$2:$AV$199,24,FALSE),"; ",next_line!$A$1))</f>
        <v/>
      </c>
      <c r="U53" s="7" t="str">
        <f t="shared" si="2"/>
        <v>Tomek</v>
      </c>
      <c r="V53" s="14"/>
      <c r="W53" s="7" t="b">
        <v>1</v>
      </c>
      <c r="X53" s="7"/>
      <c r="Y53" s="7" t="b">
        <v>1</v>
      </c>
      <c r="Z53" s="7" t="b">
        <v>0</v>
      </c>
      <c r="AA53" s="7"/>
      <c r="AB53" s="7" t="b">
        <v>0</v>
      </c>
      <c r="AC53" s="7" t="s">
        <v>139</v>
      </c>
      <c r="AD53" s="7">
        <f t="shared" si="3"/>
        <v>7</v>
      </c>
    </row>
    <row r="54" ht="15.75" customHeight="1">
      <c r="A54" s="5">
        <f t="shared" si="4"/>
        <v>53</v>
      </c>
      <c r="B54" s="6">
        <v>44788.714583333334</v>
      </c>
      <c r="C54" s="7" t="s">
        <v>28</v>
      </c>
      <c r="D54" s="7" t="s">
        <v>29</v>
      </c>
      <c r="E54" s="7" t="s">
        <v>149</v>
      </c>
      <c r="F54" s="7" t="s">
        <v>150</v>
      </c>
      <c r="G54" s="7" t="str">
        <f>if(isblank($F54),"",concatenate(vlookup($F54,'Raw CRM data'!$E$2:$AV$200,12,FALSE),vlookup($F54,'Raw CRM data'!$E$2:$AV$200,13,FALSE),vlookup($F54,'Raw CRM data'!$E$2:$AV$200,14,FALSE)))</f>
        <v/>
      </c>
      <c r="H54" s="7" t="str">
        <f>if(isblank($F54),"",concatenate(vlookup($F54,'Raw CRM data'!$E$2:$AV$200,4,FALSE),vlookup($F54,'Raw CRM data'!$E$2:$AV$200,5,FALSE),vlookup($F54,'Raw CRM data'!$E$2:$AV$200,6,FALSE),vlookup($F54,'Raw CRM data'!$E$2:$AV$200,7,FALSE),vlookup($F54,'Raw CRM data'!$E$2:$AV$200,8,FALSE),vlookup($F54,'Raw CRM data'!$E$2:$AV$200,9,FALSE),vlookup($F54,'Raw CRM data'!$E$2:$AV$200,10,FALSE)))</f>
        <v>972873978</v>
      </c>
      <c r="I54" s="7" t="s">
        <v>37</v>
      </c>
      <c r="J54" s="9" t="str">
        <f>if(isblank($F54),"", vlookup($F54,'Raw CRM data'!$E$2:$AV$200,2,FALSE))</f>
        <v>Female</v>
      </c>
      <c r="K54" s="8">
        <f>if(isblank($F54),"",floor(yearfrac(vlookup($F54,'Raw CRM data'!$E$2:$AV$200,3,FALSE),now()),1))</f>
        <v>25</v>
      </c>
      <c r="L54" s="7" t="str">
        <f>if(isblank($F54),"",vlookup($F54,'Raw CRM data'!$E$2:$AV$200,15,FALSE))</f>
        <v>Studying</v>
      </c>
      <c r="M54" s="7" t="str">
        <f>if(isblank($F54),"",vlookup($F54,'Raw CRM data'!$E$2:$AV$200,16,FALSE))</f>
        <v/>
      </c>
      <c r="N54" s="7" t="str">
        <f>if(isblank($F54),"",if(vlookup($F54,'Raw CRM data'!$E$2:$AV$200,17,FALSE)="Other",vlookup($F54,'Raw CRM data'!$E$2:$AV$200,18,FALSE),vlookup($F54,'Raw CRM data'!$E$2:$AV$200,17,FALSE)))</f>
        <v/>
      </c>
      <c r="O54" s="9" t="str">
        <f>if(isblank($F54),"",switch(vlookup($F54,'Raw CRM data'!$E$2:$AV$200,19,FALSE),"yes","Yes","no","No",vlookup($F54,'Raw CRM data'!$E$2:$AV$200,19,FALSE)))</f>
        <v>Yes</v>
      </c>
      <c r="P54" s="9" t="str">
        <f>if(isblank($F54),"",vlookup($F54,'Raw CRM data'!$E$2:$AV$200,20,FALSE))</f>
        <v>A little bit/I'm learning</v>
      </c>
      <c r="Q54" s="7" t="str">
        <f>if(isblank($F54),"",vlookup($F54,'Raw CRM data'!$E$2:$AV$199,22,FALSE))</f>
        <v/>
      </c>
      <c r="R54" s="7" t="str">
        <f>if(isblank($F54),"",vlookup($F54,'Raw CRM data'!$E$2:$AV$200,26,FALSE))</f>
        <v>Yes</v>
      </c>
      <c r="S54" s="7" t="str">
        <f>if(isblank($F54),"",switch(vlookup($F54,'Raw CRM data'!$E$2:$AV$199,23,FALSE),"Personal devlopment","Personal development",vlookup($F54,'Raw CRM data'!$E$2:$AV$199,23,FALSE)))</f>
        <v/>
      </c>
      <c r="T54" s="10" t="str">
        <f>if(isblank($F54),"",substitute(vlookup($F54,'Raw CRM data'!$E$2:$AV$199,24,FALSE),"; ",next_line!$A$1))</f>
        <v/>
      </c>
      <c r="U54" s="7" t="str">
        <f t="shared" si="2"/>
        <v>Kuba</v>
      </c>
      <c r="V54" s="7"/>
      <c r="W54" s="7" t="b">
        <v>1</v>
      </c>
      <c r="X54" s="7"/>
      <c r="Y54" s="7" t="b">
        <v>1</v>
      </c>
      <c r="Z54" s="7" t="b">
        <v>1</v>
      </c>
      <c r="AA54" s="7"/>
      <c r="AB54" s="7" t="b">
        <v>0</v>
      </c>
      <c r="AC54" s="7" t="s">
        <v>139</v>
      </c>
      <c r="AD54" s="7">
        <f t="shared" si="3"/>
        <v>7</v>
      </c>
    </row>
    <row r="55" ht="15.75" customHeight="1">
      <c r="A55" s="5">
        <f t="shared" si="4"/>
        <v>54</v>
      </c>
      <c r="B55" s="6">
        <v>44804.55347222222</v>
      </c>
      <c r="C55" s="7" t="s">
        <v>28</v>
      </c>
      <c r="D55" s="7" t="s">
        <v>29</v>
      </c>
      <c r="E55" s="7" t="s">
        <v>151</v>
      </c>
      <c r="F55" s="7" t="s">
        <v>152</v>
      </c>
      <c r="G55" s="7" t="str">
        <f>if(isblank($F55),"",concatenate(vlookup($F55,'Raw CRM data'!$E$2:$AV$200,12,FALSE),vlookup($F55,'Raw CRM data'!$E$2:$AV$200,13,FALSE),vlookup($F55,'Raw CRM data'!$E$2:$AV$200,14,FALSE)))</f>
        <v/>
      </c>
      <c r="H55" s="7" t="str">
        <f>if(isblank($F55),"",concatenate(vlookup($F55,'Raw CRM data'!$E$2:$AV$200,4,FALSE),vlookup($F55,'Raw CRM data'!$E$2:$AV$200,5,FALSE),vlookup($F55,'Raw CRM data'!$E$2:$AV$200,6,FALSE),vlookup($F55,'Raw CRM data'!$E$2:$AV$200,7,FALSE),vlookup($F55,'Raw CRM data'!$E$2:$AV$200,8,FALSE),vlookup($F55,'Raw CRM data'!$E$2:$AV$200,9,FALSE),vlookup($F55,'Raw CRM data'!$E$2:$AV$200,10,FALSE)))</f>
        <v>893935325</v>
      </c>
      <c r="I55" s="7" t="s">
        <v>32</v>
      </c>
      <c r="J55" s="9" t="str">
        <f>if(isblank($F55),"", vlookup($F55,'Raw CRM data'!$E$2:$AV$200,2,FALSE))</f>
        <v>Female</v>
      </c>
      <c r="K55" s="8">
        <f>if(isblank($F55),"",floor(yearfrac(vlookup($F55,'Raw CRM data'!$E$2:$AV$200,3,FALSE),now()),1))</f>
        <v>25</v>
      </c>
      <c r="L55" s="7" t="str">
        <f>if(isblank($F55),"",vlookup($F55,'Raw CRM data'!$E$2:$AV$200,15,FALSE))</f>
        <v>Studying</v>
      </c>
      <c r="M55" s="7" t="str">
        <f>if(isblank($F55),"",vlookup($F55,'Raw CRM data'!$E$2:$AV$200,16,FALSE))</f>
        <v/>
      </c>
      <c r="N55" s="7" t="str">
        <f>if(isblank($F55),"",if(vlookup($F55,'Raw CRM data'!$E$2:$AV$200,17,FALSE)="Other",vlookup($F55,'Raw CRM data'!$E$2:$AV$200,18,FALSE),vlookup($F55,'Raw CRM data'!$E$2:$AV$200,17,FALSE)))</f>
        <v/>
      </c>
      <c r="O55" s="9" t="str">
        <f>if(isblank($F55),"",switch(vlookup($F55,'Raw CRM data'!$E$2:$AV$200,19,FALSE),"yes","Yes","no","No",vlookup($F55,'Raw CRM data'!$E$2:$AV$200,19,FALSE)))</f>
        <v>Yes</v>
      </c>
      <c r="P55" s="9" t="str">
        <f>if(isblank($F55),"",vlookup($F55,'Raw CRM data'!$E$2:$AV$200,20,FALSE))</f>
        <v>Yes</v>
      </c>
      <c r="Q55" s="7" t="str">
        <f>if(isblank($F55),"",vlookup($F55,'Raw CRM data'!$E$2:$AV$199,22,FALSE))</f>
        <v/>
      </c>
      <c r="R55" s="7" t="str">
        <f>if(isblank($F55),"",vlookup($F55,'Raw CRM data'!$E$2:$AV$200,26,FALSE))</f>
        <v>Yes</v>
      </c>
      <c r="S55" s="7" t="str">
        <f>if(isblank($F55),"",switch(vlookup($F55,'Raw CRM data'!$E$2:$AV$199,23,FALSE),"Personal devlopment","Personal development",vlookup($F55,'Raw CRM data'!$E$2:$AV$199,23,FALSE)))</f>
        <v/>
      </c>
      <c r="T55" s="10" t="str">
        <f>if(isblank($F55),"",substitute(vlookup($F55,'Raw CRM data'!$E$2:$AV$199,24,FALSE),"; ",next_line!$A$1))</f>
        <v/>
      </c>
      <c r="U55" s="7" t="str">
        <f t="shared" si="2"/>
        <v>Victoria</v>
      </c>
      <c r="V55" s="7"/>
      <c r="W55" s="7" t="b">
        <v>1</v>
      </c>
      <c r="X55" s="7"/>
      <c r="Y55" s="7" t="b">
        <v>1</v>
      </c>
      <c r="Z55" s="7" t="b">
        <v>1</v>
      </c>
      <c r="AA55" s="7"/>
      <c r="AB55" s="7" t="b">
        <v>0</v>
      </c>
      <c r="AC55" s="7" t="s">
        <v>139</v>
      </c>
      <c r="AD55" s="7">
        <f t="shared" si="3"/>
        <v>7</v>
      </c>
    </row>
    <row r="56" ht="15.75" customHeight="1">
      <c r="A56" s="5">
        <f t="shared" si="4"/>
        <v>55</v>
      </c>
      <c r="B56" s="6">
        <v>44816.73333333333</v>
      </c>
      <c r="C56" s="7" t="s">
        <v>28</v>
      </c>
      <c r="D56" s="7" t="s">
        <v>29</v>
      </c>
      <c r="E56" s="7" t="s">
        <v>153</v>
      </c>
      <c r="F56" s="7" t="s">
        <v>154</v>
      </c>
      <c r="G56" s="7" t="str">
        <f>if(isblank($F56),"",concatenate(vlookup($F56,'Raw CRM data'!$E$2:$AV$200,12,FALSE),vlookup($F56,'Raw CRM data'!$E$2:$AV$200,13,FALSE),vlookup($F56,'Raw CRM data'!$E$2:$AV$200,14,FALSE)))</f>
        <v/>
      </c>
      <c r="H56" s="7" t="str">
        <f>if(isblank($F56),"",concatenate(vlookup($F56,'Raw CRM data'!$E$2:$AV$200,4,FALSE),vlookup($F56,'Raw CRM data'!$E$2:$AV$200,5,FALSE),vlookup($F56,'Raw CRM data'!$E$2:$AV$200,6,FALSE),vlookup($F56,'Raw CRM data'!$E$2:$AV$200,7,FALSE),vlookup($F56,'Raw CRM data'!$E$2:$AV$200,8,FALSE),vlookup($F56,'Raw CRM data'!$E$2:$AV$200,9,FALSE),vlookup($F56,'Raw CRM data'!$E$2:$AV$200,10,FALSE)))</f>
        <v>734620333</v>
      </c>
      <c r="I56" s="7" t="s">
        <v>83</v>
      </c>
      <c r="J56" s="9" t="str">
        <f>if(isblank($F56),"", vlookup($F56,'Raw CRM data'!$E$2:$AV$200,2,FALSE))</f>
        <v>Male</v>
      </c>
      <c r="K56" s="8">
        <f>if(isblank($F56),"",floor(yearfrac(vlookup($F56,'Raw CRM data'!$E$2:$AV$200,3,FALSE),now()),1))</f>
        <v>25</v>
      </c>
      <c r="L56" s="7" t="str">
        <f>if(isblank($F56),"",vlookup($F56,'Raw CRM data'!$E$2:$AV$200,15,FALSE))</f>
        <v>Working</v>
      </c>
      <c r="M56" s="7" t="str">
        <f>if(isblank($F56),"",vlookup($F56,'Raw CRM data'!$E$2:$AV$200,16,FALSE))</f>
        <v/>
      </c>
      <c r="N56" s="7" t="str">
        <f>if(isblank($F56),"",if(vlookup($F56,'Raw CRM data'!$E$2:$AV$200,17,FALSE)="Other",vlookup($F56,'Raw CRM data'!$E$2:$AV$200,18,FALSE),vlookup($F56,'Raw CRM data'!$E$2:$AV$200,17,FALSE)))</f>
        <v/>
      </c>
      <c r="O56" s="9" t="str">
        <f>if(isblank($F56),"",switch(vlookup($F56,'Raw CRM data'!$E$2:$AV$200,19,FALSE),"yes","Yes","no","No",vlookup($F56,'Raw CRM data'!$E$2:$AV$200,19,FALSE)))</f>
        <v>A little bit/I'm learning</v>
      </c>
      <c r="P56" s="9" t="str">
        <f>if(isblank($F56),"",vlookup($F56,'Raw CRM data'!$E$2:$AV$200,20,FALSE))</f>
        <v>Yes</v>
      </c>
      <c r="Q56" s="7" t="str">
        <f>if(isblank($F56),"",vlookup($F56,'Raw CRM data'!$E$2:$AV$199,22,FALSE))</f>
        <v/>
      </c>
      <c r="R56" s="7" t="str">
        <f>if(isblank($F56),"",vlookup($F56,'Raw CRM data'!$E$2:$AV$200,26,FALSE))</f>
        <v>Yes</v>
      </c>
      <c r="S56" s="7" t="str">
        <f>if(isblank($F56),"",switch(vlookup($F56,'Raw CRM data'!$E$2:$AV$199,23,FALSE),"Personal devlopment","Personal development",vlookup($F56,'Raw CRM data'!$E$2:$AV$199,23,FALSE)))</f>
        <v/>
      </c>
      <c r="T56" s="10" t="str">
        <f>if(isblank($F56),"",substitute(vlookup($F56,'Raw CRM data'!$E$2:$AV$199,24,FALSE),"; ",next_line!$A$1))</f>
        <v/>
      </c>
      <c r="U56" s="7" t="str">
        <f t="shared" si="2"/>
        <v>Magda</v>
      </c>
      <c r="V56" s="7"/>
      <c r="W56" s="7" t="b">
        <v>1</v>
      </c>
      <c r="X56" s="7"/>
      <c r="Y56" s="7" t="b">
        <v>0</v>
      </c>
      <c r="Z56" s="7" t="b">
        <v>0</v>
      </c>
      <c r="AA56" s="7"/>
      <c r="AB56" s="7" t="b">
        <v>0</v>
      </c>
      <c r="AC56" s="7" t="s">
        <v>139</v>
      </c>
      <c r="AD56" s="7">
        <f t="shared" si="3"/>
        <v>7</v>
      </c>
    </row>
    <row r="57" ht="15.75" customHeight="1">
      <c r="A57" s="5">
        <f t="shared" si="4"/>
        <v>56</v>
      </c>
      <c r="B57" s="6">
        <v>44817.86875</v>
      </c>
      <c r="C57" s="7" t="s">
        <v>28</v>
      </c>
      <c r="D57" s="7" t="s">
        <v>29</v>
      </c>
      <c r="E57" s="7" t="s">
        <v>155</v>
      </c>
      <c r="F57" s="7" t="s">
        <v>156</v>
      </c>
      <c r="G57" s="7" t="str">
        <f>if(isblank($F57),"",concatenate(vlookup($F57,'Raw CRM data'!$E$2:$AV$200,12,FALSE),vlookup($F57,'Raw CRM data'!$E$2:$AV$200,13,FALSE),vlookup($F57,'Raw CRM data'!$E$2:$AV$200,14,FALSE)))</f>
        <v/>
      </c>
      <c r="H57" s="7" t="str">
        <f>if(isblank($F57),"",concatenate(vlookup($F57,'Raw CRM data'!$E$2:$AV$200,4,FALSE),vlookup($F57,'Raw CRM data'!$E$2:$AV$200,5,FALSE),vlookup($F57,'Raw CRM data'!$E$2:$AV$200,6,FALSE),vlookup($F57,'Raw CRM data'!$E$2:$AV$200,7,FALSE),vlookup($F57,'Raw CRM data'!$E$2:$AV$200,8,FALSE),vlookup($F57,'Raw CRM data'!$E$2:$AV$200,9,FALSE),vlookup($F57,'Raw CRM data'!$E$2:$AV$200,10,FALSE)))</f>
        <v>146152791</v>
      </c>
      <c r="I57" s="7" t="s">
        <v>83</v>
      </c>
      <c r="J57" s="9" t="str">
        <f>if(isblank($F57),"", vlookup($F57,'Raw CRM data'!$E$2:$AV$200,2,FALSE))</f>
        <v>Female</v>
      </c>
      <c r="K57" s="8">
        <f>if(isblank($F57),"",floor(yearfrac(vlookup($F57,'Raw CRM data'!$E$2:$AV$200,3,FALSE),now()),1))</f>
        <v>30</v>
      </c>
      <c r="L57" s="7" t="str">
        <f>if(isblank($F57),"",vlookup($F57,'Raw CRM data'!$E$2:$AV$200,15,FALSE))</f>
        <v>Studying and working</v>
      </c>
      <c r="M57" s="7" t="str">
        <f>if(isblank($F57),"",vlookup($F57,'Raw CRM data'!$E$2:$AV$200,16,FALSE))</f>
        <v/>
      </c>
      <c r="N57" s="7" t="str">
        <f>if(isblank($F57),"",if(vlookup($F57,'Raw CRM data'!$E$2:$AV$200,17,FALSE)="Other",vlookup($F57,'Raw CRM data'!$E$2:$AV$200,18,FALSE),vlookup($F57,'Raw CRM data'!$E$2:$AV$200,17,FALSE)))</f>
        <v/>
      </c>
      <c r="O57" s="9" t="str">
        <f>if(isblank($F57),"",switch(vlookup($F57,'Raw CRM data'!$E$2:$AV$200,19,FALSE),"yes","Yes","no","No",vlookup($F57,'Raw CRM data'!$E$2:$AV$200,19,FALSE)))</f>
        <v>Yes</v>
      </c>
      <c r="P57" s="9" t="str">
        <f>if(isblank($F57),"",vlookup($F57,'Raw CRM data'!$E$2:$AV$200,20,FALSE))</f>
        <v>A little bit/I'm learning</v>
      </c>
      <c r="Q57" s="7" t="str">
        <f>if(isblank($F57),"",vlookup($F57,'Raw CRM data'!$E$2:$AV$199,22,FALSE))</f>
        <v/>
      </c>
      <c r="R57" s="7" t="str">
        <f>if(isblank($F57),"",vlookup($F57,'Raw CRM data'!$E$2:$AV$200,26,FALSE))</f>
        <v>Yes</v>
      </c>
      <c r="S57" s="7" t="str">
        <f>if(isblank($F57),"",switch(vlookup($F57,'Raw CRM data'!$E$2:$AV$199,23,FALSE),"Personal devlopment","Personal development",vlookup($F57,'Raw CRM data'!$E$2:$AV$199,23,FALSE)))</f>
        <v/>
      </c>
      <c r="T57" s="10" t="str">
        <f>if(isblank($F57),"",substitute(vlookup($F57,'Raw CRM data'!$E$2:$AV$199,24,FALSE),"; ",next_line!$A$1))</f>
        <v/>
      </c>
      <c r="U57" s="7" t="str">
        <f t="shared" si="2"/>
        <v>Magda</v>
      </c>
      <c r="V57" s="7"/>
      <c r="W57" s="7" t="b">
        <v>1</v>
      </c>
      <c r="X57" s="7"/>
      <c r="Y57" s="7" t="b">
        <v>0</v>
      </c>
      <c r="Z57" s="7" t="b">
        <v>0</v>
      </c>
      <c r="AA57" s="7"/>
      <c r="AB57" s="7" t="b">
        <v>0</v>
      </c>
      <c r="AC57" s="7" t="s">
        <v>139</v>
      </c>
      <c r="AD57" s="7">
        <f t="shared" si="3"/>
        <v>7</v>
      </c>
    </row>
    <row r="58" ht="15.75" customHeight="1">
      <c r="A58" s="5">
        <f t="shared" si="4"/>
        <v>57</v>
      </c>
      <c r="B58" s="6">
        <v>44821.34583333333</v>
      </c>
      <c r="C58" s="7" t="s">
        <v>28</v>
      </c>
      <c r="D58" s="7" t="s">
        <v>29</v>
      </c>
      <c r="E58" s="7" t="s">
        <v>157</v>
      </c>
      <c r="F58" s="7" t="s">
        <v>158</v>
      </c>
      <c r="G58" s="7" t="str">
        <f>if(isblank($F58),"",concatenate(vlookup($F58,'Raw CRM data'!$E$2:$AV$200,12,FALSE),vlookup($F58,'Raw CRM data'!$E$2:$AV$200,13,FALSE),vlookup($F58,'Raw CRM data'!$E$2:$AV$200,14,FALSE)))</f>
        <v/>
      </c>
      <c r="H58" s="7" t="str">
        <f>if(isblank($F58),"",concatenate(vlookup($F58,'Raw CRM data'!$E$2:$AV$200,4,FALSE),vlookup($F58,'Raw CRM data'!$E$2:$AV$200,5,FALSE),vlookup($F58,'Raw CRM data'!$E$2:$AV$200,6,FALSE),vlookup($F58,'Raw CRM data'!$E$2:$AV$200,7,FALSE),vlookup($F58,'Raw CRM data'!$E$2:$AV$200,8,FALSE),vlookup($F58,'Raw CRM data'!$E$2:$AV$200,9,FALSE),vlookup($F58,'Raw CRM data'!$E$2:$AV$200,10,FALSE)))</f>
        <v>692221974</v>
      </c>
      <c r="I58" s="7" t="s">
        <v>144</v>
      </c>
      <c r="J58" s="9" t="str">
        <f>if(isblank($F58),"", vlookup($F58,'Raw CRM data'!$E$2:$AV$200,2,FALSE))</f>
        <v>Female</v>
      </c>
      <c r="K58" s="8">
        <f>if(isblank($F58),"",floor(yearfrac(vlookup($F58,'Raw CRM data'!$E$2:$AV$200,3,FALSE),now()),1))</f>
        <v>30</v>
      </c>
      <c r="L58" s="7" t="str">
        <f>if(isblank($F58),"",vlookup($F58,'Raw CRM data'!$E$2:$AV$200,15,FALSE))</f>
        <v>Studying</v>
      </c>
      <c r="M58" s="7" t="str">
        <f>if(isblank($F58),"",vlookup($F58,'Raw CRM data'!$E$2:$AV$200,16,FALSE))</f>
        <v/>
      </c>
      <c r="N58" s="7" t="str">
        <f>if(isblank($F58),"",if(vlookup($F58,'Raw CRM data'!$E$2:$AV$200,17,FALSE)="Other",vlookup($F58,'Raw CRM data'!$E$2:$AV$200,18,FALSE),vlookup($F58,'Raw CRM data'!$E$2:$AV$200,17,FALSE)))</f>
        <v/>
      </c>
      <c r="O58" s="9" t="str">
        <f>if(isblank($F58),"",switch(vlookup($F58,'Raw CRM data'!$E$2:$AV$200,19,FALSE),"yes","Yes","no","No",vlookup($F58,'Raw CRM data'!$E$2:$AV$200,19,FALSE)))</f>
        <v>Yes</v>
      </c>
      <c r="P58" s="9" t="str">
        <f>if(isblank($F58),"",vlookup($F58,'Raw CRM data'!$E$2:$AV$200,20,FALSE))</f>
        <v>Yes</v>
      </c>
      <c r="Q58" s="7" t="str">
        <f>if(isblank($F58),"",vlookup($F58,'Raw CRM data'!$E$2:$AV$199,22,FALSE))</f>
        <v/>
      </c>
      <c r="R58" s="7" t="str">
        <f>if(isblank($F58),"",vlookup($F58,'Raw CRM data'!$E$2:$AV$200,26,FALSE))</f>
        <v>Yes</v>
      </c>
      <c r="S58" s="7" t="str">
        <f>if(isblank($F58),"",switch(vlookup($F58,'Raw CRM data'!$E$2:$AV$199,23,FALSE),"Personal devlopment","Personal development",vlookup($F58,'Raw CRM data'!$E$2:$AV$199,23,FALSE)))</f>
        <v/>
      </c>
      <c r="T58" s="10" t="str">
        <f>if(isblank($F58),"",substitute(vlookup($F58,'Raw CRM data'!$E$2:$AV$199,24,FALSE),"; ",next_line!$A$1))</f>
        <v/>
      </c>
      <c r="U58" s="7" t="str">
        <f t="shared" si="2"/>
        <v>Michał</v>
      </c>
      <c r="V58" s="7"/>
      <c r="W58" s="7" t="b">
        <v>1</v>
      </c>
      <c r="X58" s="7"/>
      <c r="Y58" s="7" t="b">
        <v>0</v>
      </c>
      <c r="Z58" s="7" t="b">
        <v>0</v>
      </c>
      <c r="AA58" s="7"/>
      <c r="AB58" s="7" t="b">
        <v>0</v>
      </c>
      <c r="AC58" s="7" t="s">
        <v>139</v>
      </c>
      <c r="AD58" s="7">
        <f t="shared" si="3"/>
        <v>7</v>
      </c>
    </row>
    <row r="59" ht="15.75" customHeight="1">
      <c r="A59" s="5">
        <f t="shared" si="4"/>
        <v>58</v>
      </c>
      <c r="B59" s="6">
        <v>44821.569444444445</v>
      </c>
      <c r="C59" s="7" t="s">
        <v>28</v>
      </c>
      <c r="D59" s="7" t="s">
        <v>29</v>
      </c>
      <c r="E59" s="7" t="s">
        <v>159</v>
      </c>
      <c r="F59" s="7" t="s">
        <v>160</v>
      </c>
      <c r="G59" s="7" t="str">
        <f>if(isblank($F59),"",concatenate(vlookup($F59,'Raw CRM data'!$E$2:$AV$200,12,FALSE),vlookup($F59,'Raw CRM data'!$E$2:$AV$200,13,FALSE),vlookup($F59,'Raw CRM data'!$E$2:$AV$200,14,FALSE)))</f>
        <v/>
      </c>
      <c r="H59" s="7" t="str">
        <f>if(isblank($F59),"",concatenate(vlookup($F59,'Raw CRM data'!$E$2:$AV$200,4,FALSE),vlookup($F59,'Raw CRM data'!$E$2:$AV$200,5,FALSE),vlookup($F59,'Raw CRM data'!$E$2:$AV$200,6,FALSE),vlookup($F59,'Raw CRM data'!$E$2:$AV$200,7,FALSE),vlookup($F59,'Raw CRM data'!$E$2:$AV$200,8,FALSE),vlookup($F59,'Raw CRM data'!$E$2:$AV$200,9,FALSE),vlookup($F59,'Raw CRM data'!$E$2:$AV$200,10,FALSE)))</f>
        <v>723524538</v>
      </c>
      <c r="I59" s="7" t="s">
        <v>32</v>
      </c>
      <c r="J59" s="9" t="str">
        <f>if(isblank($F59),"", vlookup($F59,'Raw CRM data'!$E$2:$AV$200,2,FALSE))</f>
        <v>Female</v>
      </c>
      <c r="K59" s="8">
        <f>if(isblank($F59),"",floor(yearfrac(vlookup($F59,'Raw CRM data'!$E$2:$AV$200,3,FALSE),now()),1))</f>
        <v>30</v>
      </c>
      <c r="L59" s="7" t="str">
        <f>if(isblank($F59),"",vlookup($F59,'Raw CRM data'!$E$2:$AV$200,15,FALSE))</f>
        <v>Studying</v>
      </c>
      <c r="M59" s="7" t="str">
        <f>if(isblank($F59),"",vlookup($F59,'Raw CRM data'!$E$2:$AV$200,16,FALSE))</f>
        <v/>
      </c>
      <c r="N59" s="7" t="str">
        <f>if(isblank($F59),"",if(vlookup($F59,'Raw CRM data'!$E$2:$AV$200,17,FALSE)="Other",vlookup($F59,'Raw CRM data'!$E$2:$AV$200,18,FALSE),vlookup($F59,'Raw CRM data'!$E$2:$AV$200,17,FALSE)))</f>
        <v/>
      </c>
      <c r="O59" s="9" t="str">
        <f>if(isblank($F59),"",switch(vlookup($F59,'Raw CRM data'!$E$2:$AV$200,19,FALSE),"yes","Yes","no","No",vlookup($F59,'Raw CRM data'!$E$2:$AV$200,19,FALSE)))</f>
        <v>Yes</v>
      </c>
      <c r="P59" s="9" t="str">
        <f>if(isblank($F59),"",vlookup($F59,'Raw CRM data'!$E$2:$AV$200,20,FALSE))</f>
        <v>Yes</v>
      </c>
      <c r="Q59" s="7" t="str">
        <f>if(isblank($F59),"",vlookup($F59,'Raw CRM data'!$E$2:$AV$199,22,FALSE))</f>
        <v/>
      </c>
      <c r="R59" s="7" t="str">
        <f>if(isblank($F59),"",vlookup($F59,'Raw CRM data'!$E$2:$AV$200,26,FALSE))</f>
        <v>Yes</v>
      </c>
      <c r="S59" s="7" t="str">
        <f>if(isblank($F59),"",switch(vlookup($F59,'Raw CRM data'!$E$2:$AV$199,23,FALSE),"Personal devlopment","Personal development",vlookup($F59,'Raw CRM data'!$E$2:$AV$199,23,FALSE)))</f>
        <v/>
      </c>
      <c r="T59" s="10" t="str">
        <f>if(isblank($F59),"",substitute(vlookup($F59,'Raw CRM data'!$E$2:$AV$199,24,FALSE),"; ",next_line!$A$1))</f>
        <v/>
      </c>
      <c r="U59" s="7" t="str">
        <f t="shared" si="2"/>
        <v>Victoria</v>
      </c>
      <c r="V59" s="7"/>
      <c r="W59" s="7" t="b">
        <v>1</v>
      </c>
      <c r="X59" s="7"/>
      <c r="Y59" s="7" t="b">
        <v>0</v>
      </c>
      <c r="Z59" s="7" t="b">
        <v>0</v>
      </c>
      <c r="AA59" s="7"/>
      <c r="AB59" s="7" t="b">
        <v>0</v>
      </c>
      <c r="AC59" s="7" t="s">
        <v>139</v>
      </c>
      <c r="AD59" s="7">
        <f t="shared" si="3"/>
        <v>7</v>
      </c>
    </row>
    <row r="60" ht="15.75" customHeight="1">
      <c r="A60" s="5">
        <f t="shared" si="4"/>
        <v>59</v>
      </c>
      <c r="B60" s="6">
        <v>44822.402083333334</v>
      </c>
      <c r="C60" s="7" t="s">
        <v>28</v>
      </c>
      <c r="D60" s="7" t="s">
        <v>29</v>
      </c>
      <c r="E60" s="7" t="s">
        <v>161</v>
      </c>
      <c r="F60" s="7" t="s">
        <v>162</v>
      </c>
      <c r="G60" s="7" t="str">
        <f>if(isblank($F60),"",concatenate(vlookup($F60,'Raw CRM data'!$E$2:$AV$200,12,FALSE),vlookup($F60,'Raw CRM data'!$E$2:$AV$200,13,FALSE),vlookup($F60,'Raw CRM data'!$E$2:$AV$200,14,FALSE)))</f>
        <v/>
      </c>
      <c r="H60" s="7" t="str">
        <f>if(isblank($F60),"",concatenate(vlookup($F60,'Raw CRM data'!$E$2:$AV$200,4,FALSE),vlookup($F60,'Raw CRM data'!$E$2:$AV$200,5,FALSE),vlookup($F60,'Raw CRM data'!$E$2:$AV$200,6,FALSE),vlookup($F60,'Raw CRM data'!$E$2:$AV$200,7,FALSE),vlookup($F60,'Raw CRM data'!$E$2:$AV$200,8,FALSE),vlookup($F60,'Raw CRM data'!$E$2:$AV$200,9,FALSE),vlookup($F60,'Raw CRM data'!$E$2:$AV$200,10,FALSE)))</f>
        <v>323917674</v>
      </c>
      <c r="I60" s="14" t="s">
        <v>37</v>
      </c>
      <c r="J60" s="9" t="str">
        <f>if(isblank($F60),"", vlookup($F60,'Raw CRM data'!$E$2:$AV$200,2,FALSE))</f>
        <v>Female</v>
      </c>
      <c r="K60" s="8">
        <f>if(isblank($F60),"",floor(yearfrac(vlookup($F60,'Raw CRM data'!$E$2:$AV$200,3,FALSE),now()),1))</f>
        <v>30</v>
      </c>
      <c r="L60" s="7" t="str">
        <f>if(isblank($F60),"",vlookup($F60,'Raw CRM data'!$E$2:$AV$200,15,FALSE))</f>
        <v>Studying and working</v>
      </c>
      <c r="M60" s="7" t="str">
        <f>if(isblank($F60),"",vlookup($F60,'Raw CRM data'!$E$2:$AV$200,16,FALSE))</f>
        <v/>
      </c>
      <c r="N60" s="7" t="str">
        <f>if(isblank($F60),"",if(vlookup($F60,'Raw CRM data'!$E$2:$AV$200,17,FALSE)="Other",vlookup($F60,'Raw CRM data'!$E$2:$AV$200,18,FALSE),vlookup($F60,'Raw CRM data'!$E$2:$AV$200,17,FALSE)))</f>
        <v/>
      </c>
      <c r="O60" s="9" t="str">
        <f>if(isblank($F60),"",switch(vlookup($F60,'Raw CRM data'!$E$2:$AV$200,19,FALSE),"yes","Yes","no","No",vlookup($F60,'Raw CRM data'!$E$2:$AV$200,19,FALSE)))</f>
        <v>Yes</v>
      </c>
      <c r="P60" s="9" t="str">
        <f>if(isblank($F60),"",vlookup($F60,'Raw CRM data'!$E$2:$AV$200,20,FALSE))</f>
        <v>Yes</v>
      </c>
      <c r="Q60" s="7" t="str">
        <f>if(isblank($F60),"",vlookup($F60,'Raw CRM data'!$E$2:$AV$199,22,FALSE))</f>
        <v/>
      </c>
      <c r="R60" s="7" t="str">
        <f>if(isblank($F60),"",vlookup($F60,'Raw CRM data'!$E$2:$AV$200,26,FALSE))</f>
        <v>Yes</v>
      </c>
      <c r="S60" s="7" t="str">
        <f>if(isblank($F60),"",switch(vlookup($F60,'Raw CRM data'!$E$2:$AV$199,23,FALSE),"Personal devlopment","Personal development",vlookup($F60,'Raw CRM data'!$E$2:$AV$199,23,FALSE)))</f>
        <v/>
      </c>
      <c r="T60" s="10" t="str">
        <f>if(isblank($F60),"",substitute(vlookup($F60,'Raw CRM data'!$E$2:$AV$199,24,FALSE),"; ",next_line!$A$1))</f>
        <v/>
      </c>
      <c r="U60" s="7" t="str">
        <f t="shared" si="2"/>
        <v>Kuba</v>
      </c>
      <c r="V60" s="7"/>
      <c r="W60" s="7" t="b">
        <v>1</v>
      </c>
      <c r="X60" s="7"/>
      <c r="Y60" s="7" t="b">
        <v>0</v>
      </c>
      <c r="Z60" s="7" t="b">
        <v>0</v>
      </c>
      <c r="AA60" s="7"/>
      <c r="AB60" s="7" t="b">
        <v>0</v>
      </c>
      <c r="AC60" s="7" t="s">
        <v>139</v>
      </c>
      <c r="AD60" s="7">
        <f t="shared" si="3"/>
        <v>7</v>
      </c>
    </row>
    <row r="61" ht="15.75" customHeight="1">
      <c r="A61" s="5">
        <f t="shared" si="4"/>
        <v>60</v>
      </c>
      <c r="B61" s="6">
        <v>44822.97222222222</v>
      </c>
      <c r="C61" s="7" t="s">
        <v>28</v>
      </c>
      <c r="D61" s="7" t="s">
        <v>29</v>
      </c>
      <c r="E61" s="7" t="s">
        <v>163</v>
      </c>
      <c r="F61" s="7" t="s">
        <v>164</v>
      </c>
      <c r="G61" s="7" t="str">
        <f>if(isblank($F61),"",concatenate(vlookup($F61,'Raw CRM data'!$E$2:$AV$200,12,FALSE),vlookup($F61,'Raw CRM data'!$E$2:$AV$200,13,FALSE),vlookup($F61,'Raw CRM data'!$E$2:$AV$200,14,FALSE)))</f>
        <v/>
      </c>
      <c r="H61" s="7" t="str">
        <f>if(isblank($F61),"",concatenate(vlookup($F61,'Raw CRM data'!$E$2:$AV$200,4,FALSE),vlookup($F61,'Raw CRM data'!$E$2:$AV$200,5,FALSE),vlookup($F61,'Raw CRM data'!$E$2:$AV$200,6,FALSE),vlookup($F61,'Raw CRM data'!$E$2:$AV$200,7,FALSE),vlookup($F61,'Raw CRM data'!$E$2:$AV$200,8,FALSE),vlookup($F61,'Raw CRM data'!$E$2:$AV$200,9,FALSE),vlookup($F61,'Raw CRM data'!$E$2:$AV$200,10,FALSE)))</f>
        <v>292210640</v>
      </c>
      <c r="I61" s="7" t="s">
        <v>32</v>
      </c>
      <c r="J61" s="9" t="str">
        <f>if(isblank($F61),"", vlookup($F61,'Raw CRM data'!$E$2:$AV$200,2,FALSE))</f>
        <v>Male</v>
      </c>
      <c r="K61" s="8">
        <f>if(isblank($F61),"",floor(yearfrac(vlookup($F61,'Raw CRM data'!$E$2:$AV$200,3,FALSE),now()),1))</f>
        <v>33</v>
      </c>
      <c r="L61" s="7" t="str">
        <f>if(isblank($F61),"",vlookup($F61,'Raw CRM data'!$E$2:$AV$200,15,FALSE))</f>
        <v>Studying and working</v>
      </c>
      <c r="M61" s="7" t="str">
        <f>if(isblank($F61),"",vlookup($F61,'Raw CRM data'!$E$2:$AV$200,16,FALSE))</f>
        <v/>
      </c>
      <c r="N61" s="7" t="str">
        <f>if(isblank($F61),"",if(vlookup($F61,'Raw CRM data'!$E$2:$AV$200,17,FALSE)="Other",vlookup($F61,'Raw CRM data'!$E$2:$AV$200,18,FALSE),vlookup($F61,'Raw CRM data'!$E$2:$AV$200,17,FALSE)))</f>
        <v/>
      </c>
      <c r="O61" s="9" t="str">
        <f>if(isblank($F61),"",switch(vlookup($F61,'Raw CRM data'!$E$2:$AV$200,19,FALSE),"yes","Yes","no","No",vlookup($F61,'Raw CRM data'!$E$2:$AV$200,19,FALSE)))</f>
        <v>No</v>
      </c>
      <c r="P61" s="9" t="str">
        <f>if(isblank($F61),"",vlookup($F61,'Raw CRM data'!$E$2:$AV$200,20,FALSE))</f>
        <v>Yes</v>
      </c>
      <c r="Q61" s="7" t="str">
        <f>if(isblank($F61),"",vlookup($F61,'Raw CRM data'!$E$2:$AV$199,22,FALSE))</f>
        <v/>
      </c>
      <c r="R61" s="7" t="str">
        <f>if(isblank($F61),"",vlookup($F61,'Raw CRM data'!$E$2:$AV$200,26,FALSE))</f>
        <v>Yes</v>
      </c>
      <c r="S61" s="7" t="str">
        <f>if(isblank($F61),"",switch(vlookup($F61,'Raw CRM data'!$E$2:$AV$199,23,FALSE),"Personal devlopment","Personal development",vlookup($F61,'Raw CRM data'!$E$2:$AV$199,23,FALSE)))</f>
        <v/>
      </c>
      <c r="T61" s="10" t="str">
        <f>if(isblank($F61),"",substitute(vlookup($F61,'Raw CRM data'!$E$2:$AV$199,24,FALSE),"; ",next_line!$A$1))</f>
        <v/>
      </c>
      <c r="U61" s="7" t="str">
        <f t="shared" si="2"/>
        <v>Victoria</v>
      </c>
      <c r="V61" s="7"/>
      <c r="W61" s="7" t="b">
        <v>0</v>
      </c>
      <c r="X61" s="7"/>
      <c r="Y61" s="7" t="b">
        <v>0</v>
      </c>
      <c r="Z61" s="7" t="b">
        <v>0</v>
      </c>
      <c r="AA61" s="7"/>
      <c r="AB61" s="7" t="b">
        <v>0</v>
      </c>
      <c r="AC61" s="7" t="s">
        <v>139</v>
      </c>
      <c r="AD61" s="7">
        <f t="shared" si="3"/>
        <v>7</v>
      </c>
    </row>
    <row r="62" ht="15.75" customHeight="1">
      <c r="A62" s="5">
        <f t="shared" si="4"/>
        <v>61</v>
      </c>
      <c r="B62" s="6">
        <v>44823.61666666667</v>
      </c>
      <c r="C62" s="7" t="s">
        <v>28</v>
      </c>
      <c r="D62" s="7" t="s">
        <v>29</v>
      </c>
      <c r="E62" s="7" t="s">
        <v>165</v>
      </c>
      <c r="F62" s="7" t="s">
        <v>166</v>
      </c>
      <c r="G62" s="7" t="str">
        <f>if(isblank($F62),"",concatenate(vlookup($F62,'Raw CRM data'!$E$2:$AV$200,12,FALSE),vlookup($F62,'Raw CRM data'!$E$2:$AV$200,13,FALSE),vlookup($F62,'Raw CRM data'!$E$2:$AV$200,14,FALSE)))</f>
        <v/>
      </c>
      <c r="H62" s="7" t="str">
        <f>if(isblank($F62),"",concatenate(vlookup($F62,'Raw CRM data'!$E$2:$AV$200,4,FALSE),vlookup($F62,'Raw CRM data'!$E$2:$AV$200,5,FALSE),vlookup($F62,'Raw CRM data'!$E$2:$AV$200,6,FALSE),vlookup($F62,'Raw CRM data'!$E$2:$AV$200,7,FALSE),vlookup($F62,'Raw CRM data'!$E$2:$AV$200,8,FALSE),vlookup($F62,'Raw CRM data'!$E$2:$AV$200,9,FALSE),vlookup($F62,'Raw CRM data'!$E$2:$AV$200,10,FALSE)))</f>
        <v>634678000</v>
      </c>
      <c r="I62" s="7" t="s">
        <v>32</v>
      </c>
      <c r="J62" s="9" t="str">
        <f>if(isblank($F62),"", vlookup($F62,'Raw CRM data'!$E$2:$AV$200,2,FALSE))</f>
        <v>Male</v>
      </c>
      <c r="K62" s="8">
        <f>if(isblank($F62),"",floor(yearfrac(vlookup($F62,'Raw CRM data'!$E$2:$AV$200,3,FALSE),now()),1))</f>
        <v>30</v>
      </c>
      <c r="L62" s="7" t="str">
        <f>if(isblank($F62),"",vlookup($F62,'Raw CRM data'!$E$2:$AV$200,15,FALSE))</f>
        <v>Studying</v>
      </c>
      <c r="M62" s="7" t="str">
        <f>if(isblank($F62),"",vlookup($F62,'Raw CRM data'!$E$2:$AV$200,16,FALSE))</f>
        <v/>
      </c>
      <c r="N62" s="7" t="str">
        <f>if(isblank($F62),"",if(vlookup($F62,'Raw CRM data'!$E$2:$AV$200,17,FALSE)="Other",vlookup($F62,'Raw CRM data'!$E$2:$AV$200,18,FALSE),vlookup($F62,'Raw CRM data'!$E$2:$AV$200,17,FALSE)))</f>
        <v/>
      </c>
      <c r="O62" s="9" t="str">
        <f>if(isblank($F62),"",switch(vlookup($F62,'Raw CRM data'!$E$2:$AV$200,19,FALSE),"yes","Yes","no","No",vlookup($F62,'Raw CRM data'!$E$2:$AV$200,19,FALSE)))</f>
        <v>Yes</v>
      </c>
      <c r="P62" s="9" t="str">
        <f>if(isblank($F62),"",vlookup($F62,'Raw CRM data'!$E$2:$AV$200,20,FALSE))</f>
        <v>Yes</v>
      </c>
      <c r="Q62" s="7" t="str">
        <f>if(isblank($F62),"",vlookup($F62,'Raw CRM data'!$E$2:$AV$199,22,FALSE))</f>
        <v/>
      </c>
      <c r="R62" s="7" t="str">
        <f>if(isblank($F62),"",vlookup($F62,'Raw CRM data'!$E$2:$AV$200,26,FALSE))</f>
        <v>Yes</v>
      </c>
      <c r="S62" s="7" t="str">
        <f>if(isblank($F62),"",switch(vlookup($F62,'Raw CRM data'!$E$2:$AV$199,23,FALSE),"Personal devlopment","Personal development",vlookup($F62,'Raw CRM data'!$E$2:$AV$199,23,FALSE)))</f>
        <v/>
      </c>
      <c r="T62" s="10" t="str">
        <f>if(isblank($F62),"",substitute(vlookup($F62,'Raw CRM data'!$E$2:$AV$199,24,FALSE),"; ",next_line!$A$1))</f>
        <v/>
      </c>
      <c r="U62" s="7" t="str">
        <f t="shared" si="2"/>
        <v>Victoria</v>
      </c>
      <c r="V62" s="7"/>
      <c r="W62" s="7" t="b">
        <v>0</v>
      </c>
      <c r="X62" s="7"/>
      <c r="Y62" s="7" t="b">
        <v>0</v>
      </c>
      <c r="Z62" s="7" t="b">
        <v>0</v>
      </c>
      <c r="AA62" s="7"/>
      <c r="AB62" s="7" t="b">
        <v>0</v>
      </c>
      <c r="AC62" s="7" t="s">
        <v>139</v>
      </c>
      <c r="AD62" s="7">
        <f t="shared" si="3"/>
        <v>7</v>
      </c>
    </row>
    <row r="63" ht="15.75" customHeight="1">
      <c r="A63" s="5">
        <f t="shared" si="4"/>
        <v>62</v>
      </c>
      <c r="B63" s="6">
        <v>44823.77222222222</v>
      </c>
      <c r="C63" s="7" t="s">
        <v>28</v>
      </c>
      <c r="D63" s="7" t="s">
        <v>29</v>
      </c>
      <c r="E63" s="7" t="s">
        <v>167</v>
      </c>
      <c r="F63" s="7" t="s">
        <v>168</v>
      </c>
      <c r="G63" s="7" t="str">
        <f>if(isblank($F63),"",concatenate(vlookup($F63,'Raw CRM data'!$E$2:$AV$200,12,FALSE),vlookup($F63,'Raw CRM data'!$E$2:$AV$200,13,FALSE),vlookup($F63,'Raw CRM data'!$E$2:$AV$200,14,FALSE)))</f>
        <v/>
      </c>
      <c r="H63" s="7" t="str">
        <f>if(isblank($F63),"",concatenate(vlookup($F63,'Raw CRM data'!$E$2:$AV$200,4,FALSE),vlookup($F63,'Raw CRM data'!$E$2:$AV$200,5,FALSE),vlookup($F63,'Raw CRM data'!$E$2:$AV$200,6,FALSE),vlookup($F63,'Raw CRM data'!$E$2:$AV$200,7,FALSE),vlookup($F63,'Raw CRM data'!$E$2:$AV$200,8,FALSE),vlookup($F63,'Raw CRM data'!$E$2:$AV$200,9,FALSE),vlookup($F63,'Raw CRM data'!$E$2:$AV$200,10,FALSE)))</f>
        <v>240144694</v>
      </c>
      <c r="I63" s="14" t="s">
        <v>86</v>
      </c>
      <c r="J63" s="9" t="str">
        <f>if(isblank($F63),"", vlookup($F63,'Raw CRM data'!$E$2:$AV$200,2,FALSE))</f>
        <v>Male</v>
      </c>
      <c r="K63" s="8">
        <f>if(isblank($F63),"",floor(yearfrac(vlookup($F63,'Raw CRM data'!$E$2:$AV$200,3,FALSE),now()),1))</f>
        <v>33</v>
      </c>
      <c r="L63" s="7" t="str">
        <f>if(isblank($F63),"",vlookup($F63,'Raw CRM data'!$E$2:$AV$200,15,FALSE))</f>
        <v>Studying and working</v>
      </c>
      <c r="M63" s="7" t="str">
        <f>if(isblank($F63),"",vlookup($F63,'Raw CRM data'!$E$2:$AV$200,16,FALSE))</f>
        <v/>
      </c>
      <c r="N63" s="7" t="str">
        <f>if(isblank($F63),"",if(vlookup($F63,'Raw CRM data'!$E$2:$AV$200,17,FALSE)="Other",vlookup($F63,'Raw CRM data'!$E$2:$AV$200,18,FALSE),vlookup($F63,'Raw CRM data'!$E$2:$AV$200,17,FALSE)))</f>
        <v/>
      </c>
      <c r="O63" s="9" t="str">
        <f>if(isblank($F63),"",switch(vlookup($F63,'Raw CRM data'!$E$2:$AV$200,19,FALSE),"yes","Yes","no","No",vlookup($F63,'Raw CRM data'!$E$2:$AV$200,19,FALSE)))</f>
        <v>A little bit/I'm learning</v>
      </c>
      <c r="P63" s="9" t="str">
        <f>if(isblank($F63),"",vlookup($F63,'Raw CRM data'!$E$2:$AV$200,20,FALSE))</f>
        <v>Yes</v>
      </c>
      <c r="Q63" s="7" t="str">
        <f>if(isblank($F63),"",vlookup($F63,'Raw CRM data'!$E$2:$AV$199,22,FALSE))</f>
        <v/>
      </c>
      <c r="R63" s="7" t="str">
        <f>if(isblank($F63),"",vlookup($F63,'Raw CRM data'!$E$2:$AV$200,26,FALSE))</f>
        <v>Yes</v>
      </c>
      <c r="S63" s="7" t="str">
        <f>if(isblank($F63),"",switch(vlookup($F63,'Raw CRM data'!$E$2:$AV$199,23,FALSE),"Personal devlopment","Personal development",vlookup($F63,'Raw CRM data'!$E$2:$AV$199,23,FALSE)))</f>
        <v/>
      </c>
      <c r="T63" s="10" t="str">
        <f>if(isblank($F63),"",substitute(vlookup($F63,'Raw CRM data'!$E$2:$AV$199,24,FALSE),"; ",next_line!$A$1))</f>
        <v/>
      </c>
      <c r="U63" s="7" t="str">
        <f t="shared" si="2"/>
        <v>Tomek</v>
      </c>
      <c r="V63" s="14"/>
      <c r="W63" s="7" t="b">
        <v>1</v>
      </c>
      <c r="X63" s="14"/>
      <c r="Y63" s="7" t="b">
        <v>0</v>
      </c>
      <c r="Z63" s="7" t="b">
        <v>0</v>
      </c>
      <c r="AA63" s="7"/>
      <c r="AB63" s="7" t="b">
        <v>0</v>
      </c>
      <c r="AC63" s="7" t="s">
        <v>139</v>
      </c>
      <c r="AD63" s="7">
        <f t="shared" si="3"/>
        <v>7</v>
      </c>
    </row>
    <row r="64" ht="15.75" customHeight="1">
      <c r="A64" s="5">
        <f t="shared" si="4"/>
        <v>63</v>
      </c>
      <c r="B64" s="6">
        <v>44824.51666666667</v>
      </c>
      <c r="C64" s="7" t="s">
        <v>28</v>
      </c>
      <c r="D64" s="7" t="s">
        <v>29</v>
      </c>
      <c r="E64" s="7" t="s">
        <v>169</v>
      </c>
      <c r="F64" s="7" t="s">
        <v>170</v>
      </c>
      <c r="G64" s="7" t="str">
        <f>if(isblank($F64),"",concatenate(vlookup($F64,'Raw CRM data'!$E$2:$AV$200,12,FALSE),vlookup($F64,'Raw CRM data'!$E$2:$AV$200,13,FALSE),vlookup($F64,'Raw CRM data'!$E$2:$AV$200,14,FALSE)))</f>
        <v/>
      </c>
      <c r="H64" s="7" t="str">
        <f>if(isblank($F64),"",concatenate(vlookup($F64,'Raw CRM data'!$E$2:$AV$200,4,FALSE),vlookup($F64,'Raw CRM data'!$E$2:$AV$200,5,FALSE),vlookup($F64,'Raw CRM data'!$E$2:$AV$200,6,FALSE),vlookup($F64,'Raw CRM data'!$E$2:$AV$200,7,FALSE),vlookup($F64,'Raw CRM data'!$E$2:$AV$200,8,FALSE),vlookup($F64,'Raw CRM data'!$E$2:$AV$200,9,FALSE),vlookup($F64,'Raw CRM data'!$E$2:$AV$200,10,FALSE)))</f>
        <v>497049624</v>
      </c>
      <c r="I64" s="7" t="s">
        <v>37</v>
      </c>
      <c r="J64" s="9" t="str">
        <f>if(isblank($F64),"", vlookup($F64,'Raw CRM data'!$E$2:$AV$200,2,FALSE))</f>
        <v>Female</v>
      </c>
      <c r="K64" s="8">
        <f>if(isblank($F64),"",floor(yearfrac(vlookup($F64,'Raw CRM data'!$E$2:$AV$200,3,FALSE),now()),1))</f>
        <v>30</v>
      </c>
      <c r="L64" s="7" t="str">
        <f>if(isblank($F64),"",vlookup($F64,'Raw CRM data'!$E$2:$AV$200,15,FALSE))</f>
        <v>Studying</v>
      </c>
      <c r="M64" s="7" t="str">
        <f>if(isblank($F64),"",vlookup($F64,'Raw CRM data'!$E$2:$AV$200,16,FALSE))</f>
        <v/>
      </c>
      <c r="N64" s="7" t="str">
        <f>if(isblank($F64),"",if(vlookup($F64,'Raw CRM data'!$E$2:$AV$200,17,FALSE)="Other",vlookup($F64,'Raw CRM data'!$E$2:$AV$200,18,FALSE),vlookup($F64,'Raw CRM data'!$E$2:$AV$200,17,FALSE)))</f>
        <v/>
      </c>
      <c r="O64" s="9" t="str">
        <f>if(isblank($F64),"",switch(vlookup($F64,'Raw CRM data'!$E$2:$AV$200,19,FALSE),"yes","Yes","no","No",vlookup($F64,'Raw CRM data'!$E$2:$AV$200,19,FALSE)))</f>
        <v>Yes</v>
      </c>
      <c r="P64" s="9" t="str">
        <f>if(isblank($F64),"",vlookup($F64,'Raw CRM data'!$E$2:$AV$200,20,FALSE))</f>
        <v>Yes</v>
      </c>
      <c r="Q64" s="7" t="str">
        <f>if(isblank($F64),"",vlookup($F64,'Raw CRM data'!$E$2:$AV$199,22,FALSE))</f>
        <v/>
      </c>
      <c r="R64" s="7" t="str">
        <f>if(isblank($F64),"",vlookup($F64,'Raw CRM data'!$E$2:$AV$200,26,FALSE))</f>
        <v>Yes</v>
      </c>
      <c r="S64" s="7" t="str">
        <f>if(isblank($F64),"",switch(vlookup($F64,'Raw CRM data'!$E$2:$AV$199,23,FALSE),"Personal devlopment","Personal development",vlookup($F64,'Raw CRM data'!$E$2:$AV$199,23,FALSE)))</f>
        <v/>
      </c>
      <c r="T64" s="10" t="str">
        <f>if(isblank($F64),"",substitute(vlookup($F64,'Raw CRM data'!$E$2:$AV$199,24,FALSE),"; ",next_line!$A$1))</f>
        <v/>
      </c>
      <c r="U64" s="7" t="str">
        <f t="shared" si="2"/>
        <v>Kuba</v>
      </c>
      <c r="V64" s="7"/>
      <c r="W64" s="7" t="b">
        <v>1</v>
      </c>
      <c r="X64" s="7"/>
      <c r="Y64" s="7" t="b">
        <v>1</v>
      </c>
      <c r="Z64" s="7" t="b">
        <v>1</v>
      </c>
      <c r="AA64" s="7"/>
      <c r="AB64" s="7" t="b">
        <v>0</v>
      </c>
      <c r="AC64" s="7" t="s">
        <v>139</v>
      </c>
      <c r="AD64" s="7">
        <f t="shared" si="3"/>
        <v>7</v>
      </c>
    </row>
    <row r="65" ht="15.75" customHeight="1">
      <c r="A65" s="21">
        <f t="shared" si="4"/>
        <v>64</v>
      </c>
      <c r="B65" s="22">
        <v>44826.364583333336</v>
      </c>
      <c r="C65" s="23" t="s">
        <v>28</v>
      </c>
      <c r="D65" s="23" t="s">
        <v>29</v>
      </c>
      <c r="E65" s="23" t="s">
        <v>171</v>
      </c>
      <c r="F65" s="23" t="s">
        <v>172</v>
      </c>
      <c r="G65" s="23" t="str">
        <f>if(isblank($F65),"",concatenate(vlookup($F65,'Raw CRM data'!$E$2:$AV$200,12,FALSE),vlookup($F65,'Raw CRM data'!$E$2:$AV$200,13,FALSE),vlookup($F65,'Raw CRM data'!$E$2:$AV$200,14,FALSE)))</f>
        <v/>
      </c>
      <c r="H65" s="23" t="str">
        <f>if(isblank($F65),"",concatenate(vlookup($F65,'Raw CRM data'!$E$2:$AV$200,4,FALSE),vlookup($F65,'Raw CRM data'!$E$2:$AV$200,5,FALSE),vlookup($F65,'Raw CRM data'!$E$2:$AV$200,6,FALSE),vlookup($F65,'Raw CRM data'!$E$2:$AV$200,7,FALSE),vlookup($F65,'Raw CRM data'!$E$2:$AV$200,8,FALSE),vlookup($F65,'Raw CRM data'!$E$2:$AV$200,9,FALSE),vlookup($F65,'Raw CRM data'!$E$2:$AV$200,10,FALSE)))</f>
        <v>413099023</v>
      </c>
      <c r="I65" s="23" t="s">
        <v>54</v>
      </c>
      <c r="J65" s="24" t="str">
        <f>if(isblank($F65),"", vlookup($F65,'Raw CRM data'!$E$2:$AV$200,2,FALSE))</f>
        <v>Male</v>
      </c>
      <c r="K65" s="25">
        <f>if(isblank($F65),"",floor(yearfrac(vlookup($F65,'Raw CRM data'!$E$2:$AV$200,3,FALSE),now()),1))</f>
        <v>30</v>
      </c>
      <c r="L65" s="23" t="str">
        <f>if(isblank($F65),"",vlookup($F65,'Raw CRM data'!$E$2:$AV$200,15,FALSE))</f>
        <v>Studying and working</v>
      </c>
      <c r="M65" s="23" t="str">
        <f>if(isblank($F65),"",vlookup($F65,'Raw CRM data'!$E$2:$AV$200,16,FALSE))</f>
        <v/>
      </c>
      <c r="N65" s="23" t="str">
        <f>if(isblank($F65),"",if(vlookup($F65,'Raw CRM data'!$E$2:$AV$200,17,FALSE)="Other",vlookup($F65,'Raw CRM data'!$E$2:$AV$200,18,FALSE),vlookup($F65,'Raw CRM data'!$E$2:$AV$200,17,FALSE)))</f>
        <v/>
      </c>
      <c r="O65" s="24" t="str">
        <f>if(isblank($F65),"",switch(vlookup($F65,'Raw CRM data'!$E$2:$AV$200,19,FALSE),"yes","Yes","no","No",vlookup($F65,'Raw CRM data'!$E$2:$AV$200,19,FALSE)))</f>
        <v>Yes</v>
      </c>
      <c r="P65" s="24" t="str">
        <f>if(isblank($F65),"",vlookup($F65,'Raw CRM data'!$E$2:$AV$200,20,FALSE))</f>
        <v>Yes</v>
      </c>
      <c r="Q65" s="23" t="str">
        <f>if(isblank($F65),"",vlookup($F65,'Raw CRM data'!$E$2:$AV$199,22,FALSE))</f>
        <v/>
      </c>
      <c r="R65" s="23" t="str">
        <f>if(isblank($F65),"",vlookup($F65,'Raw CRM data'!$E$2:$AV$200,26,FALSE))</f>
        <v>Yes</v>
      </c>
      <c r="S65" s="23" t="str">
        <f>if(isblank($F65),"",switch(vlookup($F65,'Raw CRM data'!$E$2:$AV$199,23,FALSE),"Personal devlopment","Personal development",vlookup($F65,'Raw CRM data'!$E$2:$AV$199,23,FALSE)))</f>
        <v/>
      </c>
      <c r="T65" s="26" t="str">
        <f>if(isblank($F65),"",substitute(vlookup($F65,'Raw CRM data'!$E$2:$AV$199,24,FALSE),"; ",next_line!$A$1))</f>
        <v/>
      </c>
      <c r="U65" s="23" t="str">
        <f t="shared" si="2"/>
        <v>Raksha</v>
      </c>
      <c r="V65" s="23"/>
      <c r="W65" s="23" t="b">
        <v>1</v>
      </c>
      <c r="X65" s="23"/>
      <c r="Y65" s="23" t="b">
        <v>1</v>
      </c>
      <c r="Z65" s="23" t="b">
        <v>0</v>
      </c>
      <c r="AA65" s="23"/>
      <c r="AB65" s="23" t="b">
        <v>0</v>
      </c>
      <c r="AC65" s="23" t="s">
        <v>139</v>
      </c>
      <c r="AD65" s="23">
        <f t="shared" si="3"/>
        <v>7</v>
      </c>
    </row>
    <row r="66" ht="15.75" customHeight="1">
      <c r="A66" s="27"/>
      <c r="B66" s="28"/>
      <c r="C66" s="29"/>
      <c r="D66" s="29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1"/>
    </row>
    <row r="67" ht="15.75" customHeight="1">
      <c r="A67" s="32"/>
      <c r="B67" s="33"/>
      <c r="C67" s="34"/>
      <c r="D67" s="34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6"/>
    </row>
    <row r="68" ht="15.75" customHeight="1">
      <c r="A68" s="32"/>
      <c r="B68" s="33"/>
      <c r="C68" s="34"/>
      <c r="D68" s="34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6"/>
    </row>
    <row r="69" ht="15.75" customHeight="1">
      <c r="A69" s="32"/>
      <c r="B69" s="33"/>
      <c r="C69" s="34"/>
      <c r="D69" s="34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6"/>
    </row>
    <row r="70" ht="15.75" customHeight="1">
      <c r="A70" s="32"/>
      <c r="B70" s="33"/>
      <c r="C70" s="34"/>
      <c r="D70" s="34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6"/>
    </row>
    <row r="71" ht="15.75" customHeight="1">
      <c r="A71" s="32"/>
      <c r="B71" s="33"/>
      <c r="C71" s="34"/>
      <c r="D71" s="34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6"/>
    </row>
    <row r="72" ht="15.75" customHeight="1">
      <c r="A72" s="32"/>
      <c r="B72" s="33"/>
      <c r="C72" s="34"/>
      <c r="D72" s="34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6"/>
    </row>
    <row r="73" ht="15.75" customHeight="1">
      <c r="A73" s="32"/>
      <c r="B73" s="33"/>
      <c r="C73" s="34"/>
      <c r="D73" s="34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6"/>
    </row>
    <row r="74" ht="15.75" customHeight="1">
      <c r="A74" s="32"/>
      <c r="B74" s="33"/>
      <c r="C74" s="34"/>
      <c r="D74" s="34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6"/>
    </row>
    <row r="75" ht="15.75" customHeight="1">
      <c r="A75" s="32"/>
      <c r="B75" s="33"/>
      <c r="C75" s="34"/>
      <c r="D75" s="34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6"/>
    </row>
    <row r="76" ht="15.75" customHeight="1">
      <c r="A76" s="32"/>
      <c r="B76" s="33"/>
      <c r="C76" s="34"/>
      <c r="D76" s="34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6"/>
    </row>
    <row r="77" ht="15.75" customHeight="1">
      <c r="A77" s="32"/>
      <c r="B77" s="33"/>
      <c r="C77" s="34"/>
      <c r="D77" s="34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6"/>
    </row>
    <row r="78" ht="15.75" customHeight="1">
      <c r="A78" s="32"/>
      <c r="B78" s="33"/>
      <c r="C78" s="34"/>
      <c r="D78" s="34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6"/>
    </row>
    <row r="79" ht="15.75" customHeight="1">
      <c r="A79" s="32"/>
      <c r="B79" s="33"/>
      <c r="C79" s="34"/>
      <c r="D79" s="34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6"/>
    </row>
    <row r="80" ht="15.75" customHeight="1">
      <c r="A80" s="35"/>
      <c r="B80" s="33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6"/>
    </row>
    <row r="81" ht="15.75" customHeight="1">
      <c r="A81" s="35"/>
      <c r="B81" s="33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6"/>
    </row>
    <row r="82" ht="15.75" customHeight="1">
      <c r="A82" s="35"/>
      <c r="B82" s="33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6"/>
    </row>
    <row r="83" ht="15.75" customHeight="1">
      <c r="A83" s="35"/>
      <c r="B83" s="33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6"/>
    </row>
    <row r="84" ht="15.75" customHeight="1">
      <c r="A84" s="35"/>
      <c r="B84" s="33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6"/>
    </row>
    <row r="85" ht="15.75" customHeight="1">
      <c r="A85" s="35"/>
      <c r="B85" s="33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6"/>
    </row>
    <row r="86" ht="15.75" customHeight="1">
      <c r="A86" s="35"/>
      <c r="B86" s="33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6"/>
    </row>
    <row r="87" ht="15.75" customHeight="1">
      <c r="A87" s="35"/>
      <c r="B87" s="33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6"/>
    </row>
    <row r="88" ht="15.75" customHeight="1">
      <c r="A88" s="35"/>
      <c r="B88" s="33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6"/>
    </row>
    <row r="89" ht="15.75" customHeight="1">
      <c r="A89" s="35"/>
      <c r="B89" s="33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6"/>
    </row>
    <row r="90" ht="15.75" customHeight="1">
      <c r="A90" s="35"/>
      <c r="B90" s="33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6"/>
    </row>
    <row r="91" ht="15.75" customHeight="1">
      <c r="A91" s="35"/>
      <c r="B91" s="33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6"/>
    </row>
    <row r="92" ht="15.75" customHeight="1">
      <c r="A92" s="35"/>
      <c r="B92" s="33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6"/>
    </row>
    <row r="93" ht="15.75" customHeight="1">
      <c r="A93" s="35"/>
      <c r="B93" s="33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6"/>
    </row>
    <row r="94" ht="15.75" customHeight="1">
      <c r="A94" s="35"/>
      <c r="B94" s="33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6"/>
    </row>
    <row r="95" ht="15.75" customHeight="1">
      <c r="A95" s="35"/>
      <c r="B95" s="33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6"/>
    </row>
    <row r="96" ht="15.75" customHeight="1">
      <c r="A96" s="35"/>
      <c r="B96" s="33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6"/>
    </row>
    <row r="97" ht="15.75" customHeight="1">
      <c r="A97" s="35"/>
      <c r="B97" s="33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6"/>
    </row>
    <row r="98" ht="15.75" customHeight="1">
      <c r="A98" s="35"/>
      <c r="B98" s="33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6"/>
    </row>
    <row r="99" ht="15.75" customHeight="1">
      <c r="A99" s="35"/>
      <c r="B99" s="33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6"/>
    </row>
    <row r="100" ht="15.75" customHeight="1">
      <c r="A100" s="35"/>
      <c r="B100" s="33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6"/>
    </row>
    <row r="101" ht="15.75" customHeight="1">
      <c r="A101" s="35"/>
      <c r="B101" s="33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6"/>
    </row>
    <row r="102" ht="15.75" customHeight="1">
      <c r="A102" s="35"/>
      <c r="B102" s="33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6"/>
    </row>
    <row r="103" ht="15.75" customHeight="1">
      <c r="A103" s="35"/>
      <c r="B103" s="33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6"/>
    </row>
    <row r="104" ht="15.75" customHeight="1">
      <c r="A104" s="35"/>
      <c r="B104" s="33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6"/>
    </row>
    <row r="105" ht="15.75" customHeight="1">
      <c r="A105" s="35"/>
      <c r="B105" s="33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6"/>
    </row>
    <row r="106" ht="15.75" customHeight="1">
      <c r="A106" s="35"/>
      <c r="B106" s="33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6"/>
    </row>
    <row r="107" ht="15.75" customHeight="1">
      <c r="A107" s="35"/>
      <c r="B107" s="33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6"/>
    </row>
    <row r="108" ht="15.75" customHeight="1">
      <c r="A108" s="35"/>
      <c r="B108" s="33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6"/>
    </row>
    <row r="109" ht="15.75" customHeight="1">
      <c r="A109" s="35"/>
      <c r="B109" s="33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6"/>
    </row>
    <row r="110" ht="15.75" customHeight="1">
      <c r="A110" s="35"/>
      <c r="B110" s="33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6"/>
    </row>
    <row r="111" ht="15.75" customHeight="1">
      <c r="A111" s="35"/>
      <c r="B111" s="33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6"/>
    </row>
    <row r="112" ht="15.75" customHeight="1">
      <c r="A112" s="35"/>
      <c r="B112" s="33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6"/>
    </row>
    <row r="113" ht="15.75" customHeight="1">
      <c r="A113" s="35"/>
      <c r="B113" s="33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6"/>
    </row>
    <row r="114" ht="15.75" customHeight="1">
      <c r="A114" s="35"/>
      <c r="B114" s="33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6"/>
    </row>
    <row r="115" ht="15.75" customHeight="1">
      <c r="A115" s="35"/>
      <c r="B115" s="33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6"/>
    </row>
    <row r="116" ht="15.75" customHeight="1">
      <c r="A116" s="35"/>
      <c r="B116" s="33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6"/>
    </row>
    <row r="117" ht="15.75" customHeight="1">
      <c r="A117" s="35"/>
      <c r="B117" s="33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6"/>
    </row>
    <row r="118" ht="15.75" customHeight="1">
      <c r="A118" s="35"/>
      <c r="B118" s="33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6"/>
    </row>
    <row r="119" ht="15.75" customHeight="1">
      <c r="A119" s="35"/>
      <c r="B119" s="33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6"/>
    </row>
    <row r="120" ht="15.75" customHeight="1">
      <c r="A120" s="35"/>
      <c r="B120" s="33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6"/>
    </row>
    <row r="121" ht="15.75" customHeight="1">
      <c r="A121" s="35"/>
      <c r="B121" s="33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6"/>
    </row>
    <row r="122" ht="15.75" customHeight="1">
      <c r="A122" s="35"/>
      <c r="B122" s="33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6"/>
    </row>
    <row r="123" ht="15.75" customHeight="1">
      <c r="A123" s="35"/>
      <c r="B123" s="33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6"/>
    </row>
    <row r="124" ht="15.75" customHeight="1">
      <c r="A124" s="35"/>
      <c r="B124" s="33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6"/>
    </row>
    <row r="125" ht="15.75" customHeight="1">
      <c r="A125" s="35"/>
      <c r="B125" s="33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6"/>
    </row>
    <row r="126" ht="15.75" customHeight="1">
      <c r="A126" s="35"/>
      <c r="B126" s="33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6"/>
    </row>
    <row r="127" ht="15.75" customHeight="1">
      <c r="A127" s="35"/>
      <c r="B127" s="33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6"/>
    </row>
    <row r="128" ht="15.75" customHeight="1">
      <c r="A128" s="35"/>
      <c r="B128" s="33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6"/>
    </row>
    <row r="129" ht="15.75" customHeight="1">
      <c r="A129" s="35"/>
      <c r="B129" s="33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6"/>
    </row>
    <row r="130" ht="15.75" customHeight="1">
      <c r="A130" s="35"/>
      <c r="B130" s="33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6"/>
    </row>
    <row r="131" ht="15.75" customHeight="1">
      <c r="A131" s="35"/>
      <c r="B131" s="33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6"/>
    </row>
    <row r="132" ht="15.75" customHeight="1">
      <c r="A132" s="35"/>
      <c r="B132" s="33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6"/>
    </row>
    <row r="133" ht="15.75" customHeight="1">
      <c r="A133" s="35"/>
      <c r="B133" s="33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6"/>
    </row>
    <row r="134" ht="15.75" customHeight="1">
      <c r="A134" s="35"/>
      <c r="B134" s="33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6"/>
    </row>
    <row r="135" ht="15.75" customHeight="1">
      <c r="A135" s="35"/>
      <c r="B135" s="33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6"/>
    </row>
    <row r="136" ht="15.75" customHeight="1">
      <c r="A136" s="35"/>
      <c r="B136" s="33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6"/>
    </row>
    <row r="137" ht="15.75" customHeight="1">
      <c r="A137" s="35"/>
      <c r="B137" s="33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6"/>
    </row>
    <row r="138" ht="15.75" customHeight="1">
      <c r="A138" s="35"/>
      <c r="B138" s="33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6"/>
    </row>
    <row r="139" ht="15.75" customHeight="1">
      <c r="A139" s="35"/>
      <c r="B139" s="33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6"/>
    </row>
    <row r="140" ht="15.75" customHeight="1">
      <c r="A140" s="35"/>
      <c r="B140" s="33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6"/>
    </row>
    <row r="141" ht="15.75" customHeight="1">
      <c r="A141" s="35"/>
      <c r="B141" s="33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6"/>
    </row>
    <row r="142" ht="15.75" customHeight="1">
      <c r="A142" s="35"/>
      <c r="B142" s="33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6"/>
    </row>
    <row r="143" ht="15.75" customHeight="1">
      <c r="A143" s="35"/>
      <c r="B143" s="33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6"/>
    </row>
    <row r="144" ht="15.75" customHeight="1">
      <c r="A144" s="35"/>
      <c r="B144" s="33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6"/>
    </row>
    <row r="145" ht="15.75" customHeight="1">
      <c r="A145" s="35"/>
      <c r="B145" s="33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6"/>
    </row>
    <row r="146" ht="15.75" customHeight="1">
      <c r="A146" s="35"/>
      <c r="B146" s="33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6"/>
    </row>
    <row r="147" ht="15.75" customHeight="1">
      <c r="A147" s="35"/>
      <c r="B147" s="33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6"/>
    </row>
    <row r="148" ht="15.75" customHeight="1">
      <c r="A148" s="35"/>
      <c r="B148" s="33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6"/>
    </row>
    <row r="149" ht="15.75" customHeight="1">
      <c r="A149" s="35"/>
      <c r="B149" s="33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6"/>
    </row>
    <row r="150" ht="15.75" customHeight="1">
      <c r="A150" s="35"/>
      <c r="B150" s="33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6"/>
    </row>
    <row r="151" ht="15.75" customHeight="1">
      <c r="A151" s="35"/>
      <c r="B151" s="33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6"/>
    </row>
    <row r="152" ht="15.75" customHeight="1">
      <c r="A152" s="35"/>
      <c r="B152" s="33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6"/>
    </row>
    <row r="153" ht="15.75" customHeight="1">
      <c r="A153" s="35"/>
      <c r="B153" s="33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6"/>
    </row>
    <row r="154" ht="15.75" customHeight="1">
      <c r="A154" s="35"/>
      <c r="B154" s="33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6"/>
    </row>
    <row r="155" ht="15.75" customHeight="1">
      <c r="A155" s="35"/>
      <c r="B155" s="33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6"/>
    </row>
    <row r="156" ht="15.75" customHeight="1">
      <c r="A156" s="35"/>
      <c r="B156" s="33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6"/>
    </row>
    <row r="157" ht="15.75" customHeight="1">
      <c r="A157" s="35"/>
      <c r="B157" s="33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6"/>
    </row>
    <row r="158" ht="15.75" customHeight="1">
      <c r="A158" s="35"/>
      <c r="B158" s="33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6"/>
    </row>
    <row r="159" ht="15.75" customHeight="1">
      <c r="A159" s="35"/>
      <c r="B159" s="33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6"/>
    </row>
    <row r="160" ht="15.75" customHeight="1">
      <c r="A160" s="35"/>
      <c r="B160" s="33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6"/>
    </row>
    <row r="161" ht="15.75" customHeight="1">
      <c r="A161" s="35"/>
      <c r="B161" s="33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6"/>
    </row>
    <row r="162" ht="15.75" customHeight="1">
      <c r="A162" s="35"/>
      <c r="B162" s="33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6"/>
    </row>
    <row r="163" ht="15.75" customHeight="1">
      <c r="A163" s="35"/>
      <c r="B163" s="33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6"/>
    </row>
    <row r="164" ht="15.75" customHeight="1">
      <c r="A164" s="35"/>
      <c r="B164" s="33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6"/>
    </row>
    <row r="165" ht="15.75" customHeight="1">
      <c r="A165" s="35"/>
      <c r="B165" s="33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6"/>
    </row>
    <row r="166" ht="15.75" customHeight="1">
      <c r="A166" s="35"/>
      <c r="B166" s="33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6"/>
    </row>
    <row r="167" ht="15.75" customHeight="1">
      <c r="A167" s="35"/>
      <c r="B167" s="33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6"/>
    </row>
    <row r="168" ht="15.75" customHeight="1">
      <c r="A168" s="35"/>
      <c r="B168" s="33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6"/>
    </row>
    <row r="169" ht="15.75" customHeight="1">
      <c r="A169" s="35"/>
      <c r="B169" s="33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6"/>
    </row>
    <row r="170" ht="15.75" customHeight="1">
      <c r="A170" s="35"/>
      <c r="B170" s="33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6"/>
    </row>
    <row r="171" ht="15.75" customHeight="1">
      <c r="A171" s="35"/>
      <c r="B171" s="33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6"/>
    </row>
    <row r="172" ht="15.75" customHeight="1">
      <c r="A172" s="35"/>
      <c r="B172" s="33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6"/>
    </row>
    <row r="173" ht="15.75" customHeight="1">
      <c r="A173" s="35"/>
      <c r="B173" s="33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6"/>
    </row>
    <row r="174" ht="15.75" customHeight="1">
      <c r="A174" s="35"/>
      <c r="B174" s="33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6"/>
    </row>
    <row r="175" ht="15.75" customHeight="1">
      <c r="A175" s="35"/>
      <c r="B175" s="33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6"/>
    </row>
    <row r="176" ht="15.75" customHeight="1">
      <c r="A176" s="35"/>
      <c r="B176" s="33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6"/>
    </row>
    <row r="177" ht="15.75" customHeight="1">
      <c r="A177" s="35"/>
      <c r="B177" s="33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6"/>
    </row>
    <row r="178" ht="15.75" customHeight="1">
      <c r="A178" s="35"/>
      <c r="B178" s="33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6"/>
    </row>
    <row r="179" ht="15.75" customHeight="1">
      <c r="A179" s="35"/>
      <c r="B179" s="33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6"/>
    </row>
    <row r="180" ht="15.75" customHeight="1">
      <c r="A180" s="35"/>
      <c r="B180" s="33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6"/>
    </row>
    <row r="181" ht="15.75" customHeight="1">
      <c r="A181" s="35"/>
      <c r="B181" s="33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6"/>
    </row>
    <row r="182" ht="15.75" customHeight="1">
      <c r="A182" s="35"/>
      <c r="B182" s="33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6"/>
    </row>
    <row r="183" ht="15.75" customHeight="1">
      <c r="A183" s="35"/>
      <c r="B183" s="33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6"/>
    </row>
    <row r="184" ht="15.75" customHeight="1">
      <c r="A184" s="35"/>
      <c r="B184" s="33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6"/>
    </row>
    <row r="185" ht="15.75" customHeight="1">
      <c r="A185" s="35"/>
      <c r="B185" s="33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6"/>
    </row>
    <row r="186" ht="15.75" customHeight="1">
      <c r="A186" s="35"/>
      <c r="B186" s="33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6"/>
    </row>
    <row r="187" ht="15.75" customHeight="1">
      <c r="A187" s="35"/>
      <c r="B187" s="33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6"/>
    </row>
    <row r="188" ht="15.75" customHeight="1">
      <c r="A188" s="35"/>
      <c r="B188" s="33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6"/>
    </row>
    <row r="189" ht="15.75" customHeight="1">
      <c r="A189" s="35"/>
      <c r="B189" s="33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6"/>
    </row>
    <row r="190" ht="15.75" customHeight="1">
      <c r="A190" s="35"/>
      <c r="B190" s="33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6"/>
    </row>
    <row r="191" ht="15.75" customHeight="1">
      <c r="A191" s="35"/>
      <c r="B191" s="33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6"/>
    </row>
    <row r="192" ht="15.75" customHeight="1">
      <c r="A192" s="35"/>
      <c r="B192" s="33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6"/>
    </row>
    <row r="193" ht="15.75" customHeight="1">
      <c r="A193" s="35"/>
      <c r="B193" s="33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6"/>
    </row>
    <row r="194" ht="15.75" customHeight="1">
      <c r="A194" s="35"/>
      <c r="B194" s="33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6"/>
    </row>
    <row r="195" ht="15.75" customHeight="1">
      <c r="A195" s="35"/>
      <c r="B195" s="33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6"/>
    </row>
    <row r="196" ht="15.75" customHeight="1">
      <c r="A196" s="35"/>
      <c r="B196" s="33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6"/>
    </row>
    <row r="197" ht="15.75" customHeight="1">
      <c r="A197" s="35"/>
      <c r="B197" s="33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6"/>
    </row>
    <row r="198" ht="15.75" customHeight="1">
      <c r="A198" s="35"/>
      <c r="B198" s="33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6"/>
    </row>
    <row r="199" ht="15.75" customHeight="1">
      <c r="A199" s="35"/>
      <c r="B199" s="33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6"/>
    </row>
    <row r="200" ht="15.75" customHeight="1">
      <c r="A200" s="35"/>
      <c r="B200" s="33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6"/>
    </row>
    <row r="201" ht="15.75" customHeight="1">
      <c r="A201" s="35"/>
      <c r="B201" s="33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6"/>
    </row>
    <row r="202" ht="15.75" customHeight="1">
      <c r="A202" s="35"/>
      <c r="B202" s="33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6"/>
    </row>
    <row r="203" ht="15.75" customHeight="1">
      <c r="A203" s="35"/>
      <c r="B203" s="33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6"/>
    </row>
    <row r="204" ht="15.75" customHeight="1">
      <c r="A204" s="35"/>
      <c r="B204" s="33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6"/>
    </row>
    <row r="205" ht="15.75" customHeight="1">
      <c r="A205" s="35"/>
      <c r="B205" s="33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6"/>
    </row>
    <row r="206" ht="15.75" customHeight="1">
      <c r="A206" s="35"/>
      <c r="B206" s="33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6"/>
    </row>
    <row r="207" ht="15.75" customHeight="1">
      <c r="A207" s="35"/>
      <c r="B207" s="33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6"/>
    </row>
    <row r="208" ht="15.75" customHeight="1">
      <c r="A208" s="35"/>
      <c r="B208" s="33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6"/>
    </row>
    <row r="209" ht="15.75" customHeight="1">
      <c r="A209" s="35"/>
      <c r="B209" s="33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6"/>
    </row>
    <row r="210" ht="15.75" customHeight="1">
      <c r="A210" s="35"/>
      <c r="B210" s="33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6"/>
    </row>
    <row r="211" ht="15.75" customHeight="1">
      <c r="A211" s="35"/>
      <c r="B211" s="33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6"/>
    </row>
    <row r="212" ht="15.75" customHeight="1">
      <c r="A212" s="35"/>
      <c r="B212" s="33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6"/>
    </row>
    <row r="213" ht="15.75" customHeight="1">
      <c r="A213" s="35"/>
      <c r="B213" s="33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6"/>
    </row>
    <row r="214" ht="15.75" customHeight="1">
      <c r="A214" s="35"/>
      <c r="B214" s="33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6"/>
    </row>
    <row r="215" ht="15.75" customHeight="1">
      <c r="A215" s="35"/>
      <c r="B215" s="33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6"/>
    </row>
    <row r="216" ht="15.75" customHeight="1">
      <c r="A216" s="35"/>
      <c r="B216" s="33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6"/>
    </row>
    <row r="217" ht="15.75" customHeight="1">
      <c r="A217" s="35"/>
      <c r="B217" s="33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6"/>
    </row>
    <row r="218" ht="15.75" customHeight="1">
      <c r="A218" s="35"/>
      <c r="B218" s="33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6"/>
    </row>
    <row r="219" ht="15.75" customHeight="1">
      <c r="A219" s="35"/>
      <c r="B219" s="33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6"/>
    </row>
    <row r="220" ht="15.75" customHeight="1">
      <c r="A220" s="35"/>
      <c r="B220" s="33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6"/>
    </row>
    <row r="221" ht="15.75" customHeight="1">
      <c r="A221" s="35"/>
      <c r="B221" s="33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6"/>
    </row>
    <row r="222" ht="15.75" customHeight="1">
      <c r="A222" s="35"/>
      <c r="B222" s="33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6"/>
    </row>
    <row r="223" ht="15.75" customHeight="1">
      <c r="A223" s="35"/>
      <c r="B223" s="33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6"/>
    </row>
    <row r="224" ht="15.75" customHeight="1">
      <c r="A224" s="35"/>
      <c r="B224" s="33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6"/>
    </row>
    <row r="225" ht="15.75" customHeight="1">
      <c r="A225" s="35"/>
      <c r="B225" s="33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6"/>
    </row>
    <row r="226" ht="15.75" customHeight="1">
      <c r="A226" s="35"/>
      <c r="B226" s="33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6"/>
    </row>
    <row r="227" ht="15.75" customHeight="1">
      <c r="A227" s="35"/>
      <c r="B227" s="33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6"/>
    </row>
    <row r="228" ht="15.75" customHeight="1">
      <c r="A228" s="35"/>
      <c r="B228" s="33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6"/>
    </row>
    <row r="229" ht="15.75" customHeight="1">
      <c r="A229" s="35"/>
      <c r="B229" s="33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6"/>
    </row>
    <row r="230" ht="15.75" customHeight="1">
      <c r="A230" s="35"/>
      <c r="B230" s="33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6"/>
    </row>
    <row r="231" ht="15.75" customHeight="1">
      <c r="A231" s="35"/>
      <c r="B231" s="33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6"/>
    </row>
    <row r="232" ht="15.75" customHeight="1">
      <c r="A232" s="35"/>
      <c r="B232" s="33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6"/>
    </row>
    <row r="233" ht="15.75" customHeight="1">
      <c r="A233" s="35"/>
      <c r="B233" s="33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6"/>
    </row>
    <row r="234" ht="15.75" customHeight="1">
      <c r="A234" s="35"/>
      <c r="B234" s="33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6"/>
    </row>
    <row r="235" ht="15.75" customHeight="1">
      <c r="A235" s="35"/>
      <c r="B235" s="33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6"/>
    </row>
    <row r="236" ht="15.75" customHeight="1">
      <c r="A236" s="35"/>
      <c r="B236" s="33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6"/>
    </row>
    <row r="237" ht="15.75" customHeight="1">
      <c r="A237" s="35"/>
      <c r="B237" s="33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6"/>
    </row>
    <row r="238" ht="15.75" customHeight="1">
      <c r="A238" s="35"/>
      <c r="B238" s="33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6"/>
    </row>
    <row r="239" ht="15.75" customHeight="1">
      <c r="A239" s="35"/>
      <c r="B239" s="33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6"/>
    </row>
    <row r="240" ht="15.75" customHeight="1">
      <c r="A240" s="35"/>
      <c r="B240" s="33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6"/>
    </row>
    <row r="241" ht="15.75" customHeight="1">
      <c r="A241" s="35"/>
      <c r="B241" s="33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6"/>
    </row>
    <row r="242" ht="15.75" customHeight="1">
      <c r="A242" s="35"/>
      <c r="B242" s="33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6"/>
    </row>
    <row r="243" ht="15.75" customHeight="1">
      <c r="A243" s="35"/>
      <c r="B243" s="33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6"/>
    </row>
    <row r="244" ht="15.75" customHeight="1">
      <c r="A244" s="35"/>
      <c r="B244" s="33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6"/>
    </row>
    <row r="245" ht="15.75" customHeight="1">
      <c r="A245" s="35"/>
      <c r="B245" s="33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6"/>
    </row>
    <row r="246" ht="15.75" customHeight="1">
      <c r="A246" s="35"/>
      <c r="B246" s="33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6"/>
    </row>
    <row r="247" ht="15.75" customHeight="1">
      <c r="A247" s="35"/>
      <c r="B247" s="33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6"/>
    </row>
    <row r="248" ht="15.75" customHeight="1">
      <c r="A248" s="35"/>
      <c r="B248" s="33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6"/>
    </row>
    <row r="249" ht="15.75" customHeight="1">
      <c r="A249" s="35"/>
      <c r="B249" s="33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6"/>
    </row>
    <row r="250" ht="15.75" customHeight="1">
      <c r="A250" s="35"/>
      <c r="B250" s="33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6"/>
    </row>
    <row r="251" ht="15.75" customHeight="1">
      <c r="A251" s="35"/>
      <c r="B251" s="33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6"/>
    </row>
    <row r="252" ht="15.75" customHeight="1">
      <c r="A252" s="35"/>
      <c r="B252" s="33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6"/>
    </row>
    <row r="253" ht="15.75" customHeight="1">
      <c r="A253" s="35"/>
      <c r="B253" s="33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6"/>
    </row>
    <row r="254" ht="15.75" customHeight="1">
      <c r="A254" s="35"/>
      <c r="B254" s="33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6"/>
    </row>
    <row r="255" ht="15.75" customHeight="1">
      <c r="A255" s="35"/>
      <c r="B255" s="33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6"/>
    </row>
    <row r="256" ht="15.75" customHeight="1">
      <c r="A256" s="35"/>
      <c r="B256" s="33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6"/>
    </row>
    <row r="257" ht="15.75" customHeight="1">
      <c r="A257" s="35"/>
      <c r="B257" s="33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6"/>
    </row>
    <row r="258" ht="15.75" customHeight="1">
      <c r="A258" s="35"/>
      <c r="B258" s="33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6"/>
    </row>
    <row r="259" ht="15.75" customHeight="1">
      <c r="A259" s="35"/>
      <c r="B259" s="33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6"/>
    </row>
    <row r="260" ht="15.75" customHeight="1">
      <c r="A260" s="35"/>
      <c r="B260" s="33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6"/>
    </row>
    <row r="261" ht="15.75" customHeight="1">
      <c r="A261" s="35"/>
      <c r="B261" s="33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6"/>
    </row>
    <row r="262" ht="15.75" customHeight="1">
      <c r="A262" s="35"/>
      <c r="B262" s="33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6"/>
    </row>
    <row r="263" ht="15.75" customHeight="1">
      <c r="A263" s="35"/>
      <c r="B263" s="33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6"/>
    </row>
    <row r="264" ht="15.75" customHeight="1">
      <c r="A264" s="35"/>
      <c r="B264" s="33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6"/>
    </row>
    <row r="265" ht="15.75" customHeight="1">
      <c r="A265" s="35"/>
      <c r="B265" s="33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6"/>
    </row>
    <row r="266" ht="15.75" customHeight="1">
      <c r="A266" s="35"/>
      <c r="B266" s="33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6"/>
    </row>
    <row r="267" ht="15.75" customHeight="1">
      <c r="A267" s="35"/>
      <c r="B267" s="33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6"/>
    </row>
    <row r="268" ht="15.75" customHeight="1">
      <c r="A268" s="35"/>
      <c r="B268" s="33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6"/>
    </row>
    <row r="269" ht="15.75" customHeight="1">
      <c r="A269" s="35"/>
      <c r="B269" s="33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6"/>
    </row>
    <row r="270" ht="15.75" customHeight="1">
      <c r="A270" s="35"/>
      <c r="B270" s="33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6"/>
    </row>
    <row r="271" ht="15.75" customHeight="1">
      <c r="A271" s="35"/>
      <c r="B271" s="33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6"/>
    </row>
    <row r="272" ht="15.75" customHeight="1">
      <c r="A272" s="35"/>
      <c r="B272" s="33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6"/>
    </row>
    <row r="273" ht="15.75" customHeight="1">
      <c r="A273" s="35"/>
      <c r="B273" s="33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6"/>
    </row>
    <row r="274" ht="15.75" customHeight="1">
      <c r="A274" s="35"/>
      <c r="B274" s="33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6"/>
    </row>
    <row r="275" ht="15.75" customHeight="1">
      <c r="A275" s="35"/>
      <c r="B275" s="33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6"/>
    </row>
    <row r="276" ht="15.75" customHeight="1">
      <c r="A276" s="35"/>
      <c r="B276" s="33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6"/>
    </row>
    <row r="277" ht="15.75" customHeight="1">
      <c r="A277" s="35"/>
      <c r="B277" s="33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6"/>
    </row>
    <row r="278" ht="15.75" customHeight="1">
      <c r="A278" s="35"/>
      <c r="B278" s="33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6"/>
    </row>
    <row r="279" ht="15.75" customHeight="1">
      <c r="A279" s="35"/>
      <c r="B279" s="33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6"/>
    </row>
    <row r="280" ht="15.75" customHeight="1">
      <c r="A280" s="35"/>
      <c r="B280" s="33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6"/>
    </row>
    <row r="281" ht="15.75" customHeight="1">
      <c r="A281" s="35"/>
      <c r="B281" s="33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6"/>
    </row>
    <row r="282" ht="15.75" customHeight="1">
      <c r="A282" s="35"/>
      <c r="B282" s="33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6"/>
    </row>
    <row r="283" ht="15.75" customHeight="1">
      <c r="A283" s="35"/>
      <c r="B283" s="33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6"/>
    </row>
    <row r="284" ht="15.75" customHeight="1">
      <c r="A284" s="35"/>
      <c r="B284" s="33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6"/>
    </row>
    <row r="285" ht="15.75" customHeight="1">
      <c r="A285" s="35"/>
      <c r="B285" s="33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6"/>
    </row>
    <row r="286" ht="15.75" customHeight="1">
      <c r="A286" s="35"/>
      <c r="B286" s="33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6"/>
    </row>
    <row r="287" ht="15.75" customHeight="1">
      <c r="A287" s="35"/>
      <c r="B287" s="33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6"/>
    </row>
    <row r="288" ht="15.75" customHeight="1">
      <c r="A288" s="35"/>
      <c r="B288" s="33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6"/>
    </row>
    <row r="289" ht="15.75" customHeight="1">
      <c r="A289" s="35"/>
      <c r="B289" s="33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6"/>
    </row>
    <row r="290" ht="15.75" customHeight="1">
      <c r="A290" s="35"/>
      <c r="B290" s="33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6"/>
    </row>
    <row r="291" ht="15.75" customHeight="1">
      <c r="A291" s="35"/>
      <c r="B291" s="33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6"/>
    </row>
    <row r="292" ht="15.75" customHeight="1">
      <c r="A292" s="35"/>
      <c r="B292" s="33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6"/>
    </row>
    <row r="293" ht="15.75" customHeight="1">
      <c r="A293" s="35"/>
      <c r="B293" s="33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6"/>
    </row>
    <row r="294" ht="15.75" customHeight="1">
      <c r="A294" s="35"/>
      <c r="B294" s="33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6"/>
    </row>
    <row r="295" ht="15.75" customHeight="1">
      <c r="A295" s="35"/>
      <c r="B295" s="33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6"/>
    </row>
    <row r="296" ht="15.75" customHeight="1">
      <c r="A296" s="35"/>
      <c r="B296" s="33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6"/>
    </row>
    <row r="297" ht="15.75" customHeight="1">
      <c r="A297" s="35"/>
      <c r="B297" s="33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6"/>
    </row>
    <row r="298" ht="15.75" customHeight="1">
      <c r="A298" s="35"/>
      <c r="B298" s="33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6"/>
    </row>
    <row r="299" ht="15.75" customHeight="1">
      <c r="A299" s="35"/>
      <c r="B299" s="33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6"/>
    </row>
    <row r="300" ht="15.75" customHeight="1">
      <c r="A300" s="35"/>
      <c r="B300" s="33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6"/>
    </row>
    <row r="301" ht="15.75" customHeight="1">
      <c r="A301" s="35"/>
      <c r="B301" s="33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6"/>
    </row>
    <row r="302" ht="15.75" customHeight="1">
      <c r="A302" s="35"/>
      <c r="B302" s="33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6"/>
    </row>
    <row r="303" ht="15.75" customHeight="1">
      <c r="A303" s="35"/>
      <c r="B303" s="33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6"/>
    </row>
    <row r="304" ht="15.75" customHeight="1">
      <c r="A304" s="35"/>
      <c r="B304" s="33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6"/>
    </row>
    <row r="305" ht="15.75" customHeight="1">
      <c r="A305" s="35"/>
      <c r="B305" s="33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6"/>
    </row>
    <row r="306" ht="15.75" customHeight="1">
      <c r="A306" s="35"/>
      <c r="B306" s="33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6"/>
    </row>
    <row r="307" ht="15.75" customHeight="1">
      <c r="A307" s="35"/>
      <c r="B307" s="33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6"/>
    </row>
    <row r="308" ht="15.75" customHeight="1">
      <c r="A308" s="35"/>
      <c r="B308" s="33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6"/>
    </row>
    <row r="309" ht="15.75" customHeight="1">
      <c r="A309" s="35"/>
      <c r="B309" s="33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6"/>
    </row>
    <row r="310" ht="15.75" customHeight="1">
      <c r="A310" s="35"/>
      <c r="B310" s="33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6"/>
    </row>
    <row r="311" ht="15.75" customHeight="1">
      <c r="A311" s="35"/>
      <c r="B311" s="33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6"/>
    </row>
    <row r="312" ht="15.75" customHeight="1">
      <c r="A312" s="35"/>
      <c r="B312" s="33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6"/>
    </row>
    <row r="313" ht="15.75" customHeight="1">
      <c r="A313" s="35"/>
      <c r="B313" s="33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6"/>
    </row>
    <row r="314" ht="15.75" customHeight="1">
      <c r="A314" s="35"/>
      <c r="B314" s="33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6"/>
    </row>
    <row r="315" ht="15.75" customHeight="1">
      <c r="A315" s="35"/>
      <c r="B315" s="33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6"/>
    </row>
    <row r="316" ht="15.75" customHeight="1">
      <c r="A316" s="35"/>
      <c r="B316" s="33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6"/>
    </row>
    <row r="317" ht="15.75" customHeight="1">
      <c r="A317" s="35"/>
      <c r="B317" s="33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6"/>
    </row>
    <row r="318" ht="15.75" customHeight="1">
      <c r="A318" s="35"/>
      <c r="B318" s="33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6"/>
    </row>
    <row r="319" ht="15.75" customHeight="1">
      <c r="A319" s="35"/>
      <c r="B319" s="33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6"/>
    </row>
    <row r="320" ht="15.75" customHeight="1">
      <c r="A320" s="35"/>
      <c r="B320" s="33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6"/>
    </row>
    <row r="321" ht="15.75" customHeight="1">
      <c r="A321" s="35"/>
      <c r="B321" s="33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6"/>
    </row>
    <row r="322" ht="15.75" customHeight="1">
      <c r="A322" s="35"/>
      <c r="B322" s="33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6"/>
    </row>
    <row r="323" ht="15.75" customHeight="1">
      <c r="A323" s="35"/>
      <c r="B323" s="33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6"/>
    </row>
    <row r="324" ht="15.75" customHeight="1">
      <c r="A324" s="35"/>
      <c r="B324" s="33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6"/>
    </row>
    <row r="325" ht="15.75" customHeight="1">
      <c r="A325" s="35"/>
      <c r="B325" s="33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6"/>
    </row>
    <row r="326" ht="15.75" customHeight="1">
      <c r="A326" s="35"/>
      <c r="B326" s="33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6"/>
    </row>
    <row r="327" ht="15.75" customHeight="1">
      <c r="A327" s="35"/>
      <c r="B327" s="33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6"/>
    </row>
    <row r="328" ht="15.75" customHeight="1">
      <c r="A328" s="35"/>
      <c r="B328" s="33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6"/>
    </row>
    <row r="329" ht="15.75" customHeight="1">
      <c r="A329" s="35"/>
      <c r="B329" s="33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6"/>
    </row>
    <row r="330" ht="15.75" customHeight="1">
      <c r="A330" s="35"/>
      <c r="B330" s="33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6"/>
    </row>
    <row r="331" ht="15.75" customHeight="1">
      <c r="A331" s="35"/>
      <c r="B331" s="33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6"/>
    </row>
    <row r="332" ht="15.75" customHeight="1">
      <c r="A332" s="35"/>
      <c r="B332" s="33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6"/>
    </row>
    <row r="333" ht="15.75" customHeight="1">
      <c r="A333" s="35"/>
      <c r="B333" s="33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6"/>
    </row>
    <row r="334" ht="15.75" customHeight="1">
      <c r="A334" s="35"/>
      <c r="B334" s="33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6"/>
    </row>
    <row r="335" ht="15.75" customHeight="1">
      <c r="A335" s="35"/>
      <c r="B335" s="33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6"/>
    </row>
    <row r="336" ht="15.75" customHeight="1">
      <c r="A336" s="35"/>
      <c r="B336" s="33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6"/>
    </row>
    <row r="337" ht="15.75" customHeight="1">
      <c r="A337" s="35"/>
      <c r="B337" s="33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6"/>
    </row>
    <row r="338" ht="15.75" customHeight="1">
      <c r="A338" s="35"/>
      <c r="B338" s="33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6"/>
    </row>
    <row r="339" ht="15.75" customHeight="1">
      <c r="A339" s="35"/>
      <c r="B339" s="33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6"/>
    </row>
    <row r="340" ht="15.75" customHeight="1">
      <c r="A340" s="35"/>
      <c r="B340" s="33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6"/>
    </row>
    <row r="341" ht="15.75" customHeight="1">
      <c r="A341" s="35"/>
      <c r="B341" s="33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6"/>
    </row>
    <row r="342" ht="15.75" customHeight="1">
      <c r="A342" s="35"/>
      <c r="B342" s="33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6"/>
    </row>
    <row r="343" ht="15.75" customHeight="1">
      <c r="A343" s="35"/>
      <c r="B343" s="33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6"/>
    </row>
    <row r="344" ht="15.75" customHeight="1">
      <c r="A344" s="35"/>
      <c r="B344" s="33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6"/>
    </row>
    <row r="345" ht="15.75" customHeight="1">
      <c r="A345" s="35"/>
      <c r="B345" s="33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6"/>
    </row>
    <row r="346" ht="15.75" customHeight="1">
      <c r="A346" s="35"/>
      <c r="B346" s="33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6"/>
    </row>
    <row r="347" ht="15.75" customHeight="1">
      <c r="A347" s="35"/>
      <c r="B347" s="33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6"/>
    </row>
    <row r="348" ht="15.75" customHeight="1">
      <c r="A348" s="35"/>
      <c r="B348" s="33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6"/>
    </row>
    <row r="349" ht="15.75" customHeight="1">
      <c r="A349" s="35"/>
      <c r="B349" s="33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6"/>
    </row>
    <row r="350" ht="15.75" customHeight="1">
      <c r="A350" s="35"/>
      <c r="B350" s="33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6"/>
    </row>
    <row r="351" ht="15.75" customHeight="1">
      <c r="A351" s="35"/>
      <c r="B351" s="33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6"/>
    </row>
    <row r="352" ht="15.75" customHeight="1">
      <c r="A352" s="35"/>
      <c r="B352" s="33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6"/>
    </row>
    <row r="353" ht="15.75" customHeight="1">
      <c r="A353" s="35"/>
      <c r="B353" s="33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6"/>
    </row>
    <row r="354" ht="15.75" customHeight="1">
      <c r="A354" s="35"/>
      <c r="B354" s="33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6"/>
    </row>
    <row r="355" ht="15.75" customHeight="1">
      <c r="A355" s="35"/>
      <c r="B355" s="33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6"/>
    </row>
    <row r="356" ht="15.75" customHeight="1">
      <c r="A356" s="35"/>
      <c r="B356" s="33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6"/>
    </row>
    <row r="357" ht="15.75" customHeight="1">
      <c r="A357" s="35"/>
      <c r="B357" s="33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6"/>
    </row>
    <row r="358" ht="15.75" customHeight="1">
      <c r="A358" s="35"/>
      <c r="B358" s="33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6"/>
    </row>
    <row r="359" ht="15.75" customHeight="1">
      <c r="A359" s="35"/>
      <c r="B359" s="33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6"/>
    </row>
    <row r="360" ht="15.75" customHeight="1">
      <c r="A360" s="35"/>
      <c r="B360" s="33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6"/>
    </row>
    <row r="361" ht="15.75" customHeight="1">
      <c r="A361" s="35"/>
      <c r="B361" s="33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6"/>
    </row>
    <row r="362" ht="15.75" customHeight="1">
      <c r="A362" s="35"/>
      <c r="B362" s="33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6"/>
    </row>
    <row r="363" ht="15.75" customHeight="1">
      <c r="A363" s="35"/>
      <c r="B363" s="33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6"/>
    </row>
    <row r="364" ht="15.75" customHeight="1">
      <c r="A364" s="35"/>
      <c r="B364" s="33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6"/>
    </row>
    <row r="365" ht="15.75" customHeight="1">
      <c r="A365" s="35"/>
      <c r="B365" s="33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6"/>
    </row>
    <row r="366" ht="15.75" customHeight="1">
      <c r="A366" s="35"/>
      <c r="B366" s="33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6"/>
    </row>
    <row r="367" ht="15.75" customHeight="1">
      <c r="A367" s="35"/>
      <c r="B367" s="33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6"/>
    </row>
    <row r="368" ht="15.75" customHeight="1">
      <c r="A368" s="35"/>
      <c r="B368" s="33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6"/>
    </row>
    <row r="369" ht="15.75" customHeight="1">
      <c r="A369" s="35"/>
      <c r="B369" s="33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6"/>
    </row>
    <row r="370" ht="15.75" customHeight="1">
      <c r="A370" s="35"/>
      <c r="B370" s="33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6"/>
    </row>
    <row r="371" ht="15.75" customHeight="1">
      <c r="A371" s="35"/>
      <c r="B371" s="33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6"/>
    </row>
    <row r="372" ht="15.75" customHeight="1">
      <c r="A372" s="35"/>
      <c r="B372" s="33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6"/>
    </row>
    <row r="373" ht="15.75" customHeight="1">
      <c r="A373" s="35"/>
      <c r="B373" s="33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6"/>
    </row>
    <row r="374" ht="15.75" customHeight="1">
      <c r="A374" s="35"/>
      <c r="B374" s="33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6"/>
    </row>
    <row r="375" ht="15.75" customHeight="1">
      <c r="A375" s="35"/>
      <c r="B375" s="33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6"/>
    </row>
    <row r="376" ht="15.75" customHeight="1">
      <c r="A376" s="35"/>
      <c r="B376" s="33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6"/>
    </row>
    <row r="377" ht="15.75" customHeight="1">
      <c r="A377" s="35"/>
      <c r="B377" s="33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6"/>
    </row>
    <row r="378" ht="15.75" customHeight="1">
      <c r="A378" s="35"/>
      <c r="B378" s="33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6"/>
    </row>
    <row r="379" ht="15.75" customHeight="1">
      <c r="A379" s="35"/>
      <c r="B379" s="33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6"/>
    </row>
    <row r="380" ht="15.75" customHeight="1">
      <c r="A380" s="35"/>
      <c r="B380" s="33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6"/>
    </row>
    <row r="381" ht="15.75" customHeight="1">
      <c r="A381" s="35"/>
      <c r="B381" s="33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6"/>
    </row>
    <row r="382" ht="15.75" customHeight="1">
      <c r="A382" s="35"/>
      <c r="B382" s="33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6"/>
    </row>
    <row r="383" ht="15.75" customHeight="1">
      <c r="A383" s="35"/>
      <c r="B383" s="33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6"/>
    </row>
    <row r="384" ht="15.75" customHeight="1">
      <c r="A384" s="35"/>
      <c r="B384" s="33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6"/>
    </row>
    <row r="385" ht="15.75" customHeight="1">
      <c r="A385" s="35"/>
      <c r="B385" s="33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6"/>
    </row>
    <row r="386" ht="15.75" customHeight="1">
      <c r="A386" s="35"/>
      <c r="B386" s="33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6"/>
    </row>
    <row r="387" ht="15.75" customHeight="1">
      <c r="A387" s="35"/>
      <c r="B387" s="33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6"/>
    </row>
    <row r="388" ht="15.75" customHeight="1">
      <c r="A388" s="35"/>
      <c r="B388" s="33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6"/>
    </row>
    <row r="389" ht="15.75" customHeight="1">
      <c r="A389" s="35"/>
      <c r="B389" s="33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6"/>
    </row>
    <row r="390" ht="15.75" customHeight="1">
      <c r="A390" s="35"/>
      <c r="B390" s="33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6"/>
    </row>
    <row r="391" ht="15.75" customHeight="1">
      <c r="A391" s="35"/>
      <c r="B391" s="33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6"/>
    </row>
    <row r="392" ht="15.75" customHeight="1">
      <c r="A392" s="35"/>
      <c r="B392" s="33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6"/>
    </row>
    <row r="393" ht="15.75" customHeight="1">
      <c r="A393" s="35"/>
      <c r="B393" s="33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6"/>
    </row>
    <row r="394" ht="15.75" customHeight="1">
      <c r="A394" s="35"/>
      <c r="B394" s="33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6"/>
    </row>
    <row r="395" ht="15.75" customHeight="1">
      <c r="A395" s="35"/>
      <c r="B395" s="33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6"/>
    </row>
    <row r="396" ht="15.75" customHeight="1">
      <c r="A396" s="35"/>
      <c r="B396" s="33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6"/>
    </row>
    <row r="397" ht="15.75" customHeight="1">
      <c r="A397" s="35"/>
      <c r="B397" s="33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6"/>
    </row>
    <row r="398" ht="15.75" customHeight="1">
      <c r="A398" s="35"/>
      <c r="B398" s="33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6"/>
    </row>
    <row r="399" ht="15.75" customHeight="1">
      <c r="A399" s="35"/>
      <c r="B399" s="33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6"/>
    </row>
    <row r="400" ht="15.75" customHeight="1">
      <c r="A400" s="35"/>
      <c r="B400" s="33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6"/>
    </row>
    <row r="401" ht="15.75" customHeight="1">
      <c r="A401" s="35"/>
      <c r="B401" s="33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6"/>
    </row>
    <row r="402" ht="15.75" customHeight="1">
      <c r="A402" s="35"/>
      <c r="B402" s="33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6"/>
    </row>
    <row r="403" ht="15.75" customHeight="1">
      <c r="A403" s="35"/>
      <c r="B403" s="33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6"/>
    </row>
    <row r="404" ht="15.75" customHeight="1">
      <c r="A404" s="35"/>
      <c r="B404" s="33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6"/>
    </row>
    <row r="405" ht="15.75" customHeight="1">
      <c r="A405" s="35"/>
      <c r="B405" s="33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6"/>
    </row>
    <row r="406" ht="15.75" customHeight="1">
      <c r="A406" s="35"/>
      <c r="B406" s="33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6"/>
    </row>
    <row r="407" ht="15.75" customHeight="1">
      <c r="A407" s="35"/>
      <c r="B407" s="33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6"/>
    </row>
    <row r="408" ht="15.75" customHeight="1">
      <c r="A408" s="35"/>
      <c r="B408" s="33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6"/>
    </row>
    <row r="409" ht="15.75" customHeight="1">
      <c r="A409" s="35"/>
      <c r="B409" s="33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6"/>
    </row>
    <row r="410" ht="15.75" customHeight="1">
      <c r="A410" s="35"/>
      <c r="B410" s="33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6"/>
    </row>
    <row r="411" ht="15.75" customHeight="1">
      <c r="A411" s="35"/>
      <c r="B411" s="33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6"/>
    </row>
    <row r="412" ht="15.75" customHeight="1">
      <c r="A412" s="35"/>
      <c r="B412" s="33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6"/>
    </row>
    <row r="413" ht="15.75" customHeight="1">
      <c r="A413" s="35"/>
      <c r="B413" s="33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6"/>
    </row>
    <row r="414" ht="15.75" customHeight="1">
      <c r="A414" s="35"/>
      <c r="B414" s="33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6"/>
    </row>
    <row r="415" ht="15.75" customHeight="1">
      <c r="A415" s="35"/>
      <c r="B415" s="33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6"/>
    </row>
    <row r="416" ht="15.75" customHeight="1">
      <c r="A416" s="35"/>
      <c r="B416" s="33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6"/>
    </row>
    <row r="417" ht="15.75" customHeight="1">
      <c r="A417" s="35"/>
      <c r="B417" s="33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6"/>
    </row>
    <row r="418" ht="15.75" customHeight="1">
      <c r="A418" s="35"/>
      <c r="B418" s="33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6"/>
    </row>
    <row r="419" ht="15.75" customHeight="1">
      <c r="A419" s="35"/>
      <c r="B419" s="33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6"/>
    </row>
    <row r="420" ht="15.75" customHeight="1">
      <c r="A420" s="35"/>
      <c r="B420" s="33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6"/>
    </row>
    <row r="421" ht="15.75" customHeight="1">
      <c r="A421" s="35"/>
      <c r="B421" s="33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6"/>
    </row>
    <row r="422" ht="15.75" customHeight="1">
      <c r="A422" s="35"/>
      <c r="B422" s="33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6"/>
    </row>
    <row r="423" ht="15.75" customHeight="1">
      <c r="A423" s="35"/>
      <c r="B423" s="33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6"/>
    </row>
    <row r="424" ht="15.75" customHeight="1">
      <c r="A424" s="35"/>
      <c r="B424" s="33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6"/>
    </row>
    <row r="425" ht="15.75" customHeight="1">
      <c r="A425" s="35"/>
      <c r="B425" s="33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6"/>
    </row>
    <row r="426" ht="15.75" customHeight="1">
      <c r="A426" s="35"/>
      <c r="B426" s="33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6"/>
    </row>
    <row r="427" ht="15.75" customHeight="1">
      <c r="A427" s="35"/>
      <c r="B427" s="33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6"/>
    </row>
    <row r="428" ht="15.75" customHeight="1">
      <c r="A428" s="35"/>
      <c r="B428" s="33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6"/>
    </row>
    <row r="429" ht="15.75" customHeight="1">
      <c r="A429" s="35"/>
      <c r="B429" s="33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6"/>
    </row>
    <row r="430" ht="15.75" customHeight="1">
      <c r="A430" s="35"/>
      <c r="B430" s="33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6"/>
    </row>
    <row r="431" ht="15.75" customHeight="1">
      <c r="A431" s="35"/>
      <c r="B431" s="33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6"/>
    </row>
    <row r="432" ht="15.75" customHeight="1">
      <c r="A432" s="35"/>
      <c r="B432" s="33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6"/>
    </row>
    <row r="433" ht="15.75" customHeight="1">
      <c r="A433" s="35"/>
      <c r="B433" s="33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6"/>
    </row>
    <row r="434" ht="15.75" customHeight="1">
      <c r="A434" s="35"/>
      <c r="B434" s="33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6"/>
    </row>
    <row r="435" ht="15.75" customHeight="1">
      <c r="A435" s="35"/>
      <c r="B435" s="33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6"/>
    </row>
    <row r="436" ht="15.75" customHeight="1">
      <c r="A436" s="35"/>
      <c r="B436" s="33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6"/>
    </row>
    <row r="437" ht="15.75" customHeight="1">
      <c r="A437" s="35"/>
      <c r="B437" s="33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6"/>
    </row>
    <row r="438" ht="15.75" customHeight="1">
      <c r="A438" s="35"/>
      <c r="B438" s="33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6"/>
    </row>
    <row r="439" ht="15.75" customHeight="1">
      <c r="A439" s="35"/>
      <c r="B439" s="33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6"/>
    </row>
    <row r="440" ht="15.75" customHeight="1">
      <c r="A440" s="35"/>
      <c r="B440" s="33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6"/>
    </row>
    <row r="441" ht="15.75" customHeight="1">
      <c r="A441" s="35"/>
      <c r="B441" s="33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6"/>
    </row>
    <row r="442" ht="15.75" customHeight="1">
      <c r="A442" s="35"/>
      <c r="B442" s="33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6"/>
    </row>
    <row r="443" ht="15.75" customHeight="1">
      <c r="A443" s="35"/>
      <c r="B443" s="33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6"/>
    </row>
    <row r="444" ht="15.75" customHeight="1">
      <c r="A444" s="35"/>
      <c r="B444" s="33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6"/>
    </row>
    <row r="445" ht="15.75" customHeight="1">
      <c r="A445" s="35"/>
      <c r="B445" s="33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6"/>
    </row>
    <row r="446" ht="15.75" customHeight="1">
      <c r="A446" s="35"/>
      <c r="B446" s="33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6"/>
    </row>
    <row r="447" ht="15.75" customHeight="1">
      <c r="A447" s="35"/>
      <c r="B447" s="33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6"/>
    </row>
    <row r="448" ht="15.75" customHeight="1">
      <c r="A448" s="35"/>
      <c r="B448" s="33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6"/>
    </row>
    <row r="449" ht="15.75" customHeight="1">
      <c r="A449" s="35"/>
      <c r="B449" s="33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6"/>
    </row>
    <row r="450" ht="15.75" customHeight="1">
      <c r="A450" s="35"/>
      <c r="B450" s="33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6"/>
    </row>
    <row r="451" ht="15.75" customHeight="1">
      <c r="A451" s="35"/>
      <c r="B451" s="33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6"/>
    </row>
    <row r="452" ht="15.75" customHeight="1">
      <c r="A452" s="35"/>
      <c r="B452" s="33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6"/>
    </row>
    <row r="453" ht="15.75" customHeight="1">
      <c r="A453" s="35"/>
      <c r="B453" s="33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6"/>
    </row>
    <row r="454" ht="15.75" customHeight="1">
      <c r="A454" s="35"/>
      <c r="B454" s="33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6"/>
    </row>
    <row r="455" ht="15.75" customHeight="1">
      <c r="A455" s="35"/>
      <c r="B455" s="33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6"/>
    </row>
    <row r="456" ht="15.75" customHeight="1">
      <c r="A456" s="35"/>
      <c r="B456" s="33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6"/>
    </row>
    <row r="457" ht="15.75" customHeight="1">
      <c r="A457" s="35"/>
      <c r="B457" s="33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6"/>
    </row>
    <row r="458" ht="15.75" customHeight="1">
      <c r="A458" s="35"/>
      <c r="B458" s="33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6"/>
    </row>
    <row r="459" ht="15.75" customHeight="1">
      <c r="A459" s="35"/>
      <c r="B459" s="33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6"/>
    </row>
    <row r="460" ht="15.75" customHeight="1">
      <c r="A460" s="35"/>
      <c r="B460" s="33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6"/>
    </row>
    <row r="461" ht="15.75" customHeight="1">
      <c r="A461" s="35"/>
      <c r="B461" s="33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6"/>
    </row>
    <row r="462" ht="15.75" customHeight="1">
      <c r="A462" s="35"/>
      <c r="B462" s="33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6"/>
    </row>
    <row r="463" ht="15.75" customHeight="1">
      <c r="A463" s="35"/>
      <c r="B463" s="33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6"/>
    </row>
    <row r="464" ht="15.75" customHeight="1">
      <c r="A464" s="35"/>
      <c r="B464" s="33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6"/>
    </row>
    <row r="465" ht="15.75" customHeight="1">
      <c r="A465" s="35"/>
      <c r="B465" s="33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6"/>
    </row>
    <row r="466" ht="15.75" customHeight="1">
      <c r="A466" s="35"/>
      <c r="B466" s="33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6"/>
    </row>
    <row r="467" ht="15.75" customHeight="1">
      <c r="A467" s="35"/>
      <c r="B467" s="33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6"/>
    </row>
    <row r="468" ht="15.75" customHeight="1">
      <c r="A468" s="35"/>
      <c r="B468" s="33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6"/>
    </row>
    <row r="469" ht="15.75" customHeight="1">
      <c r="A469" s="35"/>
      <c r="B469" s="33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6"/>
    </row>
    <row r="470" ht="15.75" customHeight="1">
      <c r="A470" s="35"/>
      <c r="B470" s="33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6"/>
    </row>
    <row r="471" ht="15.75" customHeight="1">
      <c r="A471" s="35"/>
      <c r="B471" s="33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6"/>
    </row>
    <row r="472" ht="15.75" customHeight="1">
      <c r="A472" s="35"/>
      <c r="B472" s="33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6"/>
    </row>
    <row r="473" ht="15.75" customHeight="1">
      <c r="A473" s="35"/>
      <c r="B473" s="33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6"/>
    </row>
    <row r="474" ht="15.75" customHeight="1">
      <c r="A474" s="35"/>
      <c r="B474" s="33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6"/>
    </row>
    <row r="475" ht="15.75" customHeight="1">
      <c r="A475" s="35"/>
      <c r="B475" s="33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6"/>
    </row>
    <row r="476" ht="15.75" customHeight="1">
      <c r="A476" s="35"/>
      <c r="B476" s="33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6"/>
    </row>
    <row r="477" ht="15.75" customHeight="1">
      <c r="A477" s="35"/>
      <c r="B477" s="33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6"/>
    </row>
    <row r="478" ht="15.75" customHeight="1">
      <c r="A478" s="35"/>
      <c r="B478" s="33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6"/>
    </row>
    <row r="479" ht="15.75" customHeight="1">
      <c r="A479" s="35"/>
      <c r="B479" s="33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6"/>
    </row>
    <row r="480" ht="15.75" customHeight="1">
      <c r="A480" s="35"/>
      <c r="B480" s="33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6"/>
    </row>
    <row r="481" ht="15.75" customHeight="1">
      <c r="A481" s="35"/>
      <c r="B481" s="33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6"/>
    </row>
    <row r="482" ht="15.75" customHeight="1">
      <c r="A482" s="35"/>
      <c r="B482" s="33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6"/>
    </row>
    <row r="483" ht="15.75" customHeight="1">
      <c r="A483" s="35"/>
      <c r="B483" s="33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6"/>
    </row>
    <row r="484" ht="15.75" customHeight="1">
      <c r="A484" s="35"/>
      <c r="B484" s="33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6"/>
    </row>
    <row r="485" ht="15.75" customHeight="1">
      <c r="A485" s="35"/>
      <c r="B485" s="33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6"/>
    </row>
    <row r="486" ht="15.75" customHeight="1">
      <c r="A486" s="35"/>
      <c r="B486" s="33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6"/>
    </row>
    <row r="487" ht="15.75" customHeight="1">
      <c r="A487" s="35"/>
      <c r="B487" s="33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6"/>
    </row>
    <row r="488" ht="15.75" customHeight="1">
      <c r="A488" s="35"/>
      <c r="B488" s="33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6"/>
    </row>
    <row r="489" ht="15.75" customHeight="1">
      <c r="A489" s="35"/>
      <c r="B489" s="33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6"/>
    </row>
    <row r="490" ht="15.75" customHeight="1">
      <c r="A490" s="35"/>
      <c r="B490" s="33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6"/>
    </row>
    <row r="491" ht="15.75" customHeight="1">
      <c r="A491" s="35"/>
      <c r="B491" s="33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6"/>
    </row>
    <row r="492" ht="15.75" customHeight="1">
      <c r="A492" s="35"/>
      <c r="B492" s="33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6"/>
    </row>
    <row r="493" ht="15.75" customHeight="1">
      <c r="A493" s="35"/>
      <c r="B493" s="33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6"/>
    </row>
    <row r="494" ht="15.75" customHeight="1">
      <c r="A494" s="35"/>
      <c r="B494" s="33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6"/>
    </row>
    <row r="495" ht="15.75" customHeight="1">
      <c r="A495" s="35"/>
      <c r="B495" s="33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6"/>
    </row>
    <row r="496" ht="15.75" customHeight="1">
      <c r="A496" s="35"/>
      <c r="B496" s="33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6"/>
    </row>
    <row r="497" ht="15.75" customHeight="1">
      <c r="A497" s="35"/>
      <c r="B497" s="33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6"/>
    </row>
    <row r="498" ht="15.75" customHeight="1">
      <c r="A498" s="35"/>
      <c r="B498" s="33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6"/>
    </row>
    <row r="499" ht="15.75" customHeight="1">
      <c r="A499" s="35"/>
      <c r="B499" s="33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6"/>
    </row>
    <row r="500" ht="15.75" customHeight="1">
      <c r="A500" s="35"/>
      <c r="B500" s="33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6"/>
    </row>
    <row r="501" ht="15.75" customHeight="1">
      <c r="A501" s="35"/>
      <c r="B501" s="33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6"/>
    </row>
    <row r="502" ht="15.75" customHeight="1">
      <c r="A502" s="35"/>
      <c r="B502" s="33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6"/>
    </row>
    <row r="503" ht="15.75" customHeight="1">
      <c r="A503" s="35"/>
      <c r="B503" s="33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6"/>
    </row>
    <row r="504" ht="15.75" customHeight="1">
      <c r="A504" s="35"/>
      <c r="B504" s="33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6"/>
    </row>
    <row r="505" ht="15.75" customHeight="1">
      <c r="A505" s="35"/>
      <c r="B505" s="33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6"/>
    </row>
    <row r="506" ht="15.75" customHeight="1">
      <c r="A506" s="35"/>
      <c r="B506" s="33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6"/>
    </row>
    <row r="507" ht="15.75" customHeight="1">
      <c r="A507" s="35"/>
      <c r="B507" s="33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6"/>
    </row>
    <row r="508" ht="15.75" customHeight="1">
      <c r="A508" s="35"/>
      <c r="B508" s="33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6"/>
    </row>
    <row r="509" ht="15.75" customHeight="1">
      <c r="A509" s="35"/>
      <c r="B509" s="33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6"/>
    </row>
    <row r="510" ht="15.75" customHeight="1">
      <c r="A510" s="35"/>
      <c r="B510" s="33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6"/>
    </row>
    <row r="511" ht="15.75" customHeight="1">
      <c r="A511" s="35"/>
      <c r="B511" s="33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6"/>
    </row>
    <row r="512" ht="15.75" customHeight="1">
      <c r="A512" s="35"/>
      <c r="B512" s="33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6"/>
    </row>
    <row r="513" ht="15.75" customHeight="1">
      <c r="A513" s="35"/>
      <c r="B513" s="33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6"/>
    </row>
    <row r="514" ht="15.75" customHeight="1">
      <c r="A514" s="35"/>
      <c r="B514" s="33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6"/>
    </row>
    <row r="515" ht="15.75" customHeight="1">
      <c r="A515" s="35"/>
      <c r="B515" s="33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6"/>
    </row>
    <row r="516" ht="15.75" customHeight="1">
      <c r="A516" s="35"/>
      <c r="B516" s="33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6"/>
    </row>
    <row r="517" ht="15.75" customHeight="1">
      <c r="A517" s="35"/>
      <c r="B517" s="33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6"/>
    </row>
    <row r="518" ht="15.75" customHeight="1">
      <c r="A518" s="35"/>
      <c r="B518" s="33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6"/>
    </row>
    <row r="519" ht="15.75" customHeight="1">
      <c r="A519" s="35"/>
      <c r="B519" s="33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6"/>
    </row>
    <row r="520" ht="15.75" customHeight="1">
      <c r="A520" s="35"/>
      <c r="B520" s="33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6"/>
    </row>
    <row r="521" ht="15.75" customHeight="1">
      <c r="A521" s="35"/>
      <c r="B521" s="33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6"/>
    </row>
    <row r="522" ht="15.75" customHeight="1">
      <c r="A522" s="35"/>
      <c r="B522" s="33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6"/>
    </row>
    <row r="523" ht="15.75" customHeight="1">
      <c r="A523" s="35"/>
      <c r="B523" s="33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6"/>
    </row>
    <row r="524" ht="15.75" customHeight="1">
      <c r="A524" s="35"/>
      <c r="B524" s="33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6"/>
    </row>
    <row r="525" ht="15.75" customHeight="1">
      <c r="A525" s="35"/>
      <c r="B525" s="33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6"/>
    </row>
    <row r="526" ht="15.75" customHeight="1">
      <c r="A526" s="35"/>
      <c r="B526" s="33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6"/>
    </row>
    <row r="527" ht="15.75" customHeight="1">
      <c r="A527" s="35"/>
      <c r="B527" s="33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6"/>
    </row>
    <row r="528" ht="15.75" customHeight="1">
      <c r="A528" s="35"/>
      <c r="B528" s="33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6"/>
    </row>
    <row r="529" ht="15.75" customHeight="1">
      <c r="A529" s="35"/>
      <c r="B529" s="33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6"/>
    </row>
    <row r="530" ht="15.75" customHeight="1">
      <c r="A530" s="35"/>
      <c r="B530" s="33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6"/>
    </row>
    <row r="531" ht="15.75" customHeight="1">
      <c r="A531" s="35"/>
      <c r="B531" s="33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6"/>
    </row>
    <row r="532" ht="15.75" customHeight="1">
      <c r="A532" s="35"/>
      <c r="B532" s="33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6"/>
    </row>
    <row r="533" ht="15.75" customHeight="1">
      <c r="A533" s="35"/>
      <c r="B533" s="33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6"/>
    </row>
    <row r="534" ht="15.75" customHeight="1">
      <c r="A534" s="35"/>
      <c r="B534" s="33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6"/>
    </row>
    <row r="535" ht="15.75" customHeight="1">
      <c r="A535" s="35"/>
      <c r="B535" s="33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6"/>
    </row>
    <row r="536" ht="15.75" customHeight="1">
      <c r="A536" s="35"/>
      <c r="B536" s="33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6"/>
    </row>
    <row r="537" ht="15.75" customHeight="1">
      <c r="A537" s="35"/>
      <c r="B537" s="33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6"/>
    </row>
    <row r="538" ht="15.75" customHeight="1">
      <c r="A538" s="35"/>
      <c r="B538" s="33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6"/>
    </row>
    <row r="539" ht="15.75" customHeight="1">
      <c r="A539" s="35"/>
      <c r="B539" s="33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6"/>
    </row>
    <row r="540" ht="15.75" customHeight="1">
      <c r="A540" s="35"/>
      <c r="B540" s="33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6"/>
    </row>
    <row r="541" ht="15.75" customHeight="1">
      <c r="A541" s="35"/>
      <c r="B541" s="33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6"/>
    </row>
    <row r="542" ht="15.75" customHeight="1">
      <c r="A542" s="35"/>
      <c r="B542" s="33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6"/>
    </row>
    <row r="543" ht="15.75" customHeight="1">
      <c r="A543" s="35"/>
      <c r="B543" s="33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6"/>
    </row>
    <row r="544" ht="15.75" customHeight="1">
      <c r="A544" s="35"/>
      <c r="B544" s="33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6"/>
    </row>
    <row r="545" ht="15.75" customHeight="1">
      <c r="A545" s="35"/>
      <c r="B545" s="33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6"/>
    </row>
    <row r="546" ht="15.75" customHeight="1">
      <c r="A546" s="35"/>
      <c r="B546" s="33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6"/>
    </row>
    <row r="547" ht="15.75" customHeight="1">
      <c r="A547" s="35"/>
      <c r="B547" s="33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6"/>
    </row>
    <row r="548" ht="15.75" customHeight="1">
      <c r="A548" s="35"/>
      <c r="B548" s="33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6"/>
    </row>
    <row r="549" ht="15.75" customHeight="1">
      <c r="A549" s="35"/>
      <c r="B549" s="33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6"/>
    </row>
    <row r="550" ht="15.75" customHeight="1">
      <c r="A550" s="35"/>
      <c r="B550" s="33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6"/>
    </row>
    <row r="551" ht="15.75" customHeight="1">
      <c r="A551" s="35"/>
      <c r="B551" s="33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6"/>
    </row>
    <row r="552" ht="15.75" customHeight="1">
      <c r="A552" s="35"/>
      <c r="B552" s="33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6"/>
    </row>
    <row r="553" ht="15.75" customHeight="1">
      <c r="A553" s="35"/>
      <c r="B553" s="33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6"/>
    </row>
    <row r="554" ht="15.75" customHeight="1">
      <c r="A554" s="35"/>
      <c r="B554" s="33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6"/>
    </row>
    <row r="555" ht="15.75" customHeight="1">
      <c r="A555" s="35"/>
      <c r="B555" s="33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6"/>
    </row>
    <row r="556" ht="15.75" customHeight="1">
      <c r="A556" s="35"/>
      <c r="B556" s="33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6"/>
    </row>
    <row r="557" ht="15.75" customHeight="1">
      <c r="A557" s="35"/>
      <c r="B557" s="33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6"/>
    </row>
    <row r="558" ht="15.75" customHeight="1">
      <c r="A558" s="35"/>
      <c r="B558" s="33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6"/>
    </row>
    <row r="559" ht="15.75" customHeight="1">
      <c r="A559" s="35"/>
      <c r="B559" s="33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6"/>
    </row>
    <row r="560" ht="15.75" customHeight="1">
      <c r="A560" s="35"/>
      <c r="B560" s="33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6"/>
    </row>
    <row r="561" ht="15.75" customHeight="1">
      <c r="A561" s="35"/>
      <c r="B561" s="33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6"/>
    </row>
    <row r="562" ht="15.75" customHeight="1">
      <c r="A562" s="35"/>
      <c r="B562" s="33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6"/>
    </row>
    <row r="563" ht="15.75" customHeight="1">
      <c r="A563" s="35"/>
      <c r="B563" s="33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6"/>
    </row>
    <row r="564" ht="15.75" customHeight="1">
      <c r="A564" s="35"/>
      <c r="B564" s="33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6"/>
    </row>
    <row r="565" ht="15.75" customHeight="1">
      <c r="A565" s="35"/>
      <c r="B565" s="33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6"/>
    </row>
    <row r="566" ht="15.75" customHeight="1">
      <c r="A566" s="35"/>
      <c r="B566" s="33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6"/>
    </row>
    <row r="567" ht="15.75" customHeight="1">
      <c r="A567" s="35"/>
      <c r="B567" s="33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6"/>
    </row>
    <row r="568" ht="15.75" customHeight="1">
      <c r="A568" s="35"/>
      <c r="B568" s="33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6"/>
    </row>
    <row r="569" ht="15.75" customHeight="1">
      <c r="A569" s="35"/>
      <c r="B569" s="33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6"/>
    </row>
    <row r="570" ht="15.75" customHeight="1">
      <c r="A570" s="35"/>
      <c r="B570" s="33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6"/>
    </row>
    <row r="571" ht="15.75" customHeight="1">
      <c r="A571" s="35"/>
      <c r="B571" s="33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6"/>
    </row>
    <row r="572" ht="15.75" customHeight="1">
      <c r="A572" s="35"/>
      <c r="B572" s="33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6"/>
    </row>
    <row r="573" ht="15.75" customHeight="1">
      <c r="A573" s="35"/>
      <c r="B573" s="33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6"/>
    </row>
    <row r="574" ht="15.75" customHeight="1">
      <c r="A574" s="35"/>
      <c r="B574" s="33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6"/>
    </row>
    <row r="575" ht="15.75" customHeight="1">
      <c r="A575" s="35"/>
      <c r="B575" s="33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6"/>
    </row>
    <row r="576" ht="15.75" customHeight="1">
      <c r="A576" s="35"/>
      <c r="B576" s="33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6"/>
    </row>
    <row r="577" ht="15.75" customHeight="1">
      <c r="A577" s="35"/>
      <c r="B577" s="33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6"/>
    </row>
    <row r="578" ht="15.75" customHeight="1">
      <c r="A578" s="35"/>
      <c r="B578" s="33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6"/>
    </row>
    <row r="579" ht="15.75" customHeight="1">
      <c r="A579" s="35"/>
      <c r="B579" s="33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6"/>
    </row>
    <row r="580" ht="15.75" customHeight="1">
      <c r="A580" s="35"/>
      <c r="B580" s="33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6"/>
    </row>
    <row r="581" ht="15.75" customHeight="1">
      <c r="A581" s="35"/>
      <c r="B581" s="33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6"/>
    </row>
    <row r="582" ht="15.75" customHeight="1">
      <c r="A582" s="35"/>
      <c r="B582" s="33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6"/>
    </row>
    <row r="583" ht="15.75" customHeight="1">
      <c r="A583" s="35"/>
      <c r="B583" s="33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6"/>
    </row>
    <row r="584" ht="15.75" customHeight="1">
      <c r="A584" s="35"/>
      <c r="B584" s="33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6"/>
    </row>
    <row r="585" ht="15.75" customHeight="1">
      <c r="A585" s="35"/>
      <c r="B585" s="33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6"/>
    </row>
    <row r="586" ht="15.75" customHeight="1">
      <c r="A586" s="35"/>
      <c r="B586" s="33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6"/>
    </row>
    <row r="587" ht="15.75" customHeight="1">
      <c r="A587" s="35"/>
      <c r="B587" s="33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6"/>
    </row>
    <row r="588" ht="15.75" customHeight="1">
      <c r="A588" s="35"/>
      <c r="B588" s="33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6"/>
    </row>
    <row r="589" ht="15.75" customHeight="1">
      <c r="A589" s="35"/>
      <c r="B589" s="33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6"/>
    </row>
    <row r="590" ht="15.75" customHeight="1">
      <c r="A590" s="35"/>
      <c r="B590" s="33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6"/>
    </row>
    <row r="591" ht="15.75" customHeight="1">
      <c r="A591" s="35"/>
      <c r="B591" s="33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6"/>
    </row>
    <row r="592" ht="15.75" customHeight="1">
      <c r="A592" s="35"/>
      <c r="B592" s="33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6"/>
    </row>
    <row r="593" ht="15.75" customHeight="1">
      <c r="A593" s="35"/>
      <c r="B593" s="33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6"/>
    </row>
    <row r="594" ht="15.75" customHeight="1">
      <c r="A594" s="35"/>
      <c r="B594" s="33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6"/>
    </row>
    <row r="595" ht="15.75" customHeight="1">
      <c r="A595" s="35"/>
      <c r="B595" s="33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6"/>
    </row>
    <row r="596" ht="15.75" customHeight="1">
      <c r="A596" s="35"/>
      <c r="B596" s="33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6"/>
    </row>
    <row r="597" ht="15.75" customHeight="1">
      <c r="A597" s="35"/>
      <c r="B597" s="33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6"/>
    </row>
    <row r="598" ht="15.75" customHeight="1">
      <c r="A598" s="35"/>
      <c r="B598" s="33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6"/>
    </row>
    <row r="599" ht="15.75" customHeight="1">
      <c r="A599" s="35"/>
      <c r="B599" s="33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6"/>
    </row>
    <row r="600" ht="15.75" customHeight="1">
      <c r="A600" s="35"/>
      <c r="B600" s="33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6"/>
    </row>
    <row r="601" ht="15.75" customHeight="1">
      <c r="A601" s="35"/>
      <c r="B601" s="33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6"/>
    </row>
    <row r="602" ht="15.75" customHeight="1">
      <c r="A602" s="35"/>
      <c r="B602" s="33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6"/>
    </row>
    <row r="603" ht="15.75" customHeight="1">
      <c r="A603" s="35"/>
      <c r="B603" s="33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6"/>
    </row>
    <row r="604" ht="15.75" customHeight="1">
      <c r="A604" s="35"/>
      <c r="B604" s="33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6"/>
    </row>
    <row r="605" ht="15.75" customHeight="1">
      <c r="A605" s="35"/>
      <c r="B605" s="33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6"/>
    </row>
    <row r="606" ht="15.75" customHeight="1">
      <c r="A606" s="35"/>
      <c r="B606" s="33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6"/>
    </row>
    <row r="607" ht="15.75" customHeight="1">
      <c r="A607" s="35"/>
      <c r="B607" s="33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6"/>
    </row>
    <row r="608" ht="15.75" customHeight="1">
      <c r="A608" s="35"/>
      <c r="B608" s="33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6"/>
    </row>
    <row r="609" ht="15.75" customHeight="1">
      <c r="A609" s="35"/>
      <c r="B609" s="33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6"/>
    </row>
    <row r="610" ht="15.75" customHeight="1">
      <c r="A610" s="35"/>
      <c r="B610" s="33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6"/>
    </row>
    <row r="611" ht="15.75" customHeight="1">
      <c r="A611" s="35"/>
      <c r="B611" s="33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6"/>
    </row>
    <row r="612" ht="15.75" customHeight="1">
      <c r="A612" s="35"/>
      <c r="B612" s="33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6"/>
    </row>
    <row r="613" ht="15.75" customHeight="1">
      <c r="A613" s="35"/>
      <c r="B613" s="33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6"/>
    </row>
    <row r="614" ht="15.75" customHeight="1">
      <c r="A614" s="35"/>
      <c r="B614" s="33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6"/>
    </row>
    <row r="615" ht="15.75" customHeight="1">
      <c r="A615" s="35"/>
      <c r="B615" s="33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6"/>
    </row>
    <row r="616" ht="15.75" customHeight="1">
      <c r="A616" s="35"/>
      <c r="B616" s="33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6"/>
    </row>
    <row r="617" ht="15.75" customHeight="1">
      <c r="A617" s="35"/>
      <c r="B617" s="33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6"/>
    </row>
    <row r="618" ht="15.75" customHeight="1">
      <c r="A618" s="35"/>
      <c r="B618" s="33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6"/>
    </row>
    <row r="619" ht="15.75" customHeight="1">
      <c r="A619" s="35"/>
      <c r="B619" s="33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6"/>
    </row>
    <row r="620" ht="15.75" customHeight="1">
      <c r="A620" s="35"/>
      <c r="B620" s="33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6"/>
    </row>
    <row r="621" ht="15.75" customHeight="1">
      <c r="A621" s="35"/>
      <c r="B621" s="33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6"/>
    </row>
    <row r="622" ht="15.75" customHeight="1">
      <c r="A622" s="35"/>
      <c r="B622" s="33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6"/>
    </row>
    <row r="623" ht="15.75" customHeight="1">
      <c r="A623" s="35"/>
      <c r="B623" s="33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6"/>
    </row>
    <row r="624" ht="15.75" customHeight="1">
      <c r="A624" s="35"/>
      <c r="B624" s="33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6"/>
    </row>
    <row r="625" ht="15.75" customHeight="1">
      <c r="A625" s="35"/>
      <c r="B625" s="33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6"/>
    </row>
    <row r="626" ht="15.75" customHeight="1">
      <c r="A626" s="35"/>
      <c r="B626" s="33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6"/>
    </row>
    <row r="627" ht="15.75" customHeight="1">
      <c r="A627" s="35"/>
      <c r="B627" s="33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6"/>
    </row>
    <row r="628" ht="15.75" customHeight="1">
      <c r="A628" s="35"/>
      <c r="B628" s="33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6"/>
    </row>
    <row r="629" ht="15.75" customHeight="1">
      <c r="A629" s="35"/>
      <c r="B629" s="33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6"/>
    </row>
    <row r="630" ht="15.75" customHeight="1">
      <c r="A630" s="35"/>
      <c r="B630" s="33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6"/>
    </row>
    <row r="631" ht="15.75" customHeight="1">
      <c r="A631" s="35"/>
      <c r="B631" s="33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6"/>
    </row>
    <row r="632" ht="15.75" customHeight="1">
      <c r="A632" s="35"/>
      <c r="B632" s="33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6"/>
    </row>
    <row r="633" ht="15.75" customHeight="1">
      <c r="A633" s="35"/>
      <c r="B633" s="33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6"/>
    </row>
    <row r="634" ht="15.75" customHeight="1">
      <c r="A634" s="35"/>
      <c r="B634" s="33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6"/>
    </row>
    <row r="635" ht="15.75" customHeight="1">
      <c r="A635" s="35"/>
      <c r="B635" s="33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6"/>
    </row>
    <row r="636" ht="15.75" customHeight="1">
      <c r="A636" s="35"/>
      <c r="B636" s="33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6"/>
    </row>
    <row r="637" ht="15.75" customHeight="1">
      <c r="A637" s="35"/>
      <c r="B637" s="33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6"/>
    </row>
    <row r="638" ht="15.75" customHeight="1">
      <c r="A638" s="35"/>
      <c r="B638" s="33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6"/>
    </row>
    <row r="639" ht="15.75" customHeight="1">
      <c r="A639" s="35"/>
      <c r="B639" s="33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6"/>
    </row>
    <row r="640" ht="15.75" customHeight="1">
      <c r="A640" s="35"/>
      <c r="B640" s="33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6"/>
    </row>
    <row r="641" ht="15.75" customHeight="1">
      <c r="A641" s="35"/>
      <c r="B641" s="33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6"/>
    </row>
    <row r="642" ht="15.75" customHeight="1">
      <c r="A642" s="35"/>
      <c r="B642" s="33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6"/>
    </row>
    <row r="643" ht="15.75" customHeight="1">
      <c r="A643" s="35"/>
      <c r="B643" s="33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6"/>
    </row>
    <row r="644" ht="15.75" customHeight="1">
      <c r="A644" s="35"/>
      <c r="B644" s="33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6"/>
    </row>
    <row r="645" ht="15.75" customHeight="1">
      <c r="A645" s="35"/>
      <c r="B645" s="33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6"/>
    </row>
    <row r="646" ht="15.75" customHeight="1">
      <c r="A646" s="35"/>
      <c r="B646" s="33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6"/>
    </row>
    <row r="647" ht="15.75" customHeight="1">
      <c r="A647" s="35"/>
      <c r="B647" s="33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6"/>
    </row>
    <row r="648" ht="15.75" customHeight="1">
      <c r="A648" s="35"/>
      <c r="B648" s="33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6"/>
    </row>
    <row r="649" ht="15.75" customHeight="1">
      <c r="A649" s="35"/>
      <c r="B649" s="33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6"/>
    </row>
    <row r="650" ht="15.75" customHeight="1">
      <c r="A650" s="35"/>
      <c r="B650" s="33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6"/>
    </row>
    <row r="651" ht="15.75" customHeight="1">
      <c r="A651" s="35"/>
      <c r="B651" s="33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6"/>
    </row>
    <row r="652" ht="15.75" customHeight="1">
      <c r="A652" s="35"/>
      <c r="B652" s="33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6"/>
    </row>
    <row r="653" ht="15.75" customHeight="1">
      <c r="A653" s="35"/>
      <c r="B653" s="33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6"/>
    </row>
    <row r="654" ht="15.75" customHeight="1">
      <c r="A654" s="35"/>
      <c r="B654" s="33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6"/>
    </row>
    <row r="655" ht="15.75" customHeight="1">
      <c r="A655" s="35"/>
      <c r="B655" s="33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6"/>
    </row>
    <row r="656" ht="15.75" customHeight="1">
      <c r="A656" s="35"/>
      <c r="B656" s="33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6"/>
    </row>
    <row r="657" ht="15.75" customHeight="1">
      <c r="A657" s="35"/>
      <c r="B657" s="33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6"/>
    </row>
    <row r="658" ht="15.75" customHeight="1">
      <c r="A658" s="35"/>
      <c r="B658" s="33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6"/>
    </row>
    <row r="659" ht="15.75" customHeight="1">
      <c r="A659" s="35"/>
      <c r="B659" s="33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6"/>
    </row>
    <row r="660" ht="15.75" customHeight="1">
      <c r="A660" s="35"/>
      <c r="B660" s="33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6"/>
    </row>
    <row r="661" ht="15.75" customHeight="1">
      <c r="A661" s="35"/>
      <c r="B661" s="33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6"/>
    </row>
    <row r="662" ht="15.75" customHeight="1">
      <c r="A662" s="35"/>
      <c r="B662" s="33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6"/>
    </row>
    <row r="663" ht="15.75" customHeight="1">
      <c r="A663" s="35"/>
      <c r="B663" s="33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6"/>
    </row>
    <row r="664" ht="15.75" customHeight="1">
      <c r="A664" s="35"/>
      <c r="B664" s="33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6"/>
    </row>
    <row r="665" ht="15.75" customHeight="1">
      <c r="A665" s="35"/>
      <c r="B665" s="33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6"/>
    </row>
    <row r="666" ht="15.75" customHeight="1">
      <c r="A666" s="35"/>
      <c r="B666" s="33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6"/>
    </row>
    <row r="667" ht="15.75" customHeight="1">
      <c r="A667" s="35"/>
      <c r="B667" s="33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6"/>
    </row>
    <row r="668" ht="15.75" customHeight="1">
      <c r="A668" s="35"/>
      <c r="B668" s="33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6"/>
    </row>
    <row r="669" ht="15.75" customHeight="1">
      <c r="A669" s="35"/>
      <c r="B669" s="33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6"/>
    </row>
    <row r="670" ht="15.75" customHeight="1">
      <c r="A670" s="35"/>
      <c r="B670" s="33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6"/>
    </row>
    <row r="671" ht="15.75" customHeight="1">
      <c r="A671" s="35"/>
      <c r="B671" s="33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6"/>
    </row>
    <row r="672" ht="15.75" customHeight="1">
      <c r="A672" s="35"/>
      <c r="B672" s="33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6"/>
    </row>
    <row r="673" ht="15.75" customHeight="1">
      <c r="A673" s="35"/>
      <c r="B673" s="33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6"/>
    </row>
    <row r="674" ht="15.75" customHeight="1">
      <c r="A674" s="35"/>
      <c r="B674" s="33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6"/>
    </row>
    <row r="675" ht="15.75" customHeight="1">
      <c r="A675" s="35"/>
      <c r="B675" s="33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6"/>
    </row>
    <row r="676" ht="15.75" customHeight="1">
      <c r="A676" s="35"/>
      <c r="B676" s="33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6"/>
    </row>
    <row r="677" ht="15.75" customHeight="1">
      <c r="A677" s="35"/>
      <c r="B677" s="33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6"/>
    </row>
    <row r="678" ht="15.75" customHeight="1">
      <c r="A678" s="35"/>
      <c r="B678" s="33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6"/>
    </row>
    <row r="679" ht="15.75" customHeight="1">
      <c r="A679" s="35"/>
      <c r="B679" s="33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6"/>
    </row>
    <row r="680" ht="15.75" customHeight="1">
      <c r="A680" s="35"/>
      <c r="B680" s="33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6"/>
    </row>
    <row r="681" ht="15.75" customHeight="1">
      <c r="A681" s="35"/>
      <c r="B681" s="33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6"/>
    </row>
    <row r="682" ht="15.75" customHeight="1">
      <c r="A682" s="35"/>
      <c r="B682" s="33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6"/>
    </row>
    <row r="683" ht="15.75" customHeight="1">
      <c r="A683" s="35"/>
      <c r="B683" s="33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6"/>
    </row>
    <row r="684" ht="15.75" customHeight="1">
      <c r="A684" s="35"/>
      <c r="B684" s="33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6"/>
    </row>
    <row r="685" ht="15.75" customHeight="1">
      <c r="A685" s="35"/>
      <c r="B685" s="33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6"/>
    </row>
    <row r="686" ht="15.75" customHeight="1">
      <c r="A686" s="35"/>
      <c r="B686" s="33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6"/>
    </row>
    <row r="687" ht="15.75" customHeight="1">
      <c r="A687" s="35"/>
      <c r="B687" s="33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6"/>
    </row>
    <row r="688" ht="15.75" customHeight="1">
      <c r="A688" s="35"/>
      <c r="B688" s="33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6"/>
    </row>
    <row r="689" ht="15.75" customHeight="1">
      <c r="A689" s="35"/>
      <c r="B689" s="33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6"/>
    </row>
    <row r="690" ht="15.75" customHeight="1">
      <c r="A690" s="35"/>
      <c r="B690" s="33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6"/>
    </row>
    <row r="691" ht="15.75" customHeight="1">
      <c r="A691" s="35"/>
      <c r="B691" s="33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6"/>
    </row>
    <row r="692" ht="15.75" customHeight="1">
      <c r="A692" s="35"/>
      <c r="B692" s="33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6"/>
    </row>
    <row r="693" ht="15.75" customHeight="1">
      <c r="A693" s="35"/>
      <c r="B693" s="33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6"/>
    </row>
    <row r="694" ht="15.75" customHeight="1">
      <c r="A694" s="35"/>
      <c r="B694" s="33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6"/>
    </row>
    <row r="695" ht="15.75" customHeight="1">
      <c r="A695" s="35"/>
      <c r="B695" s="33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6"/>
    </row>
    <row r="696" ht="15.75" customHeight="1">
      <c r="A696" s="35"/>
      <c r="B696" s="33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6"/>
    </row>
    <row r="697" ht="15.75" customHeight="1">
      <c r="A697" s="35"/>
      <c r="B697" s="33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6"/>
    </row>
    <row r="698" ht="15.75" customHeight="1">
      <c r="A698" s="35"/>
      <c r="B698" s="33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6"/>
    </row>
    <row r="699" ht="15.75" customHeight="1">
      <c r="A699" s="35"/>
      <c r="B699" s="33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6"/>
    </row>
    <row r="700" ht="15.75" customHeight="1">
      <c r="A700" s="35"/>
      <c r="B700" s="33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6"/>
    </row>
    <row r="701" ht="15.75" customHeight="1">
      <c r="A701" s="35"/>
      <c r="B701" s="33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6"/>
    </row>
    <row r="702" ht="15.75" customHeight="1">
      <c r="A702" s="35"/>
      <c r="B702" s="33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6"/>
    </row>
    <row r="703" ht="15.75" customHeight="1">
      <c r="A703" s="35"/>
      <c r="B703" s="33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6"/>
    </row>
    <row r="704" ht="15.75" customHeight="1">
      <c r="A704" s="35"/>
      <c r="B704" s="33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6"/>
    </row>
    <row r="705" ht="15.75" customHeight="1">
      <c r="A705" s="35"/>
      <c r="B705" s="33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6"/>
    </row>
    <row r="706" ht="15.75" customHeight="1">
      <c r="A706" s="35"/>
      <c r="B706" s="33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6"/>
    </row>
    <row r="707" ht="15.75" customHeight="1">
      <c r="A707" s="35"/>
      <c r="B707" s="33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6"/>
    </row>
    <row r="708" ht="15.75" customHeight="1">
      <c r="A708" s="35"/>
      <c r="B708" s="33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6"/>
    </row>
    <row r="709" ht="15.75" customHeight="1">
      <c r="A709" s="35"/>
      <c r="B709" s="33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6"/>
    </row>
    <row r="710" ht="15.75" customHeight="1">
      <c r="A710" s="35"/>
      <c r="B710" s="33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6"/>
    </row>
    <row r="711" ht="15.75" customHeight="1">
      <c r="A711" s="35"/>
      <c r="B711" s="33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6"/>
    </row>
    <row r="712" ht="15.75" customHeight="1">
      <c r="A712" s="35"/>
      <c r="B712" s="33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6"/>
    </row>
    <row r="713" ht="15.75" customHeight="1">
      <c r="A713" s="35"/>
      <c r="B713" s="33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6"/>
    </row>
    <row r="714" ht="15.75" customHeight="1">
      <c r="A714" s="35"/>
      <c r="B714" s="33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6"/>
    </row>
    <row r="715" ht="15.75" customHeight="1">
      <c r="A715" s="35"/>
      <c r="B715" s="33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6"/>
    </row>
    <row r="716" ht="15.75" customHeight="1">
      <c r="A716" s="35"/>
      <c r="B716" s="33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6"/>
    </row>
    <row r="717" ht="15.75" customHeight="1">
      <c r="A717" s="35"/>
      <c r="B717" s="33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6"/>
    </row>
    <row r="718" ht="15.75" customHeight="1">
      <c r="A718" s="35"/>
      <c r="B718" s="33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6"/>
    </row>
    <row r="719" ht="15.75" customHeight="1">
      <c r="A719" s="35"/>
      <c r="B719" s="33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6"/>
    </row>
    <row r="720" ht="15.75" customHeight="1">
      <c r="A720" s="35"/>
      <c r="B720" s="33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6"/>
    </row>
    <row r="721" ht="15.75" customHeight="1">
      <c r="A721" s="35"/>
      <c r="B721" s="33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6"/>
    </row>
    <row r="722" ht="15.75" customHeight="1">
      <c r="A722" s="35"/>
      <c r="B722" s="33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6"/>
    </row>
    <row r="723" ht="15.75" customHeight="1">
      <c r="A723" s="35"/>
      <c r="B723" s="33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6"/>
    </row>
    <row r="724" ht="15.75" customHeight="1">
      <c r="A724" s="35"/>
      <c r="B724" s="33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6"/>
    </row>
    <row r="725" ht="15.75" customHeight="1">
      <c r="A725" s="35"/>
      <c r="B725" s="33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6"/>
    </row>
    <row r="726" ht="15.75" customHeight="1">
      <c r="A726" s="35"/>
      <c r="B726" s="33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6"/>
    </row>
    <row r="727" ht="15.75" customHeight="1">
      <c r="A727" s="35"/>
      <c r="B727" s="33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6"/>
    </row>
    <row r="728" ht="15.75" customHeight="1">
      <c r="A728" s="35"/>
      <c r="B728" s="33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6"/>
    </row>
    <row r="729" ht="15.75" customHeight="1">
      <c r="A729" s="35"/>
      <c r="B729" s="33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6"/>
    </row>
    <row r="730" ht="15.75" customHeight="1">
      <c r="A730" s="35"/>
      <c r="B730" s="33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6"/>
    </row>
    <row r="731" ht="15.75" customHeight="1">
      <c r="A731" s="35"/>
      <c r="B731" s="33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6"/>
    </row>
    <row r="732" ht="15.75" customHeight="1">
      <c r="A732" s="35"/>
      <c r="B732" s="33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6"/>
    </row>
    <row r="733" ht="15.75" customHeight="1">
      <c r="A733" s="35"/>
      <c r="B733" s="33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6"/>
    </row>
    <row r="734" ht="15.75" customHeight="1">
      <c r="A734" s="35"/>
      <c r="B734" s="33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6"/>
    </row>
    <row r="735" ht="15.75" customHeight="1">
      <c r="A735" s="35"/>
      <c r="B735" s="33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6"/>
    </row>
    <row r="736" ht="15.75" customHeight="1">
      <c r="A736" s="35"/>
      <c r="B736" s="33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6"/>
    </row>
    <row r="737" ht="15.75" customHeight="1">
      <c r="A737" s="35"/>
      <c r="B737" s="33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6"/>
    </row>
    <row r="738" ht="15.75" customHeight="1">
      <c r="A738" s="35"/>
      <c r="B738" s="33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6"/>
    </row>
    <row r="739" ht="15.75" customHeight="1">
      <c r="A739" s="35"/>
      <c r="B739" s="33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6"/>
    </row>
    <row r="740" ht="15.75" customHeight="1">
      <c r="A740" s="35"/>
      <c r="B740" s="33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6"/>
    </row>
    <row r="741" ht="15.75" customHeight="1">
      <c r="A741" s="35"/>
      <c r="B741" s="33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6"/>
    </row>
    <row r="742" ht="15.75" customHeight="1">
      <c r="A742" s="35"/>
      <c r="B742" s="33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6"/>
    </row>
    <row r="743" ht="15.75" customHeight="1">
      <c r="A743" s="35"/>
      <c r="B743" s="33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6"/>
    </row>
    <row r="744" ht="15.75" customHeight="1">
      <c r="A744" s="35"/>
      <c r="B744" s="33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6"/>
    </row>
    <row r="745" ht="15.75" customHeight="1">
      <c r="A745" s="35"/>
      <c r="B745" s="33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6"/>
    </row>
    <row r="746" ht="15.75" customHeight="1">
      <c r="A746" s="35"/>
      <c r="B746" s="33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6"/>
    </row>
    <row r="747" ht="15.75" customHeight="1">
      <c r="A747" s="35"/>
      <c r="B747" s="33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6"/>
    </row>
    <row r="748" ht="15.75" customHeight="1">
      <c r="A748" s="35"/>
      <c r="B748" s="33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6"/>
    </row>
    <row r="749" ht="15.75" customHeight="1">
      <c r="A749" s="35"/>
      <c r="B749" s="33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6"/>
    </row>
    <row r="750" ht="15.75" customHeight="1">
      <c r="A750" s="35"/>
      <c r="B750" s="33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6"/>
    </row>
    <row r="751" ht="15.75" customHeight="1">
      <c r="A751" s="35"/>
      <c r="B751" s="33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6"/>
    </row>
    <row r="752" ht="15.75" customHeight="1">
      <c r="A752" s="35"/>
      <c r="B752" s="33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6"/>
    </row>
    <row r="753" ht="15.75" customHeight="1">
      <c r="A753" s="35"/>
      <c r="B753" s="33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6"/>
    </row>
    <row r="754" ht="15.75" customHeight="1">
      <c r="A754" s="35"/>
      <c r="B754" s="33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6"/>
    </row>
    <row r="755" ht="15.75" customHeight="1">
      <c r="A755" s="35"/>
      <c r="B755" s="33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6"/>
    </row>
    <row r="756" ht="15.75" customHeight="1">
      <c r="A756" s="35"/>
      <c r="B756" s="33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6"/>
    </row>
    <row r="757" ht="15.75" customHeight="1">
      <c r="A757" s="35"/>
      <c r="B757" s="33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6"/>
    </row>
    <row r="758" ht="15.75" customHeight="1">
      <c r="A758" s="35"/>
      <c r="B758" s="33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6"/>
    </row>
    <row r="759" ht="15.75" customHeight="1">
      <c r="A759" s="35"/>
      <c r="B759" s="33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6"/>
    </row>
    <row r="760" ht="15.75" customHeight="1">
      <c r="A760" s="35"/>
      <c r="B760" s="33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6"/>
    </row>
    <row r="761" ht="15.75" customHeight="1">
      <c r="A761" s="35"/>
      <c r="B761" s="33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6"/>
    </row>
    <row r="762" ht="15.75" customHeight="1">
      <c r="A762" s="35"/>
      <c r="B762" s="33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6"/>
    </row>
    <row r="763" ht="15.75" customHeight="1">
      <c r="A763" s="35"/>
      <c r="B763" s="33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6"/>
    </row>
    <row r="764" ht="15.75" customHeight="1">
      <c r="A764" s="35"/>
      <c r="B764" s="33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6"/>
    </row>
    <row r="765" ht="15.75" customHeight="1">
      <c r="A765" s="35"/>
      <c r="B765" s="33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6"/>
    </row>
    <row r="766" ht="15.75" customHeight="1">
      <c r="A766" s="35"/>
      <c r="B766" s="33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6"/>
    </row>
    <row r="767" ht="15.75" customHeight="1">
      <c r="A767" s="35"/>
      <c r="B767" s="33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6"/>
    </row>
    <row r="768" ht="15.75" customHeight="1">
      <c r="A768" s="35"/>
      <c r="B768" s="33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6"/>
    </row>
    <row r="769" ht="15.75" customHeight="1">
      <c r="A769" s="35"/>
      <c r="B769" s="33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6"/>
    </row>
    <row r="770" ht="15.75" customHeight="1">
      <c r="A770" s="35"/>
      <c r="B770" s="33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6"/>
    </row>
    <row r="771" ht="15.75" customHeight="1">
      <c r="A771" s="35"/>
      <c r="B771" s="33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6"/>
    </row>
    <row r="772" ht="15.75" customHeight="1">
      <c r="A772" s="35"/>
      <c r="B772" s="33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6"/>
    </row>
    <row r="773" ht="15.75" customHeight="1">
      <c r="A773" s="35"/>
      <c r="B773" s="33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6"/>
    </row>
    <row r="774" ht="15.75" customHeight="1">
      <c r="A774" s="35"/>
      <c r="B774" s="33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6"/>
    </row>
    <row r="775" ht="15.75" customHeight="1">
      <c r="A775" s="35"/>
      <c r="B775" s="33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6"/>
    </row>
    <row r="776" ht="15.75" customHeight="1">
      <c r="A776" s="35"/>
      <c r="B776" s="33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6"/>
    </row>
    <row r="777" ht="15.75" customHeight="1">
      <c r="A777" s="35"/>
      <c r="B777" s="33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6"/>
    </row>
    <row r="778" ht="15.75" customHeight="1">
      <c r="A778" s="35"/>
      <c r="B778" s="33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6"/>
    </row>
    <row r="779" ht="15.75" customHeight="1">
      <c r="A779" s="35"/>
      <c r="B779" s="33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6"/>
    </row>
    <row r="780" ht="15.75" customHeight="1">
      <c r="A780" s="35"/>
      <c r="B780" s="33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6"/>
    </row>
    <row r="781" ht="15.75" customHeight="1">
      <c r="A781" s="35"/>
      <c r="B781" s="33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6"/>
    </row>
    <row r="782" ht="15.75" customHeight="1">
      <c r="A782" s="35"/>
      <c r="B782" s="33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6"/>
    </row>
    <row r="783" ht="15.75" customHeight="1">
      <c r="A783" s="35"/>
      <c r="B783" s="33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6"/>
    </row>
    <row r="784" ht="15.75" customHeight="1">
      <c r="A784" s="35"/>
      <c r="B784" s="33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6"/>
    </row>
    <row r="785" ht="15.75" customHeight="1">
      <c r="A785" s="35"/>
      <c r="B785" s="33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6"/>
    </row>
    <row r="786" ht="15.75" customHeight="1">
      <c r="A786" s="35"/>
      <c r="B786" s="33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6"/>
    </row>
    <row r="787" ht="15.75" customHeight="1">
      <c r="A787" s="35"/>
      <c r="B787" s="33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6"/>
    </row>
    <row r="788" ht="15.75" customHeight="1">
      <c r="A788" s="35"/>
      <c r="B788" s="33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6"/>
    </row>
    <row r="789" ht="15.75" customHeight="1">
      <c r="A789" s="35"/>
      <c r="B789" s="33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6"/>
    </row>
    <row r="790" ht="15.75" customHeight="1">
      <c r="A790" s="35"/>
      <c r="B790" s="33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6"/>
    </row>
    <row r="791" ht="15.75" customHeight="1">
      <c r="A791" s="35"/>
      <c r="B791" s="33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6"/>
    </row>
    <row r="792" ht="15.75" customHeight="1">
      <c r="A792" s="35"/>
      <c r="B792" s="33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6"/>
    </row>
    <row r="793" ht="15.75" customHeight="1">
      <c r="A793" s="35"/>
      <c r="B793" s="33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6"/>
    </row>
    <row r="794" ht="15.75" customHeight="1">
      <c r="A794" s="35"/>
      <c r="B794" s="33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6"/>
    </row>
    <row r="795" ht="15.75" customHeight="1">
      <c r="A795" s="35"/>
      <c r="B795" s="33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6"/>
    </row>
    <row r="796" ht="15.75" customHeight="1">
      <c r="A796" s="35"/>
      <c r="B796" s="33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6"/>
    </row>
    <row r="797" ht="15.75" customHeight="1">
      <c r="A797" s="35"/>
      <c r="B797" s="33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6"/>
    </row>
    <row r="798" ht="15.75" customHeight="1">
      <c r="A798" s="35"/>
      <c r="B798" s="33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6"/>
    </row>
    <row r="799" ht="15.75" customHeight="1">
      <c r="A799" s="35"/>
      <c r="B799" s="33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6"/>
    </row>
    <row r="800" ht="15.75" customHeight="1">
      <c r="A800" s="35"/>
      <c r="B800" s="33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6"/>
    </row>
    <row r="801" ht="15.75" customHeight="1">
      <c r="A801" s="35"/>
      <c r="B801" s="33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6"/>
    </row>
    <row r="802" ht="15.75" customHeight="1">
      <c r="A802" s="35"/>
      <c r="B802" s="33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6"/>
    </row>
    <row r="803" ht="15.75" customHeight="1">
      <c r="A803" s="35"/>
      <c r="B803" s="33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6"/>
    </row>
    <row r="804" ht="15.75" customHeight="1">
      <c r="A804" s="35"/>
      <c r="B804" s="33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6"/>
    </row>
    <row r="805" ht="15.75" customHeight="1">
      <c r="A805" s="35"/>
      <c r="B805" s="33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6"/>
    </row>
    <row r="806" ht="15.75" customHeight="1">
      <c r="A806" s="35"/>
      <c r="B806" s="33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6"/>
    </row>
    <row r="807" ht="15.75" customHeight="1">
      <c r="A807" s="35"/>
      <c r="B807" s="33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6"/>
    </row>
    <row r="808" ht="15.75" customHeight="1">
      <c r="A808" s="35"/>
      <c r="B808" s="33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6"/>
    </row>
    <row r="809" ht="15.75" customHeight="1">
      <c r="A809" s="35"/>
      <c r="B809" s="33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6"/>
    </row>
    <row r="810" ht="15.75" customHeight="1">
      <c r="A810" s="35"/>
      <c r="B810" s="33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6"/>
    </row>
    <row r="811" ht="15.75" customHeight="1">
      <c r="A811" s="35"/>
      <c r="B811" s="33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6"/>
    </row>
    <row r="812" ht="15.75" customHeight="1">
      <c r="A812" s="35"/>
      <c r="B812" s="33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6"/>
    </row>
    <row r="813" ht="15.75" customHeight="1">
      <c r="A813" s="35"/>
      <c r="B813" s="33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6"/>
    </row>
    <row r="814" ht="15.75" customHeight="1">
      <c r="A814" s="35"/>
      <c r="B814" s="33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6"/>
    </row>
    <row r="815" ht="15.75" customHeight="1">
      <c r="A815" s="35"/>
      <c r="B815" s="33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6"/>
    </row>
    <row r="816" ht="15.75" customHeight="1">
      <c r="A816" s="35"/>
      <c r="B816" s="33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6"/>
    </row>
    <row r="817" ht="15.75" customHeight="1">
      <c r="A817" s="35"/>
      <c r="B817" s="33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6"/>
    </row>
    <row r="818" ht="15.75" customHeight="1">
      <c r="A818" s="35"/>
      <c r="B818" s="33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6"/>
    </row>
    <row r="819" ht="15.75" customHeight="1">
      <c r="A819" s="35"/>
      <c r="B819" s="33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6"/>
    </row>
    <row r="820" ht="15.75" customHeight="1">
      <c r="A820" s="35"/>
      <c r="B820" s="33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6"/>
    </row>
    <row r="821" ht="15.75" customHeight="1">
      <c r="A821" s="35"/>
      <c r="B821" s="33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6"/>
    </row>
    <row r="822" ht="15.75" customHeight="1">
      <c r="A822" s="35"/>
      <c r="B822" s="33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6"/>
    </row>
    <row r="823" ht="15.75" customHeight="1">
      <c r="A823" s="35"/>
      <c r="B823" s="33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6"/>
    </row>
    <row r="824" ht="15.75" customHeight="1">
      <c r="A824" s="35"/>
      <c r="B824" s="33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6"/>
    </row>
    <row r="825" ht="15.75" customHeight="1">
      <c r="A825" s="35"/>
      <c r="B825" s="33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6"/>
    </row>
    <row r="826" ht="15.75" customHeight="1">
      <c r="A826" s="35"/>
      <c r="B826" s="33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6"/>
    </row>
    <row r="827" ht="15.75" customHeight="1">
      <c r="A827" s="35"/>
      <c r="B827" s="33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6"/>
    </row>
    <row r="828" ht="15.75" customHeight="1">
      <c r="A828" s="35"/>
      <c r="B828" s="33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6"/>
    </row>
    <row r="829" ht="15.75" customHeight="1">
      <c r="A829" s="35"/>
      <c r="B829" s="33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6"/>
    </row>
    <row r="830" ht="15.75" customHeight="1">
      <c r="A830" s="35"/>
      <c r="B830" s="33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6"/>
    </row>
    <row r="831" ht="15.75" customHeight="1">
      <c r="A831" s="35"/>
      <c r="B831" s="33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6"/>
    </row>
    <row r="832" ht="15.75" customHeight="1">
      <c r="A832" s="35"/>
      <c r="B832" s="33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6"/>
    </row>
    <row r="833" ht="15.75" customHeight="1">
      <c r="A833" s="35"/>
      <c r="B833" s="33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6"/>
    </row>
    <row r="834" ht="15.75" customHeight="1">
      <c r="A834" s="35"/>
      <c r="B834" s="33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6"/>
    </row>
    <row r="835" ht="15.75" customHeight="1">
      <c r="A835" s="35"/>
      <c r="B835" s="33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6"/>
    </row>
    <row r="836" ht="15.75" customHeight="1">
      <c r="A836" s="35"/>
      <c r="B836" s="33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6"/>
    </row>
    <row r="837" ht="15.75" customHeight="1">
      <c r="A837" s="35"/>
      <c r="B837" s="33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6"/>
    </row>
    <row r="838" ht="15.75" customHeight="1">
      <c r="A838" s="35"/>
      <c r="B838" s="33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6"/>
    </row>
    <row r="839" ht="15.75" customHeight="1">
      <c r="A839" s="35"/>
      <c r="B839" s="33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6"/>
    </row>
    <row r="840" ht="15.75" customHeight="1">
      <c r="A840" s="35"/>
      <c r="B840" s="33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6"/>
    </row>
    <row r="841" ht="15.75" customHeight="1">
      <c r="A841" s="35"/>
      <c r="B841" s="33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6"/>
    </row>
    <row r="842" ht="15.75" customHeight="1">
      <c r="A842" s="35"/>
      <c r="B842" s="33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6"/>
    </row>
    <row r="843" ht="15.75" customHeight="1">
      <c r="A843" s="35"/>
      <c r="B843" s="33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6"/>
    </row>
    <row r="844" ht="15.75" customHeight="1">
      <c r="A844" s="35"/>
      <c r="B844" s="33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6"/>
    </row>
    <row r="845" ht="15.75" customHeight="1">
      <c r="A845" s="35"/>
      <c r="B845" s="33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6"/>
    </row>
    <row r="846" ht="15.75" customHeight="1">
      <c r="A846" s="35"/>
      <c r="B846" s="33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6"/>
    </row>
    <row r="847" ht="15.75" customHeight="1">
      <c r="A847" s="35"/>
      <c r="B847" s="33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6"/>
    </row>
    <row r="848" ht="15.75" customHeight="1">
      <c r="A848" s="35"/>
      <c r="B848" s="33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6"/>
    </row>
    <row r="849" ht="15.75" customHeight="1">
      <c r="A849" s="35"/>
      <c r="B849" s="33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6"/>
    </row>
    <row r="850" ht="15.75" customHeight="1">
      <c r="A850" s="35"/>
      <c r="B850" s="33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6"/>
    </row>
    <row r="851" ht="15.75" customHeight="1">
      <c r="A851" s="35"/>
      <c r="B851" s="33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6"/>
    </row>
    <row r="852" ht="15.75" customHeight="1">
      <c r="A852" s="35"/>
      <c r="B852" s="33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6"/>
    </row>
    <row r="853" ht="15.75" customHeight="1">
      <c r="A853" s="35"/>
      <c r="B853" s="33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6"/>
    </row>
    <row r="854" ht="15.75" customHeight="1">
      <c r="A854" s="35"/>
      <c r="B854" s="33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6"/>
    </row>
    <row r="855" ht="15.75" customHeight="1">
      <c r="A855" s="35"/>
      <c r="B855" s="33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6"/>
    </row>
    <row r="856" ht="15.75" customHeight="1">
      <c r="A856" s="35"/>
      <c r="B856" s="33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6"/>
    </row>
    <row r="857" ht="15.75" customHeight="1">
      <c r="A857" s="35"/>
      <c r="B857" s="33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6"/>
    </row>
    <row r="858" ht="15.75" customHeight="1">
      <c r="A858" s="35"/>
      <c r="B858" s="33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6"/>
    </row>
    <row r="859" ht="15.75" customHeight="1">
      <c r="A859" s="35"/>
      <c r="B859" s="33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6"/>
    </row>
    <row r="860" ht="15.75" customHeight="1">
      <c r="A860" s="35"/>
      <c r="B860" s="33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6"/>
    </row>
    <row r="861" ht="15.75" customHeight="1">
      <c r="A861" s="35"/>
      <c r="B861" s="33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6"/>
    </row>
    <row r="862" ht="15.75" customHeight="1">
      <c r="A862" s="35"/>
      <c r="B862" s="33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6"/>
    </row>
    <row r="863" ht="15.75" customHeight="1">
      <c r="A863" s="35"/>
      <c r="B863" s="33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6"/>
    </row>
    <row r="864" ht="15.75" customHeight="1">
      <c r="A864" s="35"/>
      <c r="B864" s="33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6"/>
    </row>
    <row r="865" ht="15.75" customHeight="1">
      <c r="A865" s="35"/>
      <c r="B865" s="33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6"/>
    </row>
    <row r="866" ht="15.75" customHeight="1">
      <c r="A866" s="35"/>
      <c r="B866" s="33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6"/>
    </row>
    <row r="867" ht="15.75" customHeight="1">
      <c r="A867" s="35"/>
      <c r="B867" s="33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6"/>
    </row>
    <row r="868" ht="15.75" customHeight="1">
      <c r="A868" s="35"/>
      <c r="B868" s="33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6"/>
    </row>
    <row r="869" ht="15.75" customHeight="1">
      <c r="A869" s="35"/>
      <c r="B869" s="33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6"/>
    </row>
    <row r="870" ht="15.75" customHeight="1">
      <c r="A870" s="35"/>
      <c r="B870" s="33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6"/>
    </row>
    <row r="871" ht="15.75" customHeight="1">
      <c r="A871" s="35"/>
      <c r="B871" s="33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6"/>
    </row>
    <row r="872" ht="15.75" customHeight="1">
      <c r="A872" s="35"/>
      <c r="B872" s="33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6"/>
    </row>
    <row r="873" ht="15.75" customHeight="1">
      <c r="A873" s="35"/>
      <c r="B873" s="33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6"/>
    </row>
    <row r="874" ht="15.75" customHeight="1">
      <c r="A874" s="35"/>
      <c r="B874" s="33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6"/>
    </row>
    <row r="875" ht="15.75" customHeight="1">
      <c r="A875" s="35"/>
      <c r="B875" s="33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6"/>
    </row>
    <row r="876" ht="15.75" customHeight="1">
      <c r="A876" s="35"/>
      <c r="B876" s="33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6"/>
    </row>
    <row r="877" ht="15.75" customHeight="1">
      <c r="A877" s="35"/>
      <c r="B877" s="33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6"/>
    </row>
    <row r="878" ht="15.75" customHeight="1">
      <c r="A878" s="35"/>
      <c r="B878" s="33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6"/>
    </row>
    <row r="879" ht="15.75" customHeight="1">
      <c r="A879" s="35"/>
      <c r="B879" s="33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6"/>
    </row>
    <row r="880" ht="15.75" customHeight="1">
      <c r="A880" s="35"/>
      <c r="B880" s="33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6"/>
    </row>
    <row r="881" ht="15.75" customHeight="1">
      <c r="A881" s="35"/>
      <c r="B881" s="33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6"/>
    </row>
    <row r="882" ht="15.75" customHeight="1">
      <c r="A882" s="35"/>
      <c r="B882" s="33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6"/>
    </row>
    <row r="883" ht="15.75" customHeight="1">
      <c r="A883" s="35"/>
      <c r="B883" s="33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6"/>
    </row>
    <row r="884" ht="15.75" customHeight="1">
      <c r="A884" s="35"/>
      <c r="B884" s="33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6"/>
    </row>
    <row r="885" ht="15.75" customHeight="1">
      <c r="A885" s="35"/>
      <c r="B885" s="33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6"/>
    </row>
    <row r="886" ht="15.75" customHeight="1">
      <c r="A886" s="35"/>
      <c r="B886" s="33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6"/>
    </row>
    <row r="887" ht="15.75" customHeight="1">
      <c r="A887" s="35"/>
      <c r="B887" s="33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6"/>
    </row>
    <row r="888" ht="15.75" customHeight="1">
      <c r="A888" s="35"/>
      <c r="B888" s="33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6"/>
    </row>
    <row r="889" ht="15.75" customHeight="1">
      <c r="A889" s="35"/>
      <c r="B889" s="33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6"/>
    </row>
    <row r="890" ht="15.75" customHeight="1">
      <c r="A890" s="35"/>
      <c r="B890" s="33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6"/>
    </row>
    <row r="891" ht="15.75" customHeight="1">
      <c r="A891" s="35"/>
      <c r="B891" s="33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6"/>
    </row>
    <row r="892" ht="15.75" customHeight="1">
      <c r="A892" s="35"/>
      <c r="B892" s="33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6"/>
    </row>
    <row r="893" ht="15.75" customHeight="1">
      <c r="A893" s="35"/>
      <c r="B893" s="33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6"/>
    </row>
    <row r="894" ht="15.75" customHeight="1">
      <c r="A894" s="35"/>
      <c r="B894" s="33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6"/>
    </row>
    <row r="895" ht="15.75" customHeight="1">
      <c r="A895" s="35"/>
      <c r="B895" s="33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6"/>
    </row>
    <row r="896" ht="15.75" customHeight="1">
      <c r="A896" s="35"/>
      <c r="B896" s="33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6"/>
    </row>
    <row r="897" ht="15.75" customHeight="1">
      <c r="A897" s="35"/>
      <c r="B897" s="33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6"/>
    </row>
    <row r="898" ht="15.75" customHeight="1">
      <c r="A898" s="35"/>
      <c r="B898" s="33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6"/>
    </row>
    <row r="899" ht="15.75" customHeight="1">
      <c r="A899" s="35"/>
      <c r="B899" s="33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6"/>
    </row>
    <row r="900" ht="15.75" customHeight="1">
      <c r="A900" s="35"/>
      <c r="B900" s="33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6"/>
    </row>
    <row r="901" ht="15.75" customHeight="1">
      <c r="A901" s="35"/>
      <c r="B901" s="33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6"/>
    </row>
    <row r="902" ht="15.75" customHeight="1">
      <c r="A902" s="35"/>
      <c r="B902" s="33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6"/>
    </row>
    <row r="903" ht="15.75" customHeight="1">
      <c r="A903" s="35"/>
      <c r="B903" s="33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6"/>
    </row>
    <row r="904" ht="15.75" customHeight="1">
      <c r="A904" s="35"/>
      <c r="B904" s="33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6"/>
    </row>
    <row r="905" ht="15.75" customHeight="1">
      <c r="A905" s="35"/>
      <c r="B905" s="33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6"/>
    </row>
    <row r="906" ht="15.75" customHeight="1">
      <c r="A906" s="35"/>
      <c r="B906" s="33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6"/>
    </row>
    <row r="907" ht="15.75" customHeight="1">
      <c r="A907" s="35"/>
      <c r="B907" s="33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6"/>
    </row>
    <row r="908" ht="15.75" customHeight="1">
      <c r="A908" s="35"/>
      <c r="B908" s="33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6"/>
    </row>
    <row r="909" ht="15.75" customHeight="1">
      <c r="A909" s="35"/>
      <c r="B909" s="33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6"/>
    </row>
    <row r="910" ht="15.75" customHeight="1">
      <c r="A910" s="35"/>
      <c r="B910" s="33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6"/>
    </row>
    <row r="911" ht="15.75" customHeight="1">
      <c r="A911" s="35"/>
      <c r="B911" s="33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6"/>
    </row>
    <row r="912" ht="15.75" customHeight="1">
      <c r="A912" s="35"/>
      <c r="B912" s="33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6"/>
    </row>
    <row r="913" ht="15.75" customHeight="1">
      <c r="A913" s="35"/>
      <c r="B913" s="33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6"/>
    </row>
    <row r="914" ht="15.75" customHeight="1">
      <c r="A914" s="35"/>
      <c r="B914" s="33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6"/>
    </row>
    <row r="915" ht="15.75" customHeight="1">
      <c r="A915" s="35"/>
      <c r="B915" s="33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6"/>
    </row>
    <row r="916" ht="15.75" customHeight="1">
      <c r="A916" s="35"/>
      <c r="B916" s="33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6"/>
    </row>
    <row r="917" ht="15.75" customHeight="1">
      <c r="A917" s="35"/>
      <c r="B917" s="33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6"/>
    </row>
    <row r="918" ht="15.75" customHeight="1">
      <c r="A918" s="35"/>
      <c r="B918" s="33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6"/>
    </row>
    <row r="919" ht="15.75" customHeight="1">
      <c r="A919" s="35"/>
      <c r="B919" s="33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6"/>
    </row>
    <row r="920" ht="15.75" customHeight="1">
      <c r="A920" s="35"/>
      <c r="B920" s="33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6"/>
    </row>
    <row r="921" ht="15.75" customHeight="1">
      <c r="A921" s="35"/>
      <c r="B921" s="33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6"/>
    </row>
    <row r="922" ht="15.75" customHeight="1">
      <c r="A922" s="35"/>
      <c r="B922" s="33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6"/>
    </row>
    <row r="923" ht="15.75" customHeight="1">
      <c r="A923" s="35"/>
      <c r="B923" s="33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6"/>
    </row>
    <row r="924" ht="15.75" customHeight="1">
      <c r="A924" s="35"/>
      <c r="B924" s="33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6"/>
    </row>
    <row r="925" ht="15.75" customHeight="1">
      <c r="A925" s="35"/>
      <c r="B925" s="33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6"/>
    </row>
    <row r="926" ht="15.75" customHeight="1">
      <c r="A926" s="35"/>
      <c r="B926" s="33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6"/>
    </row>
    <row r="927" ht="15.75" customHeight="1">
      <c r="A927" s="35"/>
      <c r="B927" s="33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6"/>
    </row>
    <row r="928" ht="15.75" customHeight="1">
      <c r="A928" s="35"/>
      <c r="B928" s="33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6"/>
    </row>
    <row r="929" ht="15.75" customHeight="1">
      <c r="A929" s="35"/>
      <c r="B929" s="33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6"/>
    </row>
    <row r="930" ht="15.75" customHeight="1">
      <c r="A930" s="35"/>
      <c r="B930" s="33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6"/>
    </row>
    <row r="931" ht="15.75" customHeight="1">
      <c r="A931" s="35"/>
      <c r="B931" s="33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6"/>
    </row>
    <row r="932" ht="15.75" customHeight="1">
      <c r="A932" s="35"/>
      <c r="B932" s="33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6"/>
    </row>
    <row r="933" ht="15.75" customHeight="1">
      <c r="A933" s="35"/>
      <c r="B933" s="33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6"/>
    </row>
    <row r="934" ht="15.75" customHeight="1">
      <c r="A934" s="35"/>
      <c r="B934" s="33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6"/>
    </row>
    <row r="935" ht="15.75" customHeight="1">
      <c r="A935" s="35"/>
      <c r="B935" s="33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6"/>
    </row>
    <row r="936" ht="15.75" customHeight="1">
      <c r="A936" s="35"/>
      <c r="B936" s="33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6"/>
    </row>
    <row r="937" ht="15.75" customHeight="1">
      <c r="A937" s="35"/>
      <c r="B937" s="33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6"/>
    </row>
    <row r="938" ht="15.75" customHeight="1">
      <c r="A938" s="35"/>
      <c r="B938" s="33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6"/>
    </row>
    <row r="939" ht="15.75" customHeight="1">
      <c r="A939" s="35"/>
      <c r="B939" s="33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6"/>
    </row>
    <row r="940" ht="15.75" customHeight="1">
      <c r="A940" s="35"/>
      <c r="B940" s="33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6"/>
    </row>
    <row r="941" ht="15.75" customHeight="1">
      <c r="A941" s="35"/>
      <c r="B941" s="33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6"/>
    </row>
    <row r="942" ht="15.75" customHeight="1">
      <c r="A942" s="35"/>
      <c r="B942" s="33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6"/>
    </row>
    <row r="943" ht="15.75" customHeight="1">
      <c r="A943" s="35"/>
      <c r="B943" s="33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6"/>
    </row>
    <row r="944" ht="15.75" customHeight="1">
      <c r="A944" s="35"/>
      <c r="B944" s="33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6"/>
    </row>
    <row r="945" ht="15.75" customHeight="1">
      <c r="A945" s="35"/>
      <c r="B945" s="33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6"/>
    </row>
    <row r="946" ht="15.75" customHeight="1">
      <c r="A946" s="35"/>
      <c r="B946" s="33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6"/>
    </row>
    <row r="947" ht="15.75" customHeight="1">
      <c r="A947" s="35"/>
      <c r="B947" s="33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6"/>
    </row>
    <row r="948" ht="15.75" customHeight="1">
      <c r="A948" s="35"/>
      <c r="B948" s="33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6"/>
    </row>
    <row r="949" ht="15.75" customHeight="1">
      <c r="A949" s="35"/>
      <c r="B949" s="33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6"/>
    </row>
    <row r="950" ht="15.75" customHeight="1">
      <c r="A950" s="35"/>
      <c r="B950" s="33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6"/>
    </row>
    <row r="951" ht="15.75" customHeight="1">
      <c r="A951" s="35"/>
      <c r="B951" s="33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6"/>
    </row>
    <row r="952" ht="15.75" customHeight="1">
      <c r="A952" s="35"/>
      <c r="B952" s="33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6"/>
    </row>
    <row r="953" ht="15.75" customHeight="1">
      <c r="A953" s="35"/>
      <c r="B953" s="33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6"/>
    </row>
    <row r="954" ht="15.75" customHeight="1">
      <c r="A954" s="35"/>
      <c r="B954" s="33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6"/>
    </row>
    <row r="955" ht="15.75" customHeight="1">
      <c r="A955" s="35"/>
      <c r="B955" s="33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6"/>
    </row>
    <row r="956" ht="15.75" customHeight="1">
      <c r="A956" s="35"/>
      <c r="B956" s="33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6"/>
    </row>
    <row r="957" ht="15.75" customHeight="1">
      <c r="A957" s="35"/>
      <c r="B957" s="33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6"/>
    </row>
    <row r="958" ht="15.75" customHeight="1">
      <c r="A958" s="35"/>
      <c r="B958" s="33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6"/>
    </row>
    <row r="959" ht="15.75" customHeight="1">
      <c r="A959" s="35"/>
      <c r="B959" s="33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6"/>
    </row>
    <row r="960" ht="15.75" customHeight="1">
      <c r="A960" s="35"/>
      <c r="B960" s="33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6"/>
    </row>
    <row r="961" ht="15.75" customHeight="1">
      <c r="A961" s="35"/>
      <c r="B961" s="33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6"/>
    </row>
    <row r="962" ht="15.75" customHeight="1">
      <c r="A962" s="35"/>
      <c r="B962" s="33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6"/>
    </row>
    <row r="963" ht="15.75" customHeight="1">
      <c r="A963" s="35"/>
      <c r="B963" s="33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6"/>
    </row>
    <row r="964" ht="15.75" customHeight="1">
      <c r="A964" s="35"/>
      <c r="B964" s="33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6"/>
    </row>
    <row r="965" ht="15.75" customHeight="1">
      <c r="A965" s="35"/>
      <c r="B965" s="33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6"/>
    </row>
    <row r="966" ht="15.75" customHeight="1">
      <c r="A966" s="35"/>
      <c r="B966" s="33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6"/>
    </row>
    <row r="967" ht="15.75" customHeight="1">
      <c r="A967" s="35"/>
      <c r="B967" s="33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6"/>
    </row>
    <row r="968" ht="15.75" customHeight="1">
      <c r="A968" s="35"/>
      <c r="B968" s="33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6"/>
    </row>
    <row r="969" ht="15.75" customHeight="1">
      <c r="A969" s="35"/>
      <c r="B969" s="33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6"/>
    </row>
    <row r="970" ht="15.75" customHeight="1">
      <c r="A970" s="35"/>
      <c r="B970" s="33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6"/>
    </row>
    <row r="971" ht="15.75" customHeight="1">
      <c r="A971" s="35"/>
      <c r="B971" s="33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6"/>
    </row>
    <row r="972" ht="15.75" customHeight="1">
      <c r="A972" s="35"/>
      <c r="B972" s="33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6"/>
    </row>
    <row r="973" ht="15.75" customHeight="1">
      <c r="A973" s="35"/>
      <c r="B973" s="33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6"/>
    </row>
    <row r="974" ht="15.75" customHeight="1">
      <c r="A974" s="35"/>
      <c r="B974" s="33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6"/>
    </row>
    <row r="975" ht="15.75" customHeight="1">
      <c r="A975" s="35"/>
      <c r="B975" s="33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6"/>
    </row>
    <row r="976" ht="15.75" customHeight="1">
      <c r="A976" s="35"/>
      <c r="B976" s="33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6"/>
    </row>
    <row r="977" ht="15.75" customHeight="1">
      <c r="A977" s="35"/>
      <c r="B977" s="33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6"/>
    </row>
    <row r="978" ht="15.75" customHeight="1">
      <c r="A978" s="35"/>
      <c r="B978" s="33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6"/>
    </row>
    <row r="979" ht="15.75" customHeight="1">
      <c r="A979" s="35"/>
      <c r="B979" s="33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6"/>
    </row>
    <row r="980" ht="15.75" customHeight="1">
      <c r="A980" s="35"/>
      <c r="B980" s="33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6"/>
    </row>
    <row r="981" ht="15.75" customHeight="1">
      <c r="A981" s="35"/>
      <c r="B981" s="33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6"/>
    </row>
    <row r="982" ht="15.75" customHeight="1">
      <c r="A982" s="35"/>
      <c r="B982" s="33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6"/>
    </row>
    <row r="983" ht="15.75" customHeight="1">
      <c r="A983" s="35"/>
      <c r="B983" s="33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6"/>
    </row>
    <row r="984" ht="15.75" customHeight="1">
      <c r="A984" s="35"/>
      <c r="B984" s="33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6"/>
    </row>
    <row r="985" ht="15.75" customHeight="1">
      <c r="A985" s="35"/>
      <c r="B985" s="33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6"/>
    </row>
  </sheetData>
  <autoFilter ref="$A$1:$AC$11">
    <sortState ref="A1:AC11">
      <sortCondition ref="I1:I11"/>
      <sortCondition ref="AC1:AC11"/>
      <sortCondition ref="AA1:AA11"/>
      <sortCondition ref="Z1:Z11"/>
      <sortCondition ref="B1:B11"/>
    </sortState>
  </autoFilter>
  <customSheetViews>
    <customSheetView guid="{98B3E1D9-3F9C-4A8E-BBA4-D4F7F5EC38B2}" filter="1" showAutoFilter="1">
      <autoFilter ref="$A$1:$AC$62"/>
      <extLst>
        <ext uri="GoogleSheetsCustomDataVersion1">
          <go:sheetsCustomData xmlns:go="http://customooxmlschemas.google.com/" filterViewId="2126073468"/>
        </ext>
      </extLst>
    </customSheetView>
  </customSheetViews>
  <conditionalFormatting sqref="A2:AC65 AD2:AD985">
    <cfRule type="expression" dxfId="0" priority="1">
      <formula>$AC2="Rejected"</formula>
    </cfRule>
  </conditionalFormatting>
  <conditionalFormatting sqref="A2:AC65 AD2:AD985">
    <cfRule type="expression" dxfId="1" priority="2">
      <formula>$AD2=0.1</formula>
    </cfRule>
  </conditionalFormatting>
  <conditionalFormatting sqref="A2:AC65 AD2:AD985">
    <cfRule type="expression" dxfId="2" priority="3">
      <formula>$AD2=0.15</formula>
    </cfRule>
  </conditionalFormatting>
  <conditionalFormatting sqref="A2:AC65 AD2:AD985">
    <cfRule type="expression" dxfId="3" priority="4">
      <formula>$AD2=0.25</formula>
    </cfRule>
  </conditionalFormatting>
  <conditionalFormatting sqref="A2:AC65 AD2:AD985">
    <cfRule type="expression" dxfId="4" priority="5">
      <formula>$AD2=0.5</formula>
    </cfRule>
  </conditionalFormatting>
  <conditionalFormatting sqref="A2:AC65 AD2:AD985">
    <cfRule type="expression" dxfId="5" priority="6">
      <formula>$AD2=1</formula>
    </cfRule>
  </conditionalFormatting>
  <conditionalFormatting sqref="A2:AC65 AD2:AD985">
    <cfRule type="expression" dxfId="6" priority="7">
      <formula>$AD2=2</formula>
    </cfRule>
  </conditionalFormatting>
  <conditionalFormatting sqref="A2:AC65 AD2:AD985">
    <cfRule type="expression" dxfId="7" priority="8">
      <formula>$AD2=3</formula>
    </cfRule>
  </conditionalFormatting>
  <conditionalFormatting sqref="A2:AC65 AD2:AD985">
    <cfRule type="expression" dxfId="8" priority="9">
      <formula>AND($U2="Kuba",(-1)^ROW(A2)=1)</formula>
    </cfRule>
  </conditionalFormatting>
  <conditionalFormatting sqref="A2:AC65 AD2:AD985">
    <cfRule type="expression" dxfId="9" priority="10">
      <formula>AND($U2="Kuba",(-1)^ROW(A2)=-1)</formula>
    </cfRule>
  </conditionalFormatting>
  <conditionalFormatting sqref="A2:AC65 AD2:AD985">
    <cfRule type="expression" dxfId="10" priority="11">
      <formula>AND($U2="Magda",(-1)^ROW(A2)=1)</formula>
    </cfRule>
  </conditionalFormatting>
  <conditionalFormatting sqref="A2:AC65 AD2:AD985">
    <cfRule type="expression" dxfId="11" priority="12">
      <formula>AND($U2="Magda",(-1)^ROW(A2)=-1)</formula>
    </cfRule>
  </conditionalFormatting>
  <conditionalFormatting sqref="A2:AC65 AD2:AD985">
    <cfRule type="expression" dxfId="12" priority="13">
      <formula>AND($U2="Denys",(-1)^ROW(A2)=1)</formula>
    </cfRule>
  </conditionalFormatting>
  <conditionalFormatting sqref="A2:AC65 AD2:AD985">
    <cfRule type="expression" dxfId="13" priority="14">
      <formula>AND($U2="Denys",(-1)^ROW(A2)=-1)</formula>
    </cfRule>
  </conditionalFormatting>
  <conditionalFormatting sqref="A2:AC65 AD2:AD985">
    <cfRule type="expression" dxfId="14" priority="15">
      <formula>AND($U2="Dzjanis",(-1)^ROW(A2)=1)</formula>
    </cfRule>
  </conditionalFormatting>
  <conditionalFormatting sqref="A2:AC65 AD2:AD985">
    <cfRule type="expression" dxfId="15" priority="16">
      <formula>AND($U2="Dzjanis",(-1)^ROW(A2)=-1)</formula>
    </cfRule>
  </conditionalFormatting>
  <conditionalFormatting sqref="A2:AC65 AD2:AD985">
    <cfRule type="expression" dxfId="16" priority="17">
      <formula>AND($U2="Raksha",(-1)^ROW(A2)=1)</formula>
    </cfRule>
  </conditionalFormatting>
  <conditionalFormatting sqref="A2:AC65 AD2:AD985">
    <cfRule type="expression" dxfId="17" priority="18">
      <formula>AND($U2="Raksha",(-1)^ROW(A2)=-1)</formula>
    </cfRule>
  </conditionalFormatting>
  <conditionalFormatting sqref="A2:AC65 AD2:AD985">
    <cfRule type="expression" dxfId="18" priority="19">
      <formula>AND($U2="Victoria",(-1)^ROW(A2)=1)</formula>
    </cfRule>
  </conditionalFormatting>
  <conditionalFormatting sqref="A2:AC65 AD2:AD985">
    <cfRule type="expression" dxfId="19" priority="20">
      <formula>AND($U2="Victoria",(-1)^ROW(A2)=-1)</formula>
    </cfRule>
  </conditionalFormatting>
  <conditionalFormatting sqref="A2:AC65 AD2:AD985">
    <cfRule type="expression" dxfId="20" priority="21">
      <formula>AND($U2="Michał",(-1)^ROW(A2)=1)</formula>
    </cfRule>
  </conditionalFormatting>
  <conditionalFormatting sqref="A2:AC65 AD2:AD985">
    <cfRule type="expression" dxfId="21" priority="22">
      <formula>AND($U2="Michał",(-1)^ROW(A2)=-1)</formula>
    </cfRule>
  </conditionalFormatting>
  <conditionalFormatting sqref="A2:AC65 AD2:AD985">
    <cfRule type="expression" dxfId="22" priority="23">
      <formula>AND($U2="Tomek",(-1)^ROW(A2)=1)</formula>
    </cfRule>
  </conditionalFormatting>
  <conditionalFormatting sqref="A2:AC65 AD2:AD985">
    <cfRule type="expression" dxfId="23" priority="24">
      <formula>AND($U2="Tomek",(-1)^ROW(A2)=-1)</formula>
    </cfRule>
  </conditionalFormatting>
  <dataValidations>
    <dataValidation type="list" allowBlank="1" showErrorMessage="1" sqref="I2:I65 U2:U65">
      <formula1>"Kuba,Tomek,Victoria,Denys,Raksha,Dzjanis,Magda,Michał"</formula1>
    </dataValidation>
    <dataValidation type="list" allowBlank="1" sqref="O2:O65">
      <formula1>"Yes,No,A little bit/I'm learning"</formula1>
    </dataValidation>
    <dataValidation type="list" allowBlank="1" showErrorMessage="1" sqref="R2:R65">
      <formula1>"Yes,No,Partly"</formula1>
    </dataValidation>
    <dataValidation type="list" allowBlank="1" sqref="S2:S65">
      <formula1>"Connect with impact of AIESEC,I want to network with internationals,Leadership Experience,Personal development"</formula1>
    </dataValidation>
    <dataValidation type="list" allowBlank="1" showErrorMessage="1" sqref="L2:L65">
      <formula1>"Studying,Working,Studying and working,None of the above,choose"</formula1>
    </dataValidation>
    <dataValidation type="list" allowBlank="1" showErrorMessage="1" sqref="AC2:AC65">
      <formula1>"Rejected,Accepted"</formula1>
    </dataValidation>
    <dataValidation type="list" allowBlank="1" showErrorMessage="1" sqref="P2:P65">
      <formula1>"Yes,No,A little bit/I'm learning"</formula1>
    </dataValidation>
    <dataValidation type="list" allowBlank="1" showErrorMessage="1" sqref="J2:J65">
      <formula1>"Female,Male,Other"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7" t="s">
        <v>173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0"/>
  <cols>
    <col customWidth="1" min="1" max="1" width="25.63"/>
    <col customWidth="1" min="30" max="30" width="33.88"/>
  </cols>
  <sheetData>
    <row r="1" ht="41.25" customHeight="1">
      <c r="A1" s="38" t="s">
        <v>174</v>
      </c>
      <c r="F1" s="39" t="s">
        <v>175</v>
      </c>
      <c r="G1" s="39" t="s">
        <v>176</v>
      </c>
      <c r="H1" s="39" t="s">
        <v>177</v>
      </c>
      <c r="I1" s="39" t="s">
        <v>178</v>
      </c>
      <c r="J1" s="39" t="s">
        <v>179</v>
      </c>
      <c r="K1" s="39" t="s">
        <v>180</v>
      </c>
      <c r="L1" s="39" t="s">
        <v>181</v>
      </c>
      <c r="M1" s="39" t="s">
        <v>182</v>
      </c>
      <c r="N1" s="39" t="s">
        <v>183</v>
      </c>
      <c r="O1" s="39" t="s">
        <v>184</v>
      </c>
      <c r="P1" s="39" t="s">
        <v>185</v>
      </c>
      <c r="Q1" s="39" t="s">
        <v>186</v>
      </c>
      <c r="R1" s="39" t="s">
        <v>187</v>
      </c>
      <c r="S1" s="39" t="s">
        <v>188</v>
      </c>
      <c r="T1" s="39" t="s">
        <v>189</v>
      </c>
      <c r="U1" s="39" t="s">
        <v>190</v>
      </c>
      <c r="V1" s="39" t="s">
        <v>191</v>
      </c>
      <c r="W1" s="39" t="s">
        <v>192</v>
      </c>
      <c r="X1" s="39" t="s">
        <v>193</v>
      </c>
      <c r="Y1" s="39" t="s">
        <v>194</v>
      </c>
      <c r="Z1" s="39" t="s">
        <v>16</v>
      </c>
      <c r="AA1" s="39" t="s">
        <v>18</v>
      </c>
      <c r="AB1" s="39" t="s">
        <v>195</v>
      </c>
      <c r="AC1" s="39" t="s">
        <v>196</v>
      </c>
      <c r="AD1" s="39" t="s">
        <v>197</v>
      </c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40"/>
      <c r="AU1" s="40"/>
      <c r="AV1" s="40"/>
      <c r="AW1" s="40"/>
      <c r="AX1" s="40"/>
      <c r="AY1" s="40"/>
      <c r="AZ1" s="40"/>
    </row>
    <row r="2" ht="15.75" customHeight="1">
      <c r="A2" s="41">
        <v>44697.93125</v>
      </c>
      <c r="B2" s="42" t="s">
        <v>28</v>
      </c>
      <c r="C2" s="42" t="s">
        <v>29</v>
      </c>
      <c r="D2" s="42" t="s">
        <v>30</v>
      </c>
      <c r="E2" s="43" t="s">
        <v>31</v>
      </c>
      <c r="F2" s="44" t="s">
        <v>198</v>
      </c>
      <c r="G2" s="45">
        <v>34008.0</v>
      </c>
      <c r="H2" s="44">
        <v>2.76826459E8</v>
      </c>
      <c r="I2" s="44" t="s">
        <v>199</v>
      </c>
      <c r="J2" s="44" t="s">
        <v>199</v>
      </c>
      <c r="K2" s="44" t="s">
        <v>199</v>
      </c>
      <c r="L2" s="44" t="s">
        <v>199</v>
      </c>
      <c r="M2" s="44" t="s">
        <v>199</v>
      </c>
      <c r="N2" s="44" t="s">
        <v>199</v>
      </c>
      <c r="O2" s="44"/>
      <c r="P2" s="44"/>
      <c r="Q2" s="44"/>
      <c r="R2" s="44"/>
      <c r="S2" s="44" t="s">
        <v>200</v>
      </c>
      <c r="T2" s="44"/>
      <c r="U2" s="44"/>
      <c r="V2" s="44"/>
      <c r="W2" s="44" t="s">
        <v>201</v>
      </c>
      <c r="X2" s="44" t="s">
        <v>202</v>
      </c>
      <c r="Y2" s="44"/>
      <c r="Z2" s="44"/>
      <c r="AA2" s="44"/>
      <c r="AB2" s="44"/>
      <c r="AC2" s="44"/>
      <c r="AD2" s="44" t="s">
        <v>202</v>
      </c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6"/>
      <c r="AW2" s="46"/>
      <c r="AX2" s="46"/>
      <c r="AY2" s="46"/>
      <c r="AZ2" s="46"/>
    </row>
    <row r="3" ht="15.75" customHeight="1">
      <c r="A3" s="41">
        <v>44698.75625</v>
      </c>
      <c r="B3" s="42" t="s">
        <v>28</v>
      </c>
      <c r="C3" s="42" t="s">
        <v>29</v>
      </c>
      <c r="D3" s="42" t="s">
        <v>35</v>
      </c>
      <c r="E3" s="42" t="s">
        <v>36</v>
      </c>
      <c r="F3" s="44" t="s">
        <v>198</v>
      </c>
      <c r="G3" s="45">
        <v>33321.0</v>
      </c>
      <c r="H3" s="44">
        <v>2.19797076E8</v>
      </c>
      <c r="I3" s="44" t="s">
        <v>199</v>
      </c>
      <c r="J3" s="44" t="s">
        <v>199</v>
      </c>
      <c r="K3" s="44" t="s">
        <v>199</v>
      </c>
      <c r="L3" s="44" t="s">
        <v>199</v>
      </c>
      <c r="M3" s="44" t="s">
        <v>199</v>
      </c>
      <c r="N3" s="44" t="s">
        <v>199</v>
      </c>
      <c r="O3" s="44"/>
      <c r="P3" s="44"/>
      <c r="Q3" s="44"/>
      <c r="R3" s="44"/>
      <c r="S3" s="44" t="s">
        <v>200</v>
      </c>
      <c r="T3" s="44"/>
      <c r="U3" s="44"/>
      <c r="V3" s="44"/>
      <c r="W3" s="44" t="s">
        <v>201</v>
      </c>
      <c r="X3" s="44" t="s">
        <v>202</v>
      </c>
      <c r="Y3" s="44"/>
      <c r="Z3" s="44"/>
      <c r="AA3" s="44"/>
      <c r="AB3" s="44"/>
      <c r="AC3" s="44"/>
      <c r="AD3" s="44" t="s">
        <v>202</v>
      </c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6"/>
      <c r="AW3" s="46"/>
      <c r="AX3" s="46"/>
      <c r="AY3" s="46"/>
      <c r="AZ3" s="46"/>
    </row>
    <row r="4" ht="15.75" customHeight="1">
      <c r="A4" s="41">
        <v>44700.861805555556</v>
      </c>
      <c r="B4" s="42" t="s">
        <v>28</v>
      </c>
      <c r="C4" s="42" t="s">
        <v>29</v>
      </c>
      <c r="D4" s="42" t="s">
        <v>39</v>
      </c>
      <c r="E4" s="42" t="s">
        <v>40</v>
      </c>
      <c r="F4" s="44" t="s">
        <v>198</v>
      </c>
      <c r="G4" s="45">
        <v>34550.0</v>
      </c>
      <c r="H4" s="44">
        <v>7.81068633E8</v>
      </c>
      <c r="I4" s="44" t="s">
        <v>199</v>
      </c>
      <c r="J4" s="44" t="s">
        <v>199</v>
      </c>
      <c r="K4" s="44" t="s">
        <v>199</v>
      </c>
      <c r="L4" s="44" t="s">
        <v>199</v>
      </c>
      <c r="M4" s="44" t="s">
        <v>199</v>
      </c>
      <c r="N4" s="44" t="s">
        <v>199</v>
      </c>
      <c r="O4" s="44"/>
      <c r="P4" s="44"/>
      <c r="Q4" s="44"/>
      <c r="R4" s="44"/>
      <c r="S4" s="44" t="s">
        <v>200</v>
      </c>
      <c r="T4" s="44"/>
      <c r="U4" s="44"/>
      <c r="V4" s="44"/>
      <c r="W4" s="44" t="s">
        <v>203</v>
      </c>
      <c r="X4" s="44" t="s">
        <v>202</v>
      </c>
      <c r="Y4" s="44"/>
      <c r="Z4" s="44"/>
      <c r="AA4" s="44"/>
      <c r="AB4" s="44"/>
      <c r="AC4" s="44"/>
      <c r="AD4" s="44" t="s">
        <v>202</v>
      </c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6"/>
      <c r="AW4" s="46"/>
      <c r="AX4" s="46"/>
      <c r="AY4" s="46"/>
      <c r="AZ4" s="46"/>
    </row>
    <row r="5" ht="15.75" customHeight="1">
      <c r="A5" s="41">
        <v>44701.697222222225</v>
      </c>
      <c r="B5" s="42" t="s">
        <v>28</v>
      </c>
      <c r="C5" s="42" t="s">
        <v>29</v>
      </c>
      <c r="D5" s="42" t="s">
        <v>47</v>
      </c>
      <c r="E5" s="42" t="s">
        <v>48</v>
      </c>
      <c r="F5" s="44" t="s">
        <v>198</v>
      </c>
      <c r="G5" s="45">
        <v>33565.0</v>
      </c>
      <c r="H5" s="44">
        <v>8.11540436E8</v>
      </c>
      <c r="I5" s="44" t="s">
        <v>199</v>
      </c>
      <c r="J5" s="44" t="s">
        <v>199</v>
      </c>
      <c r="K5" s="44" t="s">
        <v>199</v>
      </c>
      <c r="L5" s="44" t="s">
        <v>199</v>
      </c>
      <c r="M5" s="44" t="s">
        <v>199</v>
      </c>
      <c r="N5" s="44" t="s">
        <v>199</v>
      </c>
      <c r="O5" s="44"/>
      <c r="P5" s="44"/>
      <c r="Q5" s="44"/>
      <c r="R5" s="44"/>
      <c r="S5" s="44" t="s">
        <v>204</v>
      </c>
      <c r="T5" s="44"/>
      <c r="U5" s="44"/>
      <c r="V5" s="44"/>
      <c r="W5" s="44" t="s">
        <v>203</v>
      </c>
      <c r="X5" s="44" t="s">
        <v>202</v>
      </c>
      <c r="Y5" s="44"/>
      <c r="Z5" s="44"/>
      <c r="AA5" s="44"/>
      <c r="AB5" s="44"/>
      <c r="AC5" s="44"/>
      <c r="AD5" s="44" t="s">
        <v>202</v>
      </c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6"/>
      <c r="AW5" s="46"/>
      <c r="AX5" s="46"/>
      <c r="AY5" s="46"/>
      <c r="AZ5" s="46"/>
    </row>
    <row r="6" ht="15.75" customHeight="1">
      <c r="A6" s="41">
        <v>44701.76875</v>
      </c>
      <c r="B6" s="42" t="s">
        <v>28</v>
      </c>
      <c r="C6" s="42" t="s">
        <v>29</v>
      </c>
      <c r="D6" s="42" t="s">
        <v>49</v>
      </c>
      <c r="E6" s="42" t="s">
        <v>50</v>
      </c>
      <c r="F6" s="44" t="s">
        <v>205</v>
      </c>
      <c r="G6" s="45">
        <v>35291.0</v>
      </c>
      <c r="H6" s="44">
        <v>8.9214358E8</v>
      </c>
      <c r="I6" s="44" t="s">
        <v>199</v>
      </c>
      <c r="J6" s="44" t="s">
        <v>199</v>
      </c>
      <c r="K6" s="44" t="s">
        <v>199</v>
      </c>
      <c r="L6" s="44" t="s">
        <v>199</v>
      </c>
      <c r="M6" s="44" t="s">
        <v>199</v>
      </c>
      <c r="N6" s="44" t="s">
        <v>199</v>
      </c>
      <c r="O6" s="44"/>
      <c r="P6" s="44"/>
      <c r="Q6" s="44"/>
      <c r="R6" s="44"/>
      <c r="S6" s="44" t="s">
        <v>200</v>
      </c>
      <c r="T6" s="44"/>
      <c r="U6" s="44"/>
      <c r="V6" s="44"/>
      <c r="W6" s="44" t="s">
        <v>206</v>
      </c>
      <c r="X6" s="44" t="s">
        <v>202</v>
      </c>
      <c r="Y6" s="44"/>
      <c r="Z6" s="44"/>
      <c r="AA6" s="44"/>
      <c r="AB6" s="44"/>
      <c r="AC6" s="44"/>
      <c r="AD6" s="44" t="s">
        <v>202</v>
      </c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6"/>
      <c r="AW6" s="46"/>
      <c r="AX6" s="46"/>
      <c r="AY6" s="46"/>
      <c r="AZ6" s="46"/>
    </row>
    <row r="7" ht="15.75" customHeight="1">
      <c r="A7" s="41">
        <v>44701.770833333336</v>
      </c>
      <c r="B7" s="42" t="s">
        <v>28</v>
      </c>
      <c r="C7" s="42" t="s">
        <v>29</v>
      </c>
      <c r="D7" s="42" t="s">
        <v>52</v>
      </c>
      <c r="E7" s="42" t="s">
        <v>53</v>
      </c>
      <c r="F7" s="44" t="s">
        <v>205</v>
      </c>
      <c r="G7" s="45">
        <v>33846.0</v>
      </c>
      <c r="H7" s="44">
        <v>5.92187748E8</v>
      </c>
      <c r="I7" s="44" t="s">
        <v>199</v>
      </c>
      <c r="J7" s="44" t="s">
        <v>199</v>
      </c>
      <c r="K7" s="44" t="s">
        <v>199</v>
      </c>
      <c r="L7" s="44" t="s">
        <v>199</v>
      </c>
      <c r="M7" s="44" t="s">
        <v>199</v>
      </c>
      <c r="N7" s="44" t="s">
        <v>199</v>
      </c>
      <c r="O7" s="44"/>
      <c r="P7" s="44"/>
      <c r="Q7" s="44"/>
      <c r="R7" s="44"/>
      <c r="S7" s="44" t="s">
        <v>200</v>
      </c>
      <c r="T7" s="44"/>
      <c r="U7" s="44"/>
      <c r="V7" s="44"/>
      <c r="W7" s="44" t="s">
        <v>203</v>
      </c>
      <c r="X7" s="44" t="s">
        <v>202</v>
      </c>
      <c r="Y7" s="44"/>
      <c r="Z7" s="44"/>
      <c r="AA7" s="44"/>
      <c r="AB7" s="44"/>
      <c r="AC7" s="44"/>
      <c r="AD7" s="44" t="s">
        <v>202</v>
      </c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6"/>
      <c r="AW7" s="46"/>
      <c r="AX7" s="46"/>
      <c r="AY7" s="46"/>
      <c r="AZ7" s="46"/>
    </row>
    <row r="8" ht="15.75" customHeight="1">
      <c r="A8" s="41">
        <v>44708.96319444444</v>
      </c>
      <c r="B8" s="42" t="s">
        <v>28</v>
      </c>
      <c r="C8" s="42" t="s">
        <v>29</v>
      </c>
      <c r="D8" s="42" t="s">
        <v>61</v>
      </c>
      <c r="E8" s="42" t="s">
        <v>62</v>
      </c>
      <c r="F8" s="44" t="s">
        <v>205</v>
      </c>
      <c r="G8" s="45">
        <v>36320.0</v>
      </c>
      <c r="H8" s="44">
        <v>1.43721342E8</v>
      </c>
      <c r="I8" s="44" t="s">
        <v>199</v>
      </c>
      <c r="J8" s="44" t="s">
        <v>199</v>
      </c>
      <c r="K8" s="44" t="s">
        <v>199</v>
      </c>
      <c r="L8" s="44" t="s">
        <v>199</v>
      </c>
      <c r="M8" s="44" t="s">
        <v>199</v>
      </c>
      <c r="N8" s="44" t="s">
        <v>199</v>
      </c>
      <c r="O8" s="44"/>
      <c r="P8" s="44"/>
      <c r="Q8" s="44"/>
      <c r="R8" s="44"/>
      <c r="S8" s="44" t="s">
        <v>200</v>
      </c>
      <c r="T8" s="44"/>
      <c r="U8" s="44"/>
      <c r="V8" s="44"/>
      <c r="W8" s="44" t="s">
        <v>203</v>
      </c>
      <c r="X8" s="44" t="s">
        <v>202</v>
      </c>
      <c r="Y8" s="44"/>
      <c r="Z8" s="44"/>
      <c r="AA8" s="44"/>
      <c r="AB8" s="44"/>
      <c r="AC8" s="44"/>
      <c r="AD8" s="44" t="s">
        <v>202</v>
      </c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6"/>
      <c r="AW8" s="46"/>
      <c r="AX8" s="46"/>
      <c r="AY8" s="46"/>
      <c r="AZ8" s="46"/>
    </row>
    <row r="9" ht="15.75" customHeight="1">
      <c r="A9" s="41">
        <v>44727.876388888886</v>
      </c>
      <c r="B9" s="42" t="s">
        <v>28</v>
      </c>
      <c r="C9" s="42" t="s">
        <v>29</v>
      </c>
      <c r="D9" s="42" t="s">
        <v>63</v>
      </c>
      <c r="E9" s="42" t="s">
        <v>64</v>
      </c>
      <c r="F9" s="44" t="s">
        <v>198</v>
      </c>
      <c r="G9" s="45">
        <v>36201.0</v>
      </c>
      <c r="H9" s="44">
        <v>7.12792107E8</v>
      </c>
      <c r="I9" s="44" t="s">
        <v>199</v>
      </c>
      <c r="J9" s="44" t="s">
        <v>199</v>
      </c>
      <c r="K9" s="44" t="s">
        <v>199</v>
      </c>
      <c r="L9" s="44" t="s">
        <v>199</v>
      </c>
      <c r="M9" s="44" t="s">
        <v>199</v>
      </c>
      <c r="N9" s="44" t="s">
        <v>199</v>
      </c>
      <c r="O9" s="44"/>
      <c r="P9" s="44"/>
      <c r="Q9" s="44"/>
      <c r="R9" s="44"/>
      <c r="S9" s="44" t="s">
        <v>207</v>
      </c>
      <c r="T9" s="44"/>
      <c r="U9" s="44"/>
      <c r="V9" s="44"/>
      <c r="W9" s="44" t="s">
        <v>201</v>
      </c>
      <c r="X9" s="44" t="s">
        <v>202</v>
      </c>
      <c r="Y9" s="44"/>
      <c r="Z9" s="44"/>
      <c r="AA9" s="44"/>
      <c r="AB9" s="44"/>
      <c r="AC9" s="44"/>
      <c r="AD9" s="44" t="s">
        <v>202</v>
      </c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6"/>
      <c r="AW9" s="46"/>
      <c r="AX9" s="46"/>
      <c r="AY9" s="46"/>
      <c r="AZ9" s="46"/>
    </row>
    <row r="10" ht="15.75" customHeight="1">
      <c r="A10" s="41">
        <v>44734.879166666666</v>
      </c>
      <c r="B10" s="42" t="s">
        <v>28</v>
      </c>
      <c r="C10" s="42" t="s">
        <v>29</v>
      </c>
      <c r="D10" s="42" t="s">
        <v>65</v>
      </c>
      <c r="E10" s="42" t="s">
        <v>66</v>
      </c>
      <c r="F10" s="44" t="s">
        <v>205</v>
      </c>
      <c r="G10" s="45">
        <v>33405.0</v>
      </c>
      <c r="H10" s="44" t="s">
        <v>199</v>
      </c>
      <c r="I10" s="44" t="s">
        <v>199</v>
      </c>
      <c r="J10" s="44" t="s">
        <v>199</v>
      </c>
      <c r="K10" s="44">
        <v>1.29134518E8</v>
      </c>
      <c r="L10" s="44" t="s">
        <v>199</v>
      </c>
      <c r="M10" s="44" t="s">
        <v>199</v>
      </c>
      <c r="N10" s="44" t="s">
        <v>199</v>
      </c>
      <c r="O10" s="44"/>
      <c r="P10" s="44"/>
      <c r="Q10" s="44"/>
      <c r="R10" s="44"/>
      <c r="S10" s="44" t="s">
        <v>200</v>
      </c>
      <c r="T10" s="44"/>
      <c r="U10" s="44"/>
      <c r="V10" s="44"/>
      <c r="W10" s="44" t="s">
        <v>201</v>
      </c>
      <c r="X10" s="44" t="s">
        <v>202</v>
      </c>
      <c r="Y10" s="44"/>
      <c r="Z10" s="44"/>
      <c r="AA10" s="44"/>
      <c r="AB10" s="44"/>
      <c r="AC10" s="44"/>
      <c r="AD10" s="44" t="s">
        <v>202</v>
      </c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6"/>
      <c r="AW10" s="46"/>
      <c r="AX10" s="46"/>
      <c r="AY10" s="46"/>
      <c r="AZ10" s="46"/>
    </row>
    <row r="11" ht="15.75" customHeight="1">
      <c r="A11" s="41">
        <v>44738.78333333333</v>
      </c>
      <c r="B11" s="42" t="s">
        <v>28</v>
      </c>
      <c r="C11" s="42" t="s">
        <v>29</v>
      </c>
      <c r="D11" s="42" t="s">
        <v>73</v>
      </c>
      <c r="E11" s="42" t="s">
        <v>74</v>
      </c>
      <c r="F11" s="44" t="s">
        <v>198</v>
      </c>
      <c r="G11" s="45">
        <v>34246.0</v>
      </c>
      <c r="H11" s="44">
        <v>7.17070349E8</v>
      </c>
      <c r="I11" s="44" t="s">
        <v>199</v>
      </c>
      <c r="J11" s="44" t="s">
        <v>199</v>
      </c>
      <c r="K11" s="44" t="s">
        <v>199</v>
      </c>
      <c r="L11" s="44" t="s">
        <v>199</v>
      </c>
      <c r="M11" s="44" t="s">
        <v>199</v>
      </c>
      <c r="N11" s="44" t="s">
        <v>199</v>
      </c>
      <c r="O11" s="44"/>
      <c r="P11" s="44"/>
      <c r="Q11" s="44"/>
      <c r="R11" s="44"/>
      <c r="S11" s="44" t="s">
        <v>200</v>
      </c>
      <c r="T11" s="44"/>
      <c r="U11" s="44"/>
      <c r="V11" s="44"/>
      <c r="W11" s="44" t="s">
        <v>201</v>
      </c>
      <c r="X11" s="44" t="s">
        <v>202</v>
      </c>
      <c r="Y11" s="44"/>
      <c r="Z11" s="44"/>
      <c r="AA11" s="44"/>
      <c r="AB11" s="44"/>
      <c r="AC11" s="44"/>
      <c r="AD11" s="44" t="s">
        <v>202</v>
      </c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6"/>
      <c r="AW11" s="46"/>
      <c r="AX11" s="46"/>
      <c r="AY11" s="46"/>
      <c r="AZ11" s="46"/>
    </row>
    <row r="12" ht="15.75" customHeight="1">
      <c r="A12" s="41">
        <v>44742.51111111111</v>
      </c>
      <c r="B12" s="42" t="s">
        <v>28</v>
      </c>
      <c r="C12" s="42" t="s">
        <v>29</v>
      </c>
      <c r="D12" s="42" t="s">
        <v>75</v>
      </c>
      <c r="E12" s="42" t="s">
        <v>76</v>
      </c>
      <c r="F12" s="44" t="s">
        <v>198</v>
      </c>
      <c r="G12" s="45">
        <v>33919.0</v>
      </c>
      <c r="H12" s="44">
        <v>4.76257957E8</v>
      </c>
      <c r="I12" s="44" t="s">
        <v>199</v>
      </c>
      <c r="J12" s="44" t="s">
        <v>199</v>
      </c>
      <c r="K12" s="44" t="s">
        <v>199</v>
      </c>
      <c r="L12" s="44" t="s">
        <v>199</v>
      </c>
      <c r="M12" s="44" t="s">
        <v>199</v>
      </c>
      <c r="N12" s="44" t="s">
        <v>199</v>
      </c>
      <c r="O12" s="44"/>
      <c r="P12" s="44"/>
      <c r="Q12" s="44"/>
      <c r="R12" s="44"/>
      <c r="S12" s="44" t="s">
        <v>207</v>
      </c>
      <c r="T12" s="44"/>
      <c r="U12" s="44"/>
      <c r="V12" s="44"/>
      <c r="W12" s="44" t="s">
        <v>203</v>
      </c>
      <c r="X12" s="44" t="s">
        <v>202</v>
      </c>
      <c r="Y12" s="44"/>
      <c r="Z12" s="44"/>
      <c r="AA12" s="44"/>
      <c r="AB12" s="44"/>
      <c r="AC12" s="44"/>
      <c r="AD12" s="44" t="s">
        <v>202</v>
      </c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6"/>
      <c r="AW12" s="46"/>
      <c r="AX12" s="46"/>
      <c r="AY12" s="46"/>
      <c r="AZ12" s="46"/>
    </row>
    <row r="13" ht="15.75" customHeight="1">
      <c r="A13" s="41">
        <v>44756.32777777778</v>
      </c>
      <c r="B13" s="42" t="s">
        <v>28</v>
      </c>
      <c r="C13" s="42" t="s">
        <v>29</v>
      </c>
      <c r="D13" s="42" t="s">
        <v>77</v>
      </c>
      <c r="E13" s="42" t="s">
        <v>78</v>
      </c>
      <c r="F13" s="44" t="s">
        <v>198</v>
      </c>
      <c r="G13" s="45">
        <v>33185.0</v>
      </c>
      <c r="H13" s="44">
        <v>7.29993347E8</v>
      </c>
      <c r="I13" s="44" t="s">
        <v>199</v>
      </c>
      <c r="J13" s="44" t="s">
        <v>199</v>
      </c>
      <c r="K13" s="44" t="s">
        <v>199</v>
      </c>
      <c r="L13" s="44" t="s">
        <v>199</v>
      </c>
      <c r="M13" s="44" t="s">
        <v>199</v>
      </c>
      <c r="N13" s="44" t="s">
        <v>199</v>
      </c>
      <c r="O13" s="44"/>
      <c r="P13" s="44"/>
      <c r="Q13" s="44"/>
      <c r="R13" s="44"/>
      <c r="S13" s="44" t="s">
        <v>207</v>
      </c>
      <c r="T13" s="44"/>
      <c r="U13" s="44"/>
      <c r="V13" s="44"/>
      <c r="W13" s="44" t="s">
        <v>201</v>
      </c>
      <c r="X13" s="44" t="s">
        <v>202</v>
      </c>
      <c r="Y13" s="44"/>
      <c r="Z13" s="44"/>
      <c r="AA13" s="44"/>
      <c r="AB13" s="44"/>
      <c r="AC13" s="44"/>
      <c r="AD13" s="44" t="s">
        <v>208</v>
      </c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6"/>
      <c r="AW13" s="46"/>
      <c r="AX13" s="46"/>
      <c r="AY13" s="46"/>
      <c r="AZ13" s="46"/>
    </row>
    <row r="14" ht="15.75" customHeight="1">
      <c r="A14" s="41">
        <v>44758.54652777778</v>
      </c>
      <c r="B14" s="42" t="s">
        <v>28</v>
      </c>
      <c r="C14" s="42" t="s">
        <v>29</v>
      </c>
      <c r="D14" s="42" t="s">
        <v>79</v>
      </c>
      <c r="E14" s="42" t="s">
        <v>80</v>
      </c>
      <c r="F14" s="44" t="s">
        <v>198</v>
      </c>
      <c r="G14" s="45">
        <v>35080.0</v>
      </c>
      <c r="H14" s="44">
        <v>6.62879894E8</v>
      </c>
      <c r="I14" s="44" t="s">
        <v>199</v>
      </c>
      <c r="J14" s="44" t="s">
        <v>199</v>
      </c>
      <c r="K14" s="44" t="s">
        <v>199</v>
      </c>
      <c r="L14" s="44" t="s">
        <v>199</v>
      </c>
      <c r="M14" s="44" t="s">
        <v>199</v>
      </c>
      <c r="N14" s="44" t="s">
        <v>199</v>
      </c>
      <c r="O14" s="44"/>
      <c r="P14" s="44"/>
      <c r="Q14" s="44"/>
      <c r="R14" s="44"/>
      <c r="S14" s="44" t="s">
        <v>200</v>
      </c>
      <c r="T14" s="44"/>
      <c r="U14" s="44"/>
      <c r="V14" s="44"/>
      <c r="W14" s="44" t="s">
        <v>206</v>
      </c>
      <c r="X14" s="44" t="s">
        <v>202</v>
      </c>
      <c r="Y14" s="44"/>
      <c r="Z14" s="44"/>
      <c r="AA14" s="44"/>
      <c r="AB14" s="44"/>
      <c r="AC14" s="44"/>
      <c r="AD14" s="44" t="s">
        <v>202</v>
      </c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6"/>
      <c r="AW14" s="46"/>
      <c r="AX14" s="46"/>
      <c r="AY14" s="46"/>
      <c r="AZ14" s="46"/>
    </row>
    <row r="15" ht="15.75" customHeight="1">
      <c r="A15" s="41">
        <v>44760.623611111114</v>
      </c>
      <c r="B15" s="42" t="s">
        <v>28</v>
      </c>
      <c r="C15" s="42" t="s">
        <v>29</v>
      </c>
      <c r="D15" s="42" t="s">
        <v>84</v>
      </c>
      <c r="E15" s="42" t="s">
        <v>85</v>
      </c>
      <c r="F15" s="44" t="s">
        <v>205</v>
      </c>
      <c r="G15" s="45">
        <v>33299.0</v>
      </c>
      <c r="H15" s="44">
        <v>5.39512293E8</v>
      </c>
      <c r="I15" s="44" t="s">
        <v>199</v>
      </c>
      <c r="J15" s="44" t="s">
        <v>199</v>
      </c>
      <c r="K15" s="44" t="s">
        <v>199</v>
      </c>
      <c r="L15" s="44" t="s">
        <v>199</v>
      </c>
      <c r="M15" s="44" t="s">
        <v>199</v>
      </c>
      <c r="N15" s="44" t="s">
        <v>199</v>
      </c>
      <c r="O15" s="44"/>
      <c r="P15" s="44"/>
      <c r="Q15" s="44"/>
      <c r="R15" s="44"/>
      <c r="S15" s="44" t="s">
        <v>200</v>
      </c>
      <c r="T15" s="44"/>
      <c r="U15" s="44"/>
      <c r="V15" s="44"/>
      <c r="W15" s="44" t="s">
        <v>201</v>
      </c>
      <c r="X15" s="44" t="s">
        <v>202</v>
      </c>
      <c r="Y15" s="44"/>
      <c r="Z15" s="44"/>
      <c r="AA15" s="44"/>
      <c r="AB15" s="44"/>
      <c r="AC15" s="44"/>
      <c r="AD15" s="44" t="s">
        <v>208</v>
      </c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6"/>
      <c r="AW15" s="46"/>
      <c r="AX15" s="46"/>
      <c r="AY15" s="46"/>
      <c r="AZ15" s="46"/>
    </row>
    <row r="16" ht="15.75" customHeight="1">
      <c r="A16" s="41">
        <v>44761.99236111111</v>
      </c>
      <c r="B16" s="42" t="s">
        <v>28</v>
      </c>
      <c r="C16" s="42" t="s">
        <v>29</v>
      </c>
      <c r="D16" s="42" t="s">
        <v>87</v>
      </c>
      <c r="E16" s="42" t="s">
        <v>88</v>
      </c>
      <c r="F16" s="44" t="s">
        <v>198</v>
      </c>
      <c r="G16" s="45">
        <v>33251.0</v>
      </c>
      <c r="H16" s="44">
        <v>5.79250249E8</v>
      </c>
      <c r="I16" s="44" t="s">
        <v>199</v>
      </c>
      <c r="J16" s="44" t="s">
        <v>199</v>
      </c>
      <c r="K16" s="44" t="s">
        <v>199</v>
      </c>
      <c r="L16" s="44" t="s">
        <v>199</v>
      </c>
      <c r="M16" s="44" t="s">
        <v>199</v>
      </c>
      <c r="N16" s="44" t="s">
        <v>199</v>
      </c>
      <c r="O16" s="44"/>
      <c r="P16" s="44"/>
      <c r="Q16" s="44"/>
      <c r="R16" s="44"/>
      <c r="S16" s="44" t="s">
        <v>200</v>
      </c>
      <c r="T16" s="44"/>
      <c r="U16" s="44"/>
      <c r="V16" s="44"/>
      <c r="W16" s="44" t="s">
        <v>201</v>
      </c>
      <c r="X16" s="44" t="s">
        <v>202</v>
      </c>
      <c r="Y16" s="44"/>
      <c r="Z16" s="44"/>
      <c r="AA16" s="44"/>
      <c r="AB16" s="44"/>
      <c r="AC16" s="44"/>
      <c r="AD16" s="44" t="s">
        <v>208</v>
      </c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6"/>
      <c r="AW16" s="46"/>
      <c r="AX16" s="46"/>
      <c r="AY16" s="46"/>
      <c r="AZ16" s="46"/>
    </row>
    <row r="17" ht="15.75" customHeight="1">
      <c r="A17" s="47">
        <v>44769.00347222222</v>
      </c>
      <c r="B17" s="48" t="s">
        <v>28</v>
      </c>
      <c r="C17" s="48" t="s">
        <v>29</v>
      </c>
      <c r="D17" s="48" t="s">
        <v>89</v>
      </c>
      <c r="E17" s="48" t="s">
        <v>90</v>
      </c>
      <c r="F17" s="49" t="s">
        <v>198</v>
      </c>
      <c r="G17" s="50">
        <v>34397.0</v>
      </c>
      <c r="H17" s="49">
        <v>7.9368391E8</v>
      </c>
      <c r="I17" s="49" t="s">
        <v>199</v>
      </c>
      <c r="J17" s="49" t="s">
        <v>199</v>
      </c>
      <c r="K17" s="49" t="s">
        <v>199</v>
      </c>
      <c r="L17" s="49" t="s">
        <v>199</v>
      </c>
      <c r="M17" s="49" t="s">
        <v>199</v>
      </c>
      <c r="N17" s="49" t="s">
        <v>199</v>
      </c>
      <c r="O17" s="49"/>
      <c r="P17" s="49"/>
      <c r="Q17" s="49"/>
      <c r="R17" s="49"/>
      <c r="S17" s="49" t="s">
        <v>200</v>
      </c>
      <c r="T17" s="49"/>
      <c r="U17" s="49"/>
      <c r="V17" s="49"/>
      <c r="W17" s="49" t="s">
        <v>203</v>
      </c>
      <c r="X17" s="49" t="s">
        <v>202</v>
      </c>
      <c r="Y17" s="49"/>
      <c r="Z17" s="49"/>
      <c r="AA17" s="49"/>
      <c r="AB17" s="49"/>
      <c r="AC17" s="49"/>
      <c r="AD17" s="49" t="s">
        <v>202</v>
      </c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6"/>
      <c r="AW17" s="46"/>
      <c r="AX17" s="46"/>
      <c r="AY17" s="46"/>
      <c r="AZ17" s="46"/>
    </row>
    <row r="18" ht="15.75" customHeight="1">
      <c r="A18" s="47">
        <v>44771.885416666664</v>
      </c>
      <c r="B18" s="48" t="s">
        <v>28</v>
      </c>
      <c r="C18" s="48" t="s">
        <v>29</v>
      </c>
      <c r="D18" s="48" t="s">
        <v>91</v>
      </c>
      <c r="E18" s="48" t="s">
        <v>92</v>
      </c>
      <c r="F18" s="49" t="s">
        <v>198</v>
      </c>
      <c r="G18" s="50">
        <v>34503.0</v>
      </c>
      <c r="H18" s="49" t="s">
        <v>199</v>
      </c>
      <c r="I18" s="49" t="s">
        <v>199</v>
      </c>
      <c r="J18" s="49" t="s">
        <v>199</v>
      </c>
      <c r="K18" s="49" t="s">
        <v>199</v>
      </c>
      <c r="L18" s="49" t="s">
        <v>199</v>
      </c>
      <c r="M18" s="49" t="s">
        <v>199</v>
      </c>
      <c r="N18" s="49">
        <v>8.24295893E8</v>
      </c>
      <c r="O18" s="49"/>
      <c r="P18" s="49"/>
      <c r="Q18" s="49"/>
      <c r="R18" s="49"/>
      <c r="S18" s="49" t="s">
        <v>204</v>
      </c>
      <c r="T18" s="49"/>
      <c r="U18" s="49"/>
      <c r="V18" s="49"/>
      <c r="W18" s="49" t="s">
        <v>201</v>
      </c>
      <c r="X18" s="49" t="s">
        <v>202</v>
      </c>
      <c r="Y18" s="49"/>
      <c r="Z18" s="49"/>
      <c r="AA18" s="49"/>
      <c r="AB18" s="49"/>
      <c r="AC18" s="49"/>
      <c r="AD18" s="49" t="s">
        <v>209</v>
      </c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6"/>
      <c r="AX18" s="46"/>
      <c r="AY18" s="46"/>
      <c r="AZ18" s="46"/>
    </row>
    <row r="19" ht="15.75" customHeight="1">
      <c r="A19" s="47">
        <v>44775.64861111111</v>
      </c>
      <c r="B19" s="48" t="s">
        <v>28</v>
      </c>
      <c r="C19" s="48" t="s">
        <v>29</v>
      </c>
      <c r="D19" s="48" t="s">
        <v>123</v>
      </c>
      <c r="E19" s="48" t="s">
        <v>124</v>
      </c>
      <c r="F19" s="49" t="s">
        <v>198</v>
      </c>
      <c r="G19" s="50">
        <v>36066.0</v>
      </c>
      <c r="H19" s="49">
        <v>8.52525825E8</v>
      </c>
      <c r="I19" s="49" t="s">
        <v>199</v>
      </c>
      <c r="J19" s="49" t="s">
        <v>199</v>
      </c>
      <c r="K19" s="49" t="s">
        <v>199</v>
      </c>
      <c r="L19" s="49" t="s">
        <v>199</v>
      </c>
      <c r="M19" s="49" t="s">
        <v>199</v>
      </c>
      <c r="N19" s="49" t="s">
        <v>199</v>
      </c>
      <c r="O19" s="49"/>
      <c r="P19" s="49"/>
      <c r="Q19" s="49"/>
      <c r="R19" s="49"/>
      <c r="S19" s="49" t="s">
        <v>207</v>
      </c>
      <c r="T19" s="49"/>
      <c r="U19" s="49"/>
      <c r="V19" s="49"/>
      <c r="W19" s="49" t="s">
        <v>201</v>
      </c>
      <c r="X19" s="49" t="s">
        <v>203</v>
      </c>
      <c r="Y19" s="49"/>
      <c r="Z19" s="49"/>
      <c r="AA19" s="49"/>
      <c r="AB19" s="49"/>
      <c r="AC19" s="49"/>
      <c r="AD19" s="49" t="s">
        <v>202</v>
      </c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51"/>
      <c r="AW19" s="51"/>
      <c r="AX19" s="51"/>
      <c r="AY19" s="51"/>
      <c r="AZ19" s="51"/>
    </row>
    <row r="20" ht="15.75" customHeight="1">
      <c r="A20" s="47">
        <v>44775.65694444445</v>
      </c>
      <c r="B20" s="48" t="s">
        <v>28</v>
      </c>
      <c r="C20" s="48" t="s">
        <v>29</v>
      </c>
      <c r="D20" s="48" t="s">
        <v>125</v>
      </c>
      <c r="E20" s="48" t="s">
        <v>126</v>
      </c>
      <c r="F20" s="49" t="s">
        <v>198</v>
      </c>
      <c r="G20" s="50">
        <v>34082.0</v>
      </c>
      <c r="H20" s="49">
        <v>8.46565231E8</v>
      </c>
      <c r="I20" s="49" t="s">
        <v>199</v>
      </c>
      <c r="J20" s="49" t="s">
        <v>199</v>
      </c>
      <c r="K20" s="49" t="s">
        <v>199</v>
      </c>
      <c r="L20" s="49" t="s">
        <v>199</v>
      </c>
      <c r="M20" s="49" t="s">
        <v>199</v>
      </c>
      <c r="N20" s="49" t="s">
        <v>199</v>
      </c>
      <c r="O20" s="49"/>
      <c r="P20" s="49"/>
      <c r="Q20" s="49"/>
      <c r="R20" s="49"/>
      <c r="S20" s="49" t="s">
        <v>207</v>
      </c>
      <c r="T20" s="49"/>
      <c r="U20" s="49"/>
      <c r="V20" s="49"/>
      <c r="W20" s="49" t="s">
        <v>201</v>
      </c>
      <c r="X20" s="49" t="s">
        <v>202</v>
      </c>
      <c r="Y20" s="49"/>
      <c r="Z20" s="49"/>
      <c r="AA20" s="49"/>
      <c r="AB20" s="49"/>
      <c r="AC20" s="49"/>
      <c r="AD20" s="49" t="s">
        <v>202</v>
      </c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ht="15.75" customHeight="1">
      <c r="A21" s="47">
        <v>44775.67152777778</v>
      </c>
      <c r="B21" s="48" t="s">
        <v>28</v>
      </c>
      <c r="C21" s="48" t="s">
        <v>29</v>
      </c>
      <c r="D21" s="48" t="s">
        <v>127</v>
      </c>
      <c r="E21" s="48" t="s">
        <v>128</v>
      </c>
      <c r="F21" s="49" t="s">
        <v>205</v>
      </c>
      <c r="G21" s="50">
        <v>34183.0</v>
      </c>
      <c r="H21" s="49" t="s">
        <v>199</v>
      </c>
      <c r="I21" s="49" t="s">
        <v>199</v>
      </c>
      <c r="J21" s="49" t="s">
        <v>199</v>
      </c>
      <c r="K21" s="49" t="s">
        <v>199</v>
      </c>
      <c r="L21" s="49" t="s">
        <v>199</v>
      </c>
      <c r="M21" s="49" t="s">
        <v>199</v>
      </c>
      <c r="N21" s="49">
        <v>9.22514622E8</v>
      </c>
      <c r="O21" s="49"/>
      <c r="P21" s="49"/>
      <c r="Q21" s="49"/>
      <c r="R21" s="49"/>
      <c r="S21" s="49" t="s">
        <v>200</v>
      </c>
      <c r="T21" s="49"/>
      <c r="U21" s="49"/>
      <c r="V21" s="49"/>
      <c r="W21" s="49" t="s">
        <v>201</v>
      </c>
      <c r="X21" s="49" t="s">
        <v>202</v>
      </c>
      <c r="Y21" s="49"/>
      <c r="Z21" s="49"/>
      <c r="AA21" s="49"/>
      <c r="AB21" s="49"/>
      <c r="AC21" s="49"/>
      <c r="AD21" s="49" t="s">
        <v>202</v>
      </c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51"/>
      <c r="AW21" s="51"/>
      <c r="AX21" s="51"/>
      <c r="AY21" s="51"/>
      <c r="AZ21" s="51"/>
    </row>
    <row r="22" ht="15.75" customHeight="1">
      <c r="A22" s="47">
        <v>44775.67152777778</v>
      </c>
      <c r="B22" s="48" t="s">
        <v>28</v>
      </c>
      <c r="C22" s="48" t="s">
        <v>29</v>
      </c>
      <c r="D22" s="48" t="s">
        <v>129</v>
      </c>
      <c r="E22" s="48" t="s">
        <v>130</v>
      </c>
      <c r="F22" s="49" t="s">
        <v>198</v>
      </c>
      <c r="G22" s="50">
        <v>34323.0</v>
      </c>
      <c r="H22" s="49">
        <v>8.80532913E8</v>
      </c>
      <c r="I22" s="49" t="s">
        <v>199</v>
      </c>
      <c r="J22" s="49" t="s">
        <v>199</v>
      </c>
      <c r="K22" s="49" t="s">
        <v>199</v>
      </c>
      <c r="L22" s="49" t="s">
        <v>199</v>
      </c>
      <c r="M22" s="49" t="s">
        <v>199</v>
      </c>
      <c r="N22" s="49" t="s">
        <v>199</v>
      </c>
      <c r="O22" s="49"/>
      <c r="P22" s="49"/>
      <c r="Q22" s="49"/>
      <c r="R22" s="49"/>
      <c r="S22" s="49" t="s">
        <v>207</v>
      </c>
      <c r="T22" s="49"/>
      <c r="U22" s="49"/>
      <c r="V22" s="49"/>
      <c r="W22" s="49" t="s">
        <v>203</v>
      </c>
      <c r="X22" s="49" t="s">
        <v>202</v>
      </c>
      <c r="Y22" s="49"/>
      <c r="Z22" s="49"/>
      <c r="AA22" s="49"/>
      <c r="AB22" s="49"/>
      <c r="AC22" s="49"/>
      <c r="AD22" s="49" t="s">
        <v>202</v>
      </c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51"/>
      <c r="AW22" s="51"/>
      <c r="AX22" s="51"/>
      <c r="AY22" s="51"/>
      <c r="AZ22" s="51"/>
    </row>
    <row r="23" ht="15.75" customHeight="1">
      <c r="A23" s="47">
        <v>44775.67152777778</v>
      </c>
      <c r="B23" s="48" t="s">
        <v>28</v>
      </c>
      <c r="C23" s="48" t="s">
        <v>29</v>
      </c>
      <c r="D23" s="48" t="s">
        <v>131</v>
      </c>
      <c r="E23" s="48" t="s">
        <v>132</v>
      </c>
      <c r="F23" s="49" t="s">
        <v>205</v>
      </c>
      <c r="G23" s="50">
        <v>33989.0</v>
      </c>
      <c r="H23" s="49">
        <v>9.00920307E8</v>
      </c>
      <c r="I23" s="49" t="s">
        <v>199</v>
      </c>
      <c r="J23" s="49" t="s">
        <v>199</v>
      </c>
      <c r="K23" s="49" t="s">
        <v>199</v>
      </c>
      <c r="L23" s="49" t="s">
        <v>199</v>
      </c>
      <c r="M23" s="49" t="s">
        <v>199</v>
      </c>
      <c r="N23" s="49" t="s">
        <v>199</v>
      </c>
      <c r="O23" s="49"/>
      <c r="P23" s="49"/>
      <c r="Q23" s="49"/>
      <c r="R23" s="49"/>
      <c r="S23" s="49" t="s">
        <v>200</v>
      </c>
      <c r="T23" s="49"/>
      <c r="U23" s="49"/>
      <c r="V23" s="49"/>
      <c r="W23" s="49" t="s">
        <v>206</v>
      </c>
      <c r="X23" s="49" t="s">
        <v>202</v>
      </c>
      <c r="Y23" s="49"/>
      <c r="Z23" s="49"/>
      <c r="AA23" s="49"/>
      <c r="AB23" s="49"/>
      <c r="AC23" s="49"/>
      <c r="AD23" s="49" t="s">
        <v>202</v>
      </c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51"/>
      <c r="AW23" s="51"/>
      <c r="AX23" s="51"/>
      <c r="AY23" s="51"/>
      <c r="AZ23" s="51"/>
    </row>
    <row r="24" ht="15.75" customHeight="1">
      <c r="A24" s="47">
        <v>44775.7125</v>
      </c>
      <c r="B24" s="48" t="s">
        <v>28</v>
      </c>
      <c r="C24" s="48" t="s">
        <v>29</v>
      </c>
      <c r="D24" s="48" t="s">
        <v>42</v>
      </c>
      <c r="E24" s="48" t="s">
        <v>43</v>
      </c>
      <c r="F24" s="49" t="s">
        <v>205</v>
      </c>
      <c r="G24" s="50">
        <v>34204.0</v>
      </c>
      <c r="H24" s="49" t="s">
        <v>199</v>
      </c>
      <c r="I24" s="49" t="s">
        <v>199</v>
      </c>
      <c r="J24" s="49" t="s">
        <v>199</v>
      </c>
      <c r="K24" s="49">
        <v>6.96755808E8</v>
      </c>
      <c r="L24" s="49" t="s">
        <v>199</v>
      </c>
      <c r="M24" s="49" t="s">
        <v>199</v>
      </c>
      <c r="N24" s="49" t="s">
        <v>199</v>
      </c>
      <c r="O24" s="49"/>
      <c r="P24" s="49"/>
      <c r="Q24" s="49"/>
      <c r="R24" s="49"/>
      <c r="S24" s="49" t="s">
        <v>200</v>
      </c>
      <c r="T24" s="49"/>
      <c r="U24" s="49"/>
      <c r="V24" s="49"/>
      <c r="W24" s="49" t="s">
        <v>203</v>
      </c>
      <c r="X24" s="49" t="s">
        <v>202</v>
      </c>
      <c r="Y24" s="49"/>
      <c r="Z24" s="49"/>
      <c r="AA24" s="49"/>
      <c r="AB24" s="49"/>
      <c r="AC24" s="49"/>
      <c r="AD24" s="49" t="s">
        <v>202</v>
      </c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51"/>
      <c r="AW24" s="51"/>
      <c r="AX24" s="51"/>
      <c r="AY24" s="51"/>
      <c r="AZ24" s="51"/>
    </row>
    <row r="25" ht="15.75" customHeight="1">
      <c r="A25" s="47">
        <v>44775.73263888889</v>
      </c>
      <c r="B25" s="48" t="s">
        <v>28</v>
      </c>
      <c r="C25" s="48" t="s">
        <v>29</v>
      </c>
      <c r="D25" s="48" t="s">
        <v>55</v>
      </c>
      <c r="E25" s="48" t="s">
        <v>56</v>
      </c>
      <c r="F25" s="49" t="s">
        <v>198</v>
      </c>
      <c r="G25" s="50">
        <v>33407.0</v>
      </c>
      <c r="H25" s="49">
        <v>5.27164738E8</v>
      </c>
      <c r="I25" s="49" t="s">
        <v>199</v>
      </c>
      <c r="J25" s="49" t="s">
        <v>199</v>
      </c>
      <c r="K25" s="49" t="s">
        <v>199</v>
      </c>
      <c r="L25" s="49" t="s">
        <v>199</v>
      </c>
      <c r="M25" s="49" t="s">
        <v>199</v>
      </c>
      <c r="N25" s="49" t="s">
        <v>199</v>
      </c>
      <c r="O25" s="49"/>
      <c r="P25" s="49"/>
      <c r="Q25" s="49"/>
      <c r="R25" s="49"/>
      <c r="S25" s="49" t="s">
        <v>200</v>
      </c>
      <c r="T25" s="49"/>
      <c r="U25" s="49"/>
      <c r="V25" s="49"/>
      <c r="W25" s="49" t="s">
        <v>201</v>
      </c>
      <c r="X25" s="49" t="s">
        <v>202</v>
      </c>
      <c r="Y25" s="49"/>
      <c r="Z25" s="49"/>
      <c r="AA25" s="49"/>
      <c r="AB25" s="49"/>
      <c r="AC25" s="49"/>
      <c r="AD25" s="49" t="s">
        <v>202</v>
      </c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51"/>
      <c r="AW25" s="51"/>
      <c r="AX25" s="51"/>
      <c r="AY25" s="51"/>
      <c r="AZ25" s="51"/>
    </row>
    <row r="26" ht="15.75" customHeight="1">
      <c r="A26" s="52">
        <v>44775.77361111111</v>
      </c>
      <c r="B26" s="48" t="s">
        <v>28</v>
      </c>
      <c r="C26" s="48" t="s">
        <v>29</v>
      </c>
      <c r="D26" s="48" t="s">
        <v>67</v>
      </c>
      <c r="E26" s="48" t="s">
        <v>68</v>
      </c>
      <c r="F26" s="49" t="s">
        <v>198</v>
      </c>
      <c r="G26" s="50">
        <v>33338.0</v>
      </c>
      <c r="H26" s="49">
        <v>2.53095514E8</v>
      </c>
      <c r="I26" s="49" t="s">
        <v>199</v>
      </c>
      <c r="J26" s="49" t="s">
        <v>199</v>
      </c>
      <c r="K26" s="49" t="s">
        <v>199</v>
      </c>
      <c r="L26" s="49" t="s">
        <v>199</v>
      </c>
      <c r="M26" s="49" t="s">
        <v>199</v>
      </c>
      <c r="N26" s="49" t="s">
        <v>199</v>
      </c>
      <c r="O26" s="49"/>
      <c r="P26" s="50"/>
      <c r="Q26" s="49"/>
      <c r="R26" s="49"/>
      <c r="S26" s="49" t="s">
        <v>200</v>
      </c>
      <c r="T26" s="49"/>
      <c r="U26" s="49"/>
      <c r="V26" s="49"/>
      <c r="W26" s="49" t="s">
        <v>203</v>
      </c>
      <c r="X26" s="49" t="s">
        <v>202</v>
      </c>
      <c r="Y26" s="49"/>
      <c r="Z26" s="49"/>
      <c r="AA26" s="49"/>
      <c r="AB26" s="49"/>
      <c r="AC26" s="50"/>
      <c r="AD26" s="49" t="s">
        <v>202</v>
      </c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49"/>
      <c r="AR26" s="50"/>
      <c r="AS26" s="49"/>
      <c r="AT26" s="49"/>
      <c r="AU26" s="49"/>
      <c r="AV26" s="53"/>
      <c r="AW26" s="53"/>
      <c r="AX26" s="53"/>
      <c r="AY26" s="53"/>
      <c r="AZ26" s="53"/>
    </row>
    <row r="27" ht="15.75" customHeight="1">
      <c r="A27" s="54">
        <v>44775.80069444444</v>
      </c>
      <c r="B27" s="42" t="s">
        <v>28</v>
      </c>
      <c r="C27" s="42" t="s">
        <v>29</v>
      </c>
      <c r="D27" s="42" t="s">
        <v>69</v>
      </c>
      <c r="E27" s="42" t="s">
        <v>70</v>
      </c>
      <c r="F27" s="44" t="s">
        <v>198</v>
      </c>
      <c r="G27" s="45">
        <v>33106.0</v>
      </c>
      <c r="H27" s="44">
        <v>9.63860868E8</v>
      </c>
      <c r="I27" s="44" t="s">
        <v>199</v>
      </c>
      <c r="J27" s="44" t="s">
        <v>199</v>
      </c>
      <c r="K27" s="44" t="s">
        <v>199</v>
      </c>
      <c r="L27" s="44" t="s">
        <v>199</v>
      </c>
      <c r="M27" s="44" t="s">
        <v>199</v>
      </c>
      <c r="N27" s="44" t="s">
        <v>199</v>
      </c>
      <c r="O27" s="44"/>
      <c r="P27" s="44"/>
      <c r="Q27" s="44"/>
      <c r="R27" s="44"/>
      <c r="S27" s="44" t="s">
        <v>207</v>
      </c>
      <c r="T27" s="44"/>
      <c r="U27" s="44"/>
      <c r="V27" s="44"/>
      <c r="W27" s="44" t="s">
        <v>201</v>
      </c>
      <c r="X27" s="44" t="s">
        <v>202</v>
      </c>
      <c r="Y27" s="44"/>
      <c r="Z27" s="44"/>
      <c r="AA27" s="44"/>
      <c r="AB27" s="44"/>
      <c r="AC27" s="44"/>
      <c r="AD27" s="44" t="s">
        <v>202</v>
      </c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6"/>
      <c r="AW27" s="46"/>
      <c r="AX27" s="46"/>
      <c r="AY27" s="46"/>
      <c r="AZ27" s="46"/>
    </row>
    <row r="28" ht="15.75" customHeight="1">
      <c r="A28" s="47">
        <v>44775.907638888886</v>
      </c>
      <c r="B28" s="48" t="s">
        <v>28</v>
      </c>
      <c r="C28" s="48" t="s">
        <v>29</v>
      </c>
      <c r="D28" s="48" t="s">
        <v>93</v>
      </c>
      <c r="E28" s="48" t="s">
        <v>94</v>
      </c>
      <c r="F28" s="49" t="s">
        <v>205</v>
      </c>
      <c r="G28" s="50">
        <v>34183.0</v>
      </c>
      <c r="H28" s="49">
        <v>5.64050116E8</v>
      </c>
      <c r="I28" s="49" t="s">
        <v>199</v>
      </c>
      <c r="J28" s="49" t="s">
        <v>199</v>
      </c>
      <c r="K28" s="49" t="s">
        <v>199</v>
      </c>
      <c r="L28" s="49" t="s">
        <v>199</v>
      </c>
      <c r="M28" s="49" t="s">
        <v>199</v>
      </c>
      <c r="N28" s="49" t="s">
        <v>199</v>
      </c>
      <c r="O28" s="49"/>
      <c r="P28" s="49"/>
      <c r="Q28" s="49"/>
      <c r="R28" s="49"/>
      <c r="S28" s="49" t="s">
        <v>207</v>
      </c>
      <c r="T28" s="49"/>
      <c r="U28" s="49"/>
      <c r="V28" s="49"/>
      <c r="W28" s="49" t="s">
        <v>201</v>
      </c>
      <c r="X28" s="49" t="s">
        <v>202</v>
      </c>
      <c r="Y28" s="49"/>
      <c r="Z28" s="49"/>
      <c r="AA28" s="49"/>
      <c r="AB28" s="49"/>
      <c r="AC28" s="49"/>
      <c r="AD28" s="49" t="s">
        <v>202</v>
      </c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ht="15.75" customHeight="1">
      <c r="A29" s="47">
        <v>44775.99166666667</v>
      </c>
      <c r="B29" s="48" t="s">
        <v>28</v>
      </c>
      <c r="C29" s="48" t="s">
        <v>29</v>
      </c>
      <c r="D29" s="48" t="s">
        <v>95</v>
      </c>
      <c r="E29" s="48" t="s">
        <v>96</v>
      </c>
      <c r="F29" s="49" t="s">
        <v>198</v>
      </c>
      <c r="G29" s="50">
        <v>34210.0</v>
      </c>
      <c r="H29" s="49">
        <v>7.17790219E8</v>
      </c>
      <c r="I29" s="49" t="s">
        <v>199</v>
      </c>
      <c r="J29" s="49" t="s">
        <v>199</v>
      </c>
      <c r="K29" s="49" t="s">
        <v>199</v>
      </c>
      <c r="L29" s="49" t="s">
        <v>199</v>
      </c>
      <c r="M29" s="49" t="s">
        <v>199</v>
      </c>
      <c r="N29" s="49" t="s">
        <v>199</v>
      </c>
      <c r="O29" s="49"/>
      <c r="P29" s="49"/>
      <c r="Q29" s="49"/>
      <c r="R29" s="49"/>
      <c r="S29" s="49" t="s">
        <v>207</v>
      </c>
      <c r="T29" s="49"/>
      <c r="U29" s="49"/>
      <c r="V29" s="49"/>
      <c r="W29" s="49" t="s">
        <v>201</v>
      </c>
      <c r="X29" s="49" t="s">
        <v>202</v>
      </c>
      <c r="Y29" s="49"/>
      <c r="Z29" s="49"/>
      <c r="AA29" s="49"/>
      <c r="AB29" s="49"/>
      <c r="AC29" s="49"/>
      <c r="AD29" s="49" t="s">
        <v>202</v>
      </c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ht="15.75" customHeight="1">
      <c r="A30" s="47">
        <v>44776.06805555556</v>
      </c>
      <c r="B30" s="48" t="s">
        <v>28</v>
      </c>
      <c r="C30" s="48" t="s">
        <v>29</v>
      </c>
      <c r="D30" s="48" t="s">
        <v>97</v>
      </c>
      <c r="E30" s="48" t="s">
        <v>98</v>
      </c>
      <c r="F30" s="49" t="s">
        <v>205</v>
      </c>
      <c r="G30" s="50">
        <v>35155.0</v>
      </c>
      <c r="H30" s="49" t="s">
        <v>199</v>
      </c>
      <c r="I30" s="49" t="s">
        <v>199</v>
      </c>
      <c r="J30" s="49" t="s">
        <v>199</v>
      </c>
      <c r="K30" s="49" t="s">
        <v>199</v>
      </c>
      <c r="L30" s="49" t="s">
        <v>199</v>
      </c>
      <c r="M30" s="49" t="s">
        <v>199</v>
      </c>
      <c r="N30" s="49">
        <v>2.61659689E8</v>
      </c>
      <c r="O30" s="49"/>
      <c r="P30" s="49"/>
      <c r="Q30" s="49"/>
      <c r="R30" s="49"/>
      <c r="S30" s="49" t="s">
        <v>200</v>
      </c>
      <c r="T30" s="49"/>
      <c r="U30" s="49"/>
      <c r="V30" s="49"/>
      <c r="W30" s="49" t="s">
        <v>203</v>
      </c>
      <c r="X30" s="49" t="s">
        <v>202</v>
      </c>
      <c r="Y30" s="49"/>
      <c r="Z30" s="49"/>
      <c r="AA30" s="49"/>
      <c r="AB30" s="49"/>
      <c r="AC30" s="49"/>
      <c r="AD30" s="49" t="s">
        <v>202</v>
      </c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ht="15.75" customHeight="1">
      <c r="A31" s="47">
        <v>44776.32013888889</v>
      </c>
      <c r="B31" s="48" t="s">
        <v>28</v>
      </c>
      <c r="C31" s="48" t="s">
        <v>29</v>
      </c>
      <c r="D31" s="48" t="s">
        <v>99</v>
      </c>
      <c r="E31" s="48" t="s">
        <v>100</v>
      </c>
      <c r="F31" s="49" t="s">
        <v>198</v>
      </c>
      <c r="G31" s="50">
        <v>36523.0</v>
      </c>
      <c r="H31" s="49">
        <v>5.95171099E8</v>
      </c>
      <c r="I31" s="49" t="s">
        <v>199</v>
      </c>
      <c r="J31" s="49" t="s">
        <v>199</v>
      </c>
      <c r="K31" s="49" t="s">
        <v>199</v>
      </c>
      <c r="L31" s="49" t="s">
        <v>199</v>
      </c>
      <c r="M31" s="49" t="s">
        <v>199</v>
      </c>
      <c r="N31" s="49" t="s">
        <v>199</v>
      </c>
      <c r="O31" s="49"/>
      <c r="P31" s="49"/>
      <c r="Q31" s="49"/>
      <c r="R31" s="49"/>
      <c r="S31" s="49" t="s">
        <v>207</v>
      </c>
      <c r="T31" s="49"/>
      <c r="U31" s="49"/>
      <c r="V31" s="49"/>
      <c r="W31" s="49" t="s">
        <v>201</v>
      </c>
      <c r="X31" s="49" t="s">
        <v>202</v>
      </c>
      <c r="Y31" s="49"/>
      <c r="Z31" s="49"/>
      <c r="AA31" s="49"/>
      <c r="AB31" s="49"/>
      <c r="AC31" s="49"/>
      <c r="AD31" s="49" t="s">
        <v>202</v>
      </c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ht="15.75" customHeight="1">
      <c r="A32" s="47">
        <v>44776.35138888889</v>
      </c>
      <c r="B32" s="48" t="s">
        <v>28</v>
      </c>
      <c r="C32" s="48" t="s">
        <v>29</v>
      </c>
      <c r="D32" s="48" t="s">
        <v>58</v>
      </c>
      <c r="E32" s="48" t="s">
        <v>59</v>
      </c>
      <c r="F32" s="49" t="s">
        <v>205</v>
      </c>
      <c r="G32" s="50">
        <v>33305.0</v>
      </c>
      <c r="H32" s="49" t="s">
        <v>199</v>
      </c>
      <c r="I32" s="49" t="s">
        <v>199</v>
      </c>
      <c r="J32" s="49" t="s">
        <v>199</v>
      </c>
      <c r="K32" s="49" t="s">
        <v>199</v>
      </c>
      <c r="L32" s="49" t="s">
        <v>199</v>
      </c>
      <c r="M32" s="49" t="s">
        <v>199</v>
      </c>
      <c r="N32" s="49">
        <v>2.12262096E8</v>
      </c>
      <c r="O32" s="49"/>
      <c r="P32" s="49"/>
      <c r="Q32" s="49"/>
      <c r="R32" s="49"/>
      <c r="S32" s="49" t="s">
        <v>200</v>
      </c>
      <c r="T32" s="49"/>
      <c r="U32" s="49"/>
      <c r="V32" s="49"/>
      <c r="W32" s="49" t="s">
        <v>206</v>
      </c>
      <c r="X32" s="49" t="s">
        <v>202</v>
      </c>
      <c r="Y32" s="49"/>
      <c r="Z32" s="49"/>
      <c r="AA32" s="49"/>
      <c r="AB32" s="49"/>
      <c r="AC32" s="49"/>
      <c r="AD32" s="49" t="s">
        <v>202</v>
      </c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ht="15.75" customHeight="1">
      <c r="A33" s="47">
        <v>44776.36388888889</v>
      </c>
      <c r="B33" s="48" t="s">
        <v>28</v>
      </c>
      <c r="C33" s="48" t="s">
        <v>29</v>
      </c>
      <c r="D33" s="48" t="s">
        <v>71</v>
      </c>
      <c r="E33" s="48" t="s">
        <v>72</v>
      </c>
      <c r="F33" s="49" t="s">
        <v>205</v>
      </c>
      <c r="G33" s="50">
        <v>35127.0</v>
      </c>
      <c r="H33" s="49">
        <v>8.31730782E8</v>
      </c>
      <c r="I33" s="49" t="s">
        <v>199</v>
      </c>
      <c r="J33" s="49" t="s">
        <v>199</v>
      </c>
      <c r="K33" s="49" t="s">
        <v>199</v>
      </c>
      <c r="L33" s="49" t="s">
        <v>199</v>
      </c>
      <c r="M33" s="49" t="s">
        <v>199</v>
      </c>
      <c r="N33" s="49" t="s">
        <v>199</v>
      </c>
      <c r="O33" s="49"/>
      <c r="P33" s="49"/>
      <c r="Q33" s="49"/>
      <c r="R33" s="49"/>
      <c r="S33" s="49" t="s">
        <v>200</v>
      </c>
      <c r="T33" s="49"/>
      <c r="U33" s="49"/>
      <c r="V33" s="49"/>
      <c r="W33" s="49" t="s">
        <v>206</v>
      </c>
      <c r="X33" s="49" t="s">
        <v>202</v>
      </c>
      <c r="Y33" s="49"/>
      <c r="Z33" s="49"/>
      <c r="AA33" s="49"/>
      <c r="AB33" s="49"/>
      <c r="AC33" s="49"/>
      <c r="AD33" s="49" t="s">
        <v>202</v>
      </c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ht="15.75" customHeight="1">
      <c r="A34" s="47">
        <v>44777.33819444444</v>
      </c>
      <c r="B34" s="48" t="s">
        <v>28</v>
      </c>
      <c r="C34" s="48" t="s">
        <v>29</v>
      </c>
      <c r="D34" s="48" t="s">
        <v>133</v>
      </c>
      <c r="E34" s="48" t="s">
        <v>134</v>
      </c>
      <c r="F34" s="49" t="s">
        <v>198</v>
      </c>
      <c r="G34" s="50">
        <v>34411.0</v>
      </c>
      <c r="H34" s="49" t="s">
        <v>199</v>
      </c>
      <c r="I34" s="49" t="s">
        <v>199</v>
      </c>
      <c r="J34" s="49" t="s">
        <v>199</v>
      </c>
      <c r="K34" s="49" t="s">
        <v>199</v>
      </c>
      <c r="L34" s="49" t="s">
        <v>199</v>
      </c>
      <c r="M34" s="49" t="s">
        <v>199</v>
      </c>
      <c r="N34" s="49">
        <v>3.62709666E8</v>
      </c>
      <c r="O34" s="49"/>
      <c r="P34" s="49"/>
      <c r="Q34" s="49"/>
      <c r="R34" s="49"/>
      <c r="S34" s="49" t="s">
        <v>200</v>
      </c>
      <c r="T34" s="49"/>
      <c r="U34" s="49"/>
      <c r="V34" s="49"/>
      <c r="W34" s="49" t="s">
        <v>203</v>
      </c>
      <c r="X34" s="49" t="s">
        <v>202</v>
      </c>
      <c r="Y34" s="49"/>
      <c r="Z34" s="49"/>
      <c r="AA34" s="49"/>
      <c r="AB34" s="49"/>
      <c r="AC34" s="49"/>
      <c r="AD34" s="49" t="s">
        <v>202</v>
      </c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ht="15.75" customHeight="1">
      <c r="A35" s="47">
        <v>44777.71875</v>
      </c>
      <c r="B35" s="48" t="s">
        <v>28</v>
      </c>
      <c r="C35" s="48" t="s">
        <v>29</v>
      </c>
      <c r="D35" s="48" t="s">
        <v>101</v>
      </c>
      <c r="E35" s="48" t="s">
        <v>102</v>
      </c>
      <c r="F35" s="49" t="s">
        <v>205</v>
      </c>
      <c r="G35" s="50">
        <v>33248.0</v>
      </c>
      <c r="H35" s="49">
        <v>3.08156484E8</v>
      </c>
      <c r="I35" s="49" t="s">
        <v>199</v>
      </c>
      <c r="J35" s="49" t="s">
        <v>199</v>
      </c>
      <c r="K35" s="49" t="s">
        <v>199</v>
      </c>
      <c r="L35" s="49" t="s">
        <v>199</v>
      </c>
      <c r="M35" s="49" t="s">
        <v>199</v>
      </c>
      <c r="N35" s="49" t="s">
        <v>199</v>
      </c>
      <c r="O35" s="49"/>
      <c r="P35" s="49"/>
      <c r="Q35" s="49"/>
      <c r="R35" s="49"/>
      <c r="S35" s="49" t="s">
        <v>207</v>
      </c>
      <c r="T35" s="49"/>
      <c r="U35" s="49"/>
      <c r="V35" s="49"/>
      <c r="W35" s="49" t="s">
        <v>203</v>
      </c>
      <c r="X35" s="49" t="s">
        <v>202</v>
      </c>
      <c r="Y35" s="49"/>
      <c r="Z35" s="49"/>
      <c r="AA35" s="49"/>
      <c r="AB35" s="49"/>
      <c r="AC35" s="49"/>
      <c r="AD35" s="49" t="s">
        <v>202</v>
      </c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ht="15.75" customHeight="1">
      <c r="A36" s="47">
        <v>44777.82708333333</v>
      </c>
      <c r="B36" s="48" t="s">
        <v>28</v>
      </c>
      <c r="C36" s="48" t="s">
        <v>29</v>
      </c>
      <c r="D36" s="48" t="s">
        <v>103</v>
      </c>
      <c r="E36" s="48" t="s">
        <v>104</v>
      </c>
      <c r="F36" s="49" t="s">
        <v>198</v>
      </c>
      <c r="G36" s="50">
        <v>34415.0</v>
      </c>
      <c r="H36" s="49">
        <v>7.60467209E8</v>
      </c>
      <c r="I36" s="49" t="s">
        <v>199</v>
      </c>
      <c r="J36" s="49" t="s">
        <v>199</v>
      </c>
      <c r="K36" s="49" t="s">
        <v>199</v>
      </c>
      <c r="L36" s="49" t="s">
        <v>199</v>
      </c>
      <c r="M36" s="49" t="s">
        <v>199</v>
      </c>
      <c r="N36" s="49" t="s">
        <v>199</v>
      </c>
      <c r="O36" s="49"/>
      <c r="P36" s="49"/>
      <c r="Q36" s="49"/>
      <c r="R36" s="49"/>
      <c r="S36" s="49" t="s">
        <v>200</v>
      </c>
      <c r="T36" s="49"/>
      <c r="U36" s="49"/>
      <c r="V36" s="49"/>
      <c r="W36" s="49" t="s">
        <v>203</v>
      </c>
      <c r="X36" s="49" t="s">
        <v>202</v>
      </c>
      <c r="Y36" s="49"/>
      <c r="Z36" s="49"/>
      <c r="AA36" s="49"/>
      <c r="AB36" s="49"/>
      <c r="AC36" s="49"/>
      <c r="AD36" s="49" t="s">
        <v>202</v>
      </c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ht="15.75" customHeight="1">
      <c r="A37" s="47">
        <v>44777.885416666664</v>
      </c>
      <c r="B37" s="48" t="s">
        <v>28</v>
      </c>
      <c r="C37" s="48" t="s">
        <v>29</v>
      </c>
      <c r="D37" s="48" t="s">
        <v>105</v>
      </c>
      <c r="E37" s="48" t="s">
        <v>106</v>
      </c>
      <c r="F37" s="49" t="s">
        <v>198</v>
      </c>
      <c r="G37" s="50">
        <v>33928.0</v>
      </c>
      <c r="H37" s="49">
        <v>7.64764461E8</v>
      </c>
      <c r="I37" s="49" t="s">
        <v>199</v>
      </c>
      <c r="J37" s="49" t="s">
        <v>199</v>
      </c>
      <c r="K37" s="49" t="s">
        <v>199</v>
      </c>
      <c r="L37" s="49" t="s">
        <v>199</v>
      </c>
      <c r="M37" s="49" t="s">
        <v>199</v>
      </c>
      <c r="N37" s="49" t="s">
        <v>199</v>
      </c>
      <c r="O37" s="49"/>
      <c r="P37" s="49"/>
      <c r="Q37" s="49"/>
      <c r="R37" s="49"/>
      <c r="S37" s="49" t="s">
        <v>207</v>
      </c>
      <c r="T37" s="49"/>
      <c r="U37" s="49"/>
      <c r="V37" s="49"/>
      <c r="W37" s="49" t="s">
        <v>201</v>
      </c>
      <c r="X37" s="49" t="s">
        <v>202</v>
      </c>
      <c r="Y37" s="49"/>
      <c r="Z37" s="49"/>
      <c r="AA37" s="49"/>
      <c r="AB37" s="49"/>
      <c r="AC37" s="49"/>
      <c r="AD37" s="49" t="s">
        <v>202</v>
      </c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ht="15.75" customHeight="1">
      <c r="A38" s="47">
        <v>44777.90138888889</v>
      </c>
      <c r="B38" s="48" t="s">
        <v>28</v>
      </c>
      <c r="C38" s="48" t="s">
        <v>29</v>
      </c>
      <c r="D38" s="48" t="s">
        <v>107</v>
      </c>
      <c r="E38" s="48" t="s">
        <v>108</v>
      </c>
      <c r="F38" s="49" t="s">
        <v>205</v>
      </c>
      <c r="G38" s="50">
        <v>35883.0</v>
      </c>
      <c r="H38" s="49">
        <v>8.73856342E8</v>
      </c>
      <c r="I38" s="49" t="s">
        <v>199</v>
      </c>
      <c r="J38" s="49" t="s">
        <v>199</v>
      </c>
      <c r="K38" s="49" t="s">
        <v>199</v>
      </c>
      <c r="L38" s="49" t="s">
        <v>199</v>
      </c>
      <c r="M38" s="49" t="s">
        <v>199</v>
      </c>
      <c r="N38" s="49" t="s">
        <v>199</v>
      </c>
      <c r="O38" s="49"/>
      <c r="P38" s="49"/>
      <c r="Q38" s="49"/>
      <c r="R38" s="49"/>
      <c r="S38" s="49" t="s">
        <v>207</v>
      </c>
      <c r="T38" s="49"/>
      <c r="U38" s="49"/>
      <c r="V38" s="49"/>
      <c r="W38" s="49" t="s">
        <v>201</v>
      </c>
      <c r="X38" s="49" t="s">
        <v>202</v>
      </c>
      <c r="Y38" s="49"/>
      <c r="Z38" s="49"/>
      <c r="AA38" s="49"/>
      <c r="AB38" s="49"/>
      <c r="AC38" s="49"/>
      <c r="AD38" s="49" t="s">
        <v>202</v>
      </c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ht="15.75" customHeight="1">
      <c r="A39" s="47">
        <v>44778.83611111111</v>
      </c>
      <c r="B39" s="48" t="s">
        <v>28</v>
      </c>
      <c r="C39" s="48" t="s">
        <v>29</v>
      </c>
      <c r="D39" s="48" t="s">
        <v>109</v>
      </c>
      <c r="E39" s="48" t="s">
        <v>110</v>
      </c>
      <c r="F39" s="49" t="s">
        <v>198</v>
      </c>
      <c r="G39" s="50">
        <v>34688.0</v>
      </c>
      <c r="H39" s="49">
        <v>6.01835861E8</v>
      </c>
      <c r="I39" s="49" t="s">
        <v>199</v>
      </c>
      <c r="J39" s="49" t="s">
        <v>199</v>
      </c>
      <c r="K39" s="49" t="s">
        <v>199</v>
      </c>
      <c r="L39" s="49" t="s">
        <v>199</v>
      </c>
      <c r="M39" s="49" t="s">
        <v>199</v>
      </c>
      <c r="N39" s="49" t="s">
        <v>199</v>
      </c>
      <c r="O39" s="49"/>
      <c r="P39" s="49"/>
      <c r="Q39" s="49"/>
      <c r="R39" s="49"/>
      <c r="S39" s="49" t="s">
        <v>207</v>
      </c>
      <c r="T39" s="49"/>
      <c r="U39" s="49"/>
      <c r="V39" s="49"/>
      <c r="W39" s="49" t="s">
        <v>201</v>
      </c>
      <c r="X39" s="49" t="s">
        <v>202</v>
      </c>
      <c r="Y39" s="49"/>
      <c r="Z39" s="49"/>
      <c r="AA39" s="49"/>
      <c r="AB39" s="49"/>
      <c r="AC39" s="49"/>
      <c r="AD39" s="49" t="s">
        <v>202</v>
      </c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ht="15.75" customHeight="1">
      <c r="A40" s="47">
        <v>44778.84722222222</v>
      </c>
      <c r="B40" s="48" t="s">
        <v>28</v>
      </c>
      <c r="C40" s="48" t="s">
        <v>29</v>
      </c>
      <c r="D40" s="48" t="s">
        <v>111</v>
      </c>
      <c r="E40" s="48" t="s">
        <v>112</v>
      </c>
      <c r="F40" s="49" t="s">
        <v>198</v>
      </c>
      <c r="G40" s="50">
        <v>34209.0</v>
      </c>
      <c r="H40" s="49">
        <v>8.96267443E8</v>
      </c>
      <c r="I40" s="49" t="s">
        <v>199</v>
      </c>
      <c r="J40" s="49" t="s">
        <v>199</v>
      </c>
      <c r="K40" s="49" t="s">
        <v>199</v>
      </c>
      <c r="L40" s="49" t="s">
        <v>199</v>
      </c>
      <c r="M40" s="49" t="s">
        <v>199</v>
      </c>
      <c r="N40" s="49" t="s">
        <v>199</v>
      </c>
      <c r="O40" s="49"/>
      <c r="P40" s="49"/>
      <c r="Q40" s="49"/>
      <c r="R40" s="49"/>
      <c r="S40" s="49" t="s">
        <v>200</v>
      </c>
      <c r="T40" s="49"/>
      <c r="U40" s="49"/>
      <c r="V40" s="49"/>
      <c r="W40" s="49" t="s">
        <v>201</v>
      </c>
      <c r="X40" s="49" t="s">
        <v>202</v>
      </c>
      <c r="Y40" s="49"/>
      <c r="Z40" s="49"/>
      <c r="AA40" s="49"/>
      <c r="AB40" s="49"/>
      <c r="AC40" s="49"/>
      <c r="AD40" s="49" t="s">
        <v>202</v>
      </c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ht="15.75" customHeight="1">
      <c r="A41" s="47">
        <v>44778.89375</v>
      </c>
      <c r="B41" s="48" t="s">
        <v>28</v>
      </c>
      <c r="C41" s="48" t="s">
        <v>29</v>
      </c>
      <c r="D41" s="48" t="s">
        <v>113</v>
      </c>
      <c r="E41" s="48" t="s">
        <v>114</v>
      </c>
      <c r="F41" s="49" t="s">
        <v>205</v>
      </c>
      <c r="G41" s="50">
        <v>33138.0</v>
      </c>
      <c r="H41" s="49">
        <v>9.99449972E8</v>
      </c>
      <c r="I41" s="49" t="s">
        <v>199</v>
      </c>
      <c r="J41" s="49" t="s">
        <v>199</v>
      </c>
      <c r="K41" s="49" t="s">
        <v>199</v>
      </c>
      <c r="L41" s="49" t="s">
        <v>199</v>
      </c>
      <c r="M41" s="49" t="s">
        <v>199</v>
      </c>
      <c r="N41" s="49" t="s">
        <v>199</v>
      </c>
      <c r="O41" s="49"/>
      <c r="P41" s="49"/>
      <c r="Q41" s="49"/>
      <c r="R41" s="49"/>
      <c r="S41" s="49" t="s">
        <v>200</v>
      </c>
      <c r="T41" s="49"/>
      <c r="U41" s="49"/>
      <c r="V41" s="49"/>
      <c r="W41" s="49" t="s">
        <v>201</v>
      </c>
      <c r="X41" s="49" t="s">
        <v>202</v>
      </c>
      <c r="Y41" s="49"/>
      <c r="Z41" s="49"/>
      <c r="AA41" s="49"/>
      <c r="AB41" s="49"/>
      <c r="AC41" s="49"/>
      <c r="AD41" s="49" t="s">
        <v>202</v>
      </c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ht="15.75" customHeight="1">
      <c r="A42" s="47">
        <v>44779.6875</v>
      </c>
      <c r="B42" s="48" t="s">
        <v>28</v>
      </c>
      <c r="C42" s="48" t="s">
        <v>29</v>
      </c>
      <c r="D42" s="48" t="s">
        <v>115</v>
      </c>
      <c r="E42" s="48" t="s">
        <v>116</v>
      </c>
      <c r="F42" s="49" t="s">
        <v>198</v>
      </c>
      <c r="G42" s="50">
        <v>33985.0</v>
      </c>
      <c r="H42" s="49" t="s">
        <v>199</v>
      </c>
      <c r="I42" s="49" t="s">
        <v>199</v>
      </c>
      <c r="J42" s="49" t="s">
        <v>199</v>
      </c>
      <c r="K42" s="49" t="s">
        <v>199</v>
      </c>
      <c r="L42" s="49" t="s">
        <v>199</v>
      </c>
      <c r="M42" s="49" t="s">
        <v>199</v>
      </c>
      <c r="N42" s="49">
        <v>9.67039291E8</v>
      </c>
      <c r="O42" s="49"/>
      <c r="P42" s="49"/>
      <c r="Q42" s="49"/>
      <c r="R42" s="49"/>
      <c r="S42" s="49" t="s">
        <v>200</v>
      </c>
      <c r="T42" s="49"/>
      <c r="U42" s="49"/>
      <c r="V42" s="49"/>
      <c r="W42" s="49" t="s">
        <v>201</v>
      </c>
      <c r="X42" s="49" t="s">
        <v>202</v>
      </c>
      <c r="Y42" s="49"/>
      <c r="Z42" s="49"/>
      <c r="AA42" s="49"/>
      <c r="AB42" s="49"/>
      <c r="AC42" s="49"/>
      <c r="AD42" s="49" t="s">
        <v>202</v>
      </c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ht="15.75" customHeight="1">
      <c r="A43" s="47">
        <v>44779.90138888889</v>
      </c>
      <c r="B43" s="48" t="s">
        <v>28</v>
      </c>
      <c r="C43" s="48" t="s">
        <v>29</v>
      </c>
      <c r="D43" s="48" t="s">
        <v>117</v>
      </c>
      <c r="E43" s="48" t="s">
        <v>118</v>
      </c>
      <c r="F43" s="49" t="s">
        <v>205</v>
      </c>
      <c r="G43" s="50">
        <v>35882.0</v>
      </c>
      <c r="H43" s="49">
        <v>8.73716223E8</v>
      </c>
      <c r="I43" s="49" t="s">
        <v>199</v>
      </c>
      <c r="J43" s="49" t="s">
        <v>199</v>
      </c>
      <c r="K43" s="49" t="s">
        <v>199</v>
      </c>
      <c r="L43" s="49" t="s">
        <v>199</v>
      </c>
      <c r="M43" s="49" t="s">
        <v>199</v>
      </c>
      <c r="N43" s="49" t="s">
        <v>199</v>
      </c>
      <c r="O43" s="49"/>
      <c r="P43" s="49"/>
      <c r="Q43" s="49"/>
      <c r="R43" s="49"/>
      <c r="S43" s="49" t="s">
        <v>200</v>
      </c>
      <c r="T43" s="49"/>
      <c r="U43" s="49"/>
      <c r="V43" s="49"/>
      <c r="W43" s="49" t="s">
        <v>201</v>
      </c>
      <c r="X43" s="49" t="s">
        <v>202</v>
      </c>
      <c r="Y43" s="49"/>
      <c r="Z43" s="49"/>
      <c r="AA43" s="49"/>
      <c r="AB43" s="49"/>
      <c r="AC43" s="49"/>
      <c r="AD43" s="49" t="s">
        <v>202</v>
      </c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ht="15.75" customHeight="1">
      <c r="A44" s="41">
        <v>44780.40416666667</v>
      </c>
      <c r="B44" s="42" t="s">
        <v>28</v>
      </c>
      <c r="C44" s="42" t="s">
        <v>29</v>
      </c>
      <c r="D44" s="42" t="s">
        <v>119</v>
      </c>
      <c r="E44" s="42" t="s">
        <v>120</v>
      </c>
      <c r="F44" s="44" t="s">
        <v>198</v>
      </c>
      <c r="G44" s="45">
        <v>33047.0</v>
      </c>
      <c r="H44" s="44">
        <v>2.71234775E8</v>
      </c>
      <c r="I44" s="44" t="s">
        <v>199</v>
      </c>
      <c r="J44" s="44" t="s">
        <v>199</v>
      </c>
      <c r="K44" s="44" t="s">
        <v>199</v>
      </c>
      <c r="L44" s="44" t="s">
        <v>199</v>
      </c>
      <c r="M44" s="44" t="s">
        <v>199</v>
      </c>
      <c r="N44" s="44" t="s">
        <v>199</v>
      </c>
      <c r="O44" s="44"/>
      <c r="P44" s="44"/>
      <c r="Q44" s="44"/>
      <c r="R44" s="44"/>
      <c r="S44" s="44" t="s">
        <v>200</v>
      </c>
      <c r="T44" s="44"/>
      <c r="U44" s="44"/>
      <c r="V44" s="44"/>
      <c r="W44" s="44" t="s">
        <v>203</v>
      </c>
      <c r="X44" s="44" t="s">
        <v>202</v>
      </c>
      <c r="Y44" s="44"/>
      <c r="Z44" s="44"/>
      <c r="AA44" s="44"/>
      <c r="AB44" s="44"/>
      <c r="AC44" s="44"/>
      <c r="AD44" s="44" t="s">
        <v>202</v>
      </c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6"/>
      <c r="AW44" s="46"/>
      <c r="AX44" s="46"/>
      <c r="AY44" s="46"/>
      <c r="AZ44" s="46"/>
    </row>
    <row r="45" ht="15.75" customHeight="1">
      <c r="A45" s="47">
        <v>44780.57013888889</v>
      </c>
      <c r="B45" s="48" t="s">
        <v>28</v>
      </c>
      <c r="C45" s="48" t="s">
        <v>29</v>
      </c>
      <c r="D45" s="48" t="s">
        <v>121</v>
      </c>
      <c r="E45" s="48" t="s">
        <v>122</v>
      </c>
      <c r="F45" s="49" t="s">
        <v>198</v>
      </c>
      <c r="G45" s="50">
        <v>34600.0</v>
      </c>
      <c r="H45" s="49">
        <v>8.71724993E8</v>
      </c>
      <c r="I45" s="49" t="s">
        <v>199</v>
      </c>
      <c r="J45" s="49" t="s">
        <v>199</v>
      </c>
      <c r="K45" s="49" t="s">
        <v>199</v>
      </c>
      <c r="L45" s="49" t="s">
        <v>199</v>
      </c>
      <c r="M45" s="49" t="s">
        <v>199</v>
      </c>
      <c r="N45" s="49" t="s">
        <v>199</v>
      </c>
      <c r="O45" s="49"/>
      <c r="P45" s="49"/>
      <c r="Q45" s="49"/>
      <c r="R45" s="49"/>
      <c r="S45" s="49" t="s">
        <v>200</v>
      </c>
      <c r="T45" s="49"/>
      <c r="U45" s="49"/>
      <c r="V45" s="49"/>
      <c r="W45" s="49" t="s">
        <v>206</v>
      </c>
      <c r="X45" s="49" t="s">
        <v>202</v>
      </c>
      <c r="Y45" s="49"/>
      <c r="Z45" s="49"/>
      <c r="AA45" s="49"/>
      <c r="AB45" s="49"/>
      <c r="AC45" s="49"/>
      <c r="AD45" s="49" t="s">
        <v>202</v>
      </c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ht="15.75" customHeight="1">
      <c r="A46" s="47">
        <v>44780.65902777778</v>
      </c>
      <c r="B46" s="48" t="s">
        <v>28</v>
      </c>
      <c r="C46" s="48" t="s">
        <v>29</v>
      </c>
      <c r="D46" s="48" t="s">
        <v>81</v>
      </c>
      <c r="E46" s="48" t="s">
        <v>82</v>
      </c>
      <c r="F46" s="49" t="s">
        <v>198</v>
      </c>
      <c r="G46" s="50">
        <v>45346.0</v>
      </c>
      <c r="H46" s="49" t="s">
        <v>199</v>
      </c>
      <c r="I46" s="49" t="s">
        <v>199</v>
      </c>
      <c r="J46" s="49" t="s">
        <v>199</v>
      </c>
      <c r="K46" s="49" t="s">
        <v>199</v>
      </c>
      <c r="L46" s="49" t="s">
        <v>199</v>
      </c>
      <c r="M46" s="49" t="s">
        <v>199</v>
      </c>
      <c r="N46" s="49">
        <v>2.15272813E8</v>
      </c>
      <c r="O46" s="49"/>
      <c r="P46" s="49"/>
      <c r="Q46" s="49"/>
      <c r="R46" s="49"/>
      <c r="S46" s="49" t="s">
        <v>200</v>
      </c>
      <c r="T46" s="49"/>
      <c r="U46" s="49"/>
      <c r="V46" s="49"/>
      <c r="W46" s="49" t="s">
        <v>201</v>
      </c>
      <c r="X46" s="49" t="s">
        <v>202</v>
      </c>
      <c r="Y46" s="49"/>
      <c r="Z46" s="49"/>
      <c r="AA46" s="49"/>
      <c r="AB46" s="49"/>
      <c r="AC46" s="49"/>
      <c r="AD46" s="49" t="s">
        <v>202</v>
      </c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6"/>
      <c r="AZ46" s="46"/>
    </row>
    <row r="47" ht="15.75" customHeight="1">
      <c r="A47" s="41">
        <v>44780.81458333333</v>
      </c>
      <c r="B47" s="42" t="s">
        <v>28</v>
      </c>
      <c r="C47" s="42" t="s">
        <v>29</v>
      </c>
      <c r="D47" s="42" t="s">
        <v>135</v>
      </c>
      <c r="E47" s="42" t="s">
        <v>136</v>
      </c>
      <c r="F47" s="44" t="s">
        <v>205</v>
      </c>
      <c r="G47" s="45">
        <v>36039.0</v>
      </c>
      <c r="H47" s="44">
        <v>8.97005044E8</v>
      </c>
      <c r="I47" s="44" t="s">
        <v>199</v>
      </c>
      <c r="J47" s="44" t="s">
        <v>199</v>
      </c>
      <c r="K47" s="44" t="s">
        <v>199</v>
      </c>
      <c r="L47" s="44" t="s">
        <v>199</v>
      </c>
      <c r="M47" s="44" t="s">
        <v>199</v>
      </c>
      <c r="N47" s="44" t="s">
        <v>199</v>
      </c>
      <c r="O47" s="44"/>
      <c r="P47" s="44"/>
      <c r="Q47" s="44"/>
      <c r="R47" s="44"/>
      <c r="S47" s="44" t="s">
        <v>207</v>
      </c>
      <c r="T47" s="44"/>
      <c r="U47" s="44"/>
      <c r="V47" s="44"/>
      <c r="W47" s="44" t="s">
        <v>203</v>
      </c>
      <c r="X47" s="44" t="s">
        <v>202</v>
      </c>
      <c r="Y47" s="44"/>
      <c r="Z47" s="44"/>
      <c r="AA47" s="44"/>
      <c r="AB47" s="44"/>
      <c r="AC47" s="44"/>
      <c r="AD47" s="44" t="s">
        <v>202</v>
      </c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6"/>
      <c r="AW47" s="46"/>
      <c r="AX47" s="46"/>
      <c r="AY47" s="46"/>
      <c r="AZ47" s="46"/>
    </row>
    <row r="48" ht="15.75" customHeight="1">
      <c r="A48" s="41">
        <v>44781.566666666666</v>
      </c>
      <c r="B48" s="42" t="s">
        <v>28</v>
      </c>
      <c r="C48" s="42" t="s">
        <v>29</v>
      </c>
      <c r="D48" s="42" t="s">
        <v>45</v>
      </c>
      <c r="E48" s="42" t="s">
        <v>46</v>
      </c>
      <c r="F48" s="44" t="s">
        <v>198</v>
      </c>
      <c r="G48" s="45">
        <v>34556.0</v>
      </c>
      <c r="H48" s="44" t="s">
        <v>199</v>
      </c>
      <c r="I48" s="44" t="s">
        <v>199</v>
      </c>
      <c r="J48" s="44" t="s">
        <v>199</v>
      </c>
      <c r="K48" s="44">
        <v>5.19045564E8</v>
      </c>
      <c r="L48" s="44" t="s">
        <v>199</v>
      </c>
      <c r="M48" s="44" t="s">
        <v>199</v>
      </c>
      <c r="N48" s="44" t="s">
        <v>199</v>
      </c>
      <c r="O48" s="44"/>
      <c r="P48" s="44"/>
      <c r="Q48" s="44"/>
      <c r="R48" s="44"/>
      <c r="S48" s="44" t="s">
        <v>200</v>
      </c>
      <c r="T48" s="44"/>
      <c r="U48" s="44"/>
      <c r="V48" s="44"/>
      <c r="W48" s="44" t="s">
        <v>201</v>
      </c>
      <c r="X48" s="44" t="s">
        <v>202</v>
      </c>
      <c r="Y48" s="44"/>
      <c r="Z48" s="44"/>
      <c r="AA48" s="44"/>
      <c r="AB48" s="44"/>
      <c r="AC48" s="44"/>
      <c r="AD48" s="44" t="s">
        <v>202</v>
      </c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6"/>
      <c r="AW48" s="46"/>
      <c r="AX48" s="46"/>
      <c r="AY48" s="46"/>
      <c r="AZ48" s="46"/>
    </row>
    <row r="49" ht="15.75" customHeight="1">
      <c r="A49" s="41">
        <v>44781.65694444445</v>
      </c>
      <c r="B49" s="42" t="s">
        <v>28</v>
      </c>
      <c r="C49" s="42" t="s">
        <v>29</v>
      </c>
      <c r="D49" s="42" t="s">
        <v>137</v>
      </c>
      <c r="E49" s="42" t="s">
        <v>138</v>
      </c>
      <c r="F49" s="44" t="s">
        <v>205</v>
      </c>
      <c r="G49" s="45">
        <v>35075.0</v>
      </c>
      <c r="H49" s="44">
        <v>5.83291008E8</v>
      </c>
      <c r="I49" s="44" t="s">
        <v>199</v>
      </c>
      <c r="J49" s="44" t="s">
        <v>199</v>
      </c>
      <c r="K49" s="44" t="s">
        <v>199</v>
      </c>
      <c r="L49" s="44" t="s">
        <v>199</v>
      </c>
      <c r="M49" s="44" t="s">
        <v>199</v>
      </c>
      <c r="N49" s="44" t="s">
        <v>199</v>
      </c>
      <c r="O49" s="44"/>
      <c r="P49" s="44"/>
      <c r="Q49" s="44"/>
      <c r="R49" s="44"/>
      <c r="S49" s="44" t="s">
        <v>200</v>
      </c>
      <c r="T49" s="44"/>
      <c r="U49" s="44"/>
      <c r="V49" s="44"/>
      <c r="W49" s="44" t="s">
        <v>201</v>
      </c>
      <c r="X49" s="44" t="s">
        <v>202</v>
      </c>
      <c r="Y49" s="44"/>
      <c r="Z49" s="44"/>
      <c r="AA49" s="44"/>
      <c r="AB49" s="44"/>
      <c r="AC49" s="44"/>
      <c r="AD49" s="44" t="s">
        <v>202</v>
      </c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6"/>
      <c r="AW49" s="46"/>
      <c r="AX49" s="46"/>
      <c r="AY49" s="46"/>
      <c r="AZ49" s="46"/>
    </row>
    <row r="50" ht="15.75" customHeight="1">
      <c r="A50" s="41">
        <v>44781.89444444444</v>
      </c>
      <c r="B50" s="42" t="s">
        <v>28</v>
      </c>
      <c r="C50" s="42" t="s">
        <v>29</v>
      </c>
      <c r="D50" s="42" t="s">
        <v>140</v>
      </c>
      <c r="E50" s="42" t="s">
        <v>141</v>
      </c>
      <c r="F50" s="44" t="s">
        <v>198</v>
      </c>
      <c r="G50" s="45">
        <v>33951.0</v>
      </c>
      <c r="H50" s="44" t="s">
        <v>199</v>
      </c>
      <c r="I50" s="44" t="s">
        <v>199</v>
      </c>
      <c r="J50" s="44" t="s">
        <v>199</v>
      </c>
      <c r="K50" s="44" t="s">
        <v>199</v>
      </c>
      <c r="L50" s="44" t="s">
        <v>199</v>
      </c>
      <c r="M50" s="44" t="s">
        <v>199</v>
      </c>
      <c r="N50" s="44">
        <v>8.46608067E8</v>
      </c>
      <c r="O50" s="44"/>
      <c r="P50" s="44"/>
      <c r="Q50" s="44"/>
      <c r="R50" s="44"/>
      <c r="S50" s="44" t="s">
        <v>210</v>
      </c>
      <c r="T50" s="44"/>
      <c r="U50" s="44"/>
      <c r="V50" s="44"/>
      <c r="W50" s="44" t="s">
        <v>201</v>
      </c>
      <c r="X50" s="44" t="s">
        <v>203</v>
      </c>
      <c r="Y50" s="44"/>
      <c r="Z50" s="44"/>
      <c r="AA50" s="44"/>
      <c r="AB50" s="44"/>
      <c r="AC50" s="44"/>
      <c r="AD50" s="44" t="s">
        <v>209</v>
      </c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6"/>
      <c r="AW50" s="46"/>
      <c r="AX50" s="46"/>
      <c r="AY50" s="46"/>
      <c r="AZ50" s="46"/>
    </row>
    <row r="51" ht="28.5" customHeight="1">
      <c r="A51" s="41">
        <v>44781.993055555555</v>
      </c>
      <c r="B51" s="42" t="s">
        <v>28</v>
      </c>
      <c r="C51" s="42" t="s">
        <v>29</v>
      </c>
      <c r="D51" s="42" t="s">
        <v>142</v>
      </c>
      <c r="E51" s="42" t="s">
        <v>143</v>
      </c>
      <c r="F51" s="44" t="s">
        <v>205</v>
      </c>
      <c r="G51" s="45">
        <v>34048.0</v>
      </c>
      <c r="H51" s="44" t="s">
        <v>199</v>
      </c>
      <c r="I51" s="44" t="s">
        <v>199</v>
      </c>
      <c r="J51" s="44" t="s">
        <v>199</v>
      </c>
      <c r="K51" s="44">
        <v>5.9530768E8</v>
      </c>
      <c r="L51" s="44" t="s">
        <v>199</v>
      </c>
      <c r="M51" s="44" t="s">
        <v>199</v>
      </c>
      <c r="N51" s="44" t="s">
        <v>199</v>
      </c>
      <c r="O51" s="44"/>
      <c r="P51" s="44"/>
      <c r="Q51" s="44"/>
      <c r="R51" s="44"/>
      <c r="S51" s="44" t="s">
        <v>207</v>
      </c>
      <c r="T51" s="44"/>
      <c r="U51" s="44"/>
      <c r="V51" s="44"/>
      <c r="W51" s="44" t="s">
        <v>201</v>
      </c>
      <c r="X51" s="44" t="s">
        <v>202</v>
      </c>
      <c r="Y51" s="44"/>
      <c r="Z51" s="44"/>
      <c r="AA51" s="44"/>
      <c r="AB51" s="44"/>
      <c r="AC51" s="44"/>
      <c r="AD51" s="44" t="s">
        <v>202</v>
      </c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6"/>
      <c r="AW51" s="46"/>
      <c r="AX51" s="46"/>
      <c r="AY51" s="46"/>
      <c r="AZ51" s="46"/>
    </row>
    <row r="52" ht="15.75" customHeight="1">
      <c r="A52" s="41">
        <v>44786.59722222222</v>
      </c>
      <c r="B52" s="42" t="s">
        <v>28</v>
      </c>
      <c r="C52" s="42" t="s">
        <v>29</v>
      </c>
      <c r="D52" s="42" t="s">
        <v>145</v>
      </c>
      <c r="E52" s="42" t="s">
        <v>146</v>
      </c>
      <c r="F52" s="44" t="s">
        <v>198</v>
      </c>
      <c r="G52" s="45">
        <v>33611.0</v>
      </c>
      <c r="H52" s="44" t="s">
        <v>199</v>
      </c>
      <c r="I52" s="44" t="s">
        <v>199</v>
      </c>
      <c r="J52" s="44" t="s">
        <v>199</v>
      </c>
      <c r="K52" s="44" t="s">
        <v>199</v>
      </c>
      <c r="L52" s="44" t="s">
        <v>199</v>
      </c>
      <c r="M52" s="44" t="s">
        <v>199</v>
      </c>
      <c r="N52" s="44">
        <v>3.96963042E8</v>
      </c>
      <c r="O52" s="44"/>
      <c r="P52" s="44"/>
      <c r="Q52" s="44"/>
      <c r="R52" s="44"/>
      <c r="S52" s="44" t="s">
        <v>207</v>
      </c>
      <c r="T52" s="44"/>
      <c r="U52" s="44"/>
      <c r="V52" s="44"/>
      <c r="W52" s="44" t="s">
        <v>201</v>
      </c>
      <c r="X52" s="44" t="s">
        <v>202</v>
      </c>
      <c r="Y52" s="44"/>
      <c r="Z52" s="44"/>
      <c r="AA52" s="44"/>
      <c r="AB52" s="44"/>
      <c r="AC52" s="44"/>
      <c r="AD52" s="44" t="s">
        <v>202</v>
      </c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6"/>
      <c r="AW52" s="46"/>
      <c r="AX52" s="46"/>
      <c r="AY52" s="46"/>
      <c r="AZ52" s="46"/>
    </row>
    <row r="53" ht="15.75" customHeight="1">
      <c r="A53" s="41">
        <v>44786.669444444444</v>
      </c>
      <c r="B53" s="42" t="s">
        <v>28</v>
      </c>
      <c r="C53" s="42" t="s">
        <v>29</v>
      </c>
      <c r="D53" s="42" t="s">
        <v>147</v>
      </c>
      <c r="E53" s="42" t="s">
        <v>148</v>
      </c>
      <c r="F53" s="44" t="s">
        <v>198</v>
      </c>
      <c r="G53" s="45">
        <v>32936.0</v>
      </c>
      <c r="H53" s="44">
        <v>7.86873538E8</v>
      </c>
      <c r="I53" s="44" t="s">
        <v>199</v>
      </c>
      <c r="J53" s="44" t="s">
        <v>199</v>
      </c>
      <c r="K53" s="44" t="s">
        <v>199</v>
      </c>
      <c r="L53" s="44" t="s">
        <v>199</v>
      </c>
      <c r="M53" s="44" t="s">
        <v>199</v>
      </c>
      <c r="N53" s="44" t="s">
        <v>199</v>
      </c>
      <c r="O53" s="44"/>
      <c r="P53" s="44"/>
      <c r="Q53" s="44"/>
      <c r="R53" s="44"/>
      <c r="S53" s="44" t="s">
        <v>200</v>
      </c>
      <c r="T53" s="44"/>
      <c r="U53" s="44"/>
      <c r="V53" s="44"/>
      <c r="W53" s="44" t="s">
        <v>206</v>
      </c>
      <c r="X53" s="44" t="s">
        <v>202</v>
      </c>
      <c r="Y53" s="44"/>
      <c r="Z53" s="44"/>
      <c r="AA53" s="44"/>
      <c r="AB53" s="44"/>
      <c r="AC53" s="44"/>
      <c r="AD53" s="44" t="s">
        <v>202</v>
      </c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6"/>
      <c r="AW53" s="46"/>
      <c r="AX53" s="46"/>
      <c r="AY53" s="46"/>
      <c r="AZ53" s="46"/>
    </row>
    <row r="54" ht="15.75" customHeight="1">
      <c r="A54" s="41">
        <v>44788.714583333334</v>
      </c>
      <c r="B54" s="42" t="s">
        <v>28</v>
      </c>
      <c r="C54" s="42" t="s">
        <v>29</v>
      </c>
      <c r="D54" s="42" t="s">
        <v>149</v>
      </c>
      <c r="E54" s="42" t="s">
        <v>150</v>
      </c>
      <c r="F54" s="44" t="s">
        <v>198</v>
      </c>
      <c r="G54" s="45">
        <v>35901.0</v>
      </c>
      <c r="H54" s="44">
        <v>9.72873978E8</v>
      </c>
      <c r="I54" s="44" t="s">
        <v>199</v>
      </c>
      <c r="J54" s="44" t="s">
        <v>199</v>
      </c>
      <c r="K54" s="44" t="s">
        <v>199</v>
      </c>
      <c r="L54" s="44" t="s">
        <v>199</v>
      </c>
      <c r="M54" s="44" t="s">
        <v>199</v>
      </c>
      <c r="N54" s="44" t="s">
        <v>199</v>
      </c>
      <c r="O54" s="44"/>
      <c r="P54" s="44"/>
      <c r="Q54" s="44"/>
      <c r="R54" s="44"/>
      <c r="S54" s="44" t="s">
        <v>200</v>
      </c>
      <c r="T54" s="44"/>
      <c r="U54" s="44"/>
      <c r="V54" s="44"/>
      <c r="W54" s="44" t="s">
        <v>201</v>
      </c>
      <c r="X54" s="44" t="s">
        <v>203</v>
      </c>
      <c r="Y54" s="44"/>
      <c r="Z54" s="44"/>
      <c r="AA54" s="44"/>
      <c r="AB54" s="44"/>
      <c r="AC54" s="44"/>
      <c r="AD54" s="44" t="s">
        <v>202</v>
      </c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6"/>
      <c r="AW54" s="46"/>
      <c r="AX54" s="46"/>
      <c r="AY54" s="46"/>
      <c r="AZ54" s="46"/>
    </row>
    <row r="55" ht="15.75" customHeight="1">
      <c r="A55" s="47">
        <v>44804.55347222222</v>
      </c>
      <c r="B55" s="48" t="s">
        <v>28</v>
      </c>
      <c r="C55" s="48" t="s">
        <v>29</v>
      </c>
      <c r="D55" s="48" t="s">
        <v>151</v>
      </c>
      <c r="E55" s="48" t="s">
        <v>152</v>
      </c>
      <c r="F55" s="49" t="s">
        <v>198</v>
      </c>
      <c r="G55" s="50">
        <v>36027.0</v>
      </c>
      <c r="H55" s="49">
        <v>8.93935325E8</v>
      </c>
      <c r="I55" s="49" t="s">
        <v>199</v>
      </c>
      <c r="J55" s="49" t="s">
        <v>199</v>
      </c>
      <c r="K55" s="49" t="s">
        <v>199</v>
      </c>
      <c r="L55" s="49" t="s">
        <v>199</v>
      </c>
      <c r="M55" s="49" t="s">
        <v>199</v>
      </c>
      <c r="N55" s="49" t="s">
        <v>199</v>
      </c>
      <c r="O55" s="49"/>
      <c r="P55" s="49"/>
      <c r="Q55" s="49"/>
      <c r="R55" s="49"/>
      <c r="S55" s="49" t="s">
        <v>200</v>
      </c>
      <c r="T55" s="49"/>
      <c r="U55" s="49"/>
      <c r="V55" s="49"/>
      <c r="W55" s="49" t="s">
        <v>201</v>
      </c>
      <c r="X55" s="49" t="s">
        <v>202</v>
      </c>
      <c r="Y55" s="49"/>
      <c r="Z55" s="49"/>
      <c r="AA55" s="49"/>
      <c r="AB55" s="49"/>
      <c r="AC55" s="49"/>
      <c r="AD55" s="49" t="s">
        <v>202</v>
      </c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ht="15.75" customHeight="1">
      <c r="A56" s="47">
        <v>44816.73333333333</v>
      </c>
      <c r="B56" s="48" t="s">
        <v>28</v>
      </c>
      <c r="C56" s="48" t="s">
        <v>29</v>
      </c>
      <c r="D56" s="48" t="s">
        <v>153</v>
      </c>
      <c r="E56" s="48" t="s">
        <v>154</v>
      </c>
      <c r="F56" s="49" t="s">
        <v>205</v>
      </c>
      <c r="G56" s="50">
        <v>36247.0</v>
      </c>
      <c r="H56" s="49">
        <v>7.34620333E8</v>
      </c>
      <c r="I56" s="49" t="s">
        <v>199</v>
      </c>
      <c r="J56" s="49" t="s">
        <v>199</v>
      </c>
      <c r="K56" s="49" t="s">
        <v>199</v>
      </c>
      <c r="L56" s="49" t="s">
        <v>199</v>
      </c>
      <c r="M56" s="49" t="s">
        <v>199</v>
      </c>
      <c r="N56" s="49" t="s">
        <v>199</v>
      </c>
      <c r="O56" s="49"/>
      <c r="P56" s="49"/>
      <c r="Q56" s="49"/>
      <c r="R56" s="49"/>
      <c r="S56" s="49" t="s">
        <v>204</v>
      </c>
      <c r="T56" s="49"/>
      <c r="U56" s="49"/>
      <c r="V56" s="49"/>
      <c r="W56" s="49" t="s">
        <v>203</v>
      </c>
      <c r="X56" s="49" t="s">
        <v>202</v>
      </c>
      <c r="Y56" s="49"/>
      <c r="Z56" s="49"/>
      <c r="AA56" s="49"/>
      <c r="AB56" s="49"/>
      <c r="AC56" s="49"/>
      <c r="AD56" s="49" t="s">
        <v>202</v>
      </c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ht="15.75" customHeight="1">
      <c r="A57" s="47">
        <v>44817.86875</v>
      </c>
      <c r="B57" s="48" t="s">
        <v>28</v>
      </c>
      <c r="C57" s="48" t="s">
        <v>29</v>
      </c>
      <c r="D57" s="48" t="s">
        <v>155</v>
      </c>
      <c r="E57" s="48" t="s">
        <v>156</v>
      </c>
      <c r="F57" s="49" t="s">
        <v>198</v>
      </c>
      <c r="G57" s="50">
        <v>34201.0</v>
      </c>
      <c r="H57" s="49">
        <v>1.46152791E8</v>
      </c>
      <c r="I57" s="49" t="s">
        <v>199</v>
      </c>
      <c r="J57" s="49" t="s">
        <v>199</v>
      </c>
      <c r="K57" s="49" t="s">
        <v>199</v>
      </c>
      <c r="L57" s="49" t="s">
        <v>199</v>
      </c>
      <c r="M57" s="49" t="s">
        <v>199</v>
      </c>
      <c r="N57" s="49" t="s">
        <v>199</v>
      </c>
      <c r="O57" s="49"/>
      <c r="P57" s="49"/>
      <c r="Q57" s="49"/>
      <c r="R57" s="49"/>
      <c r="S57" s="49" t="s">
        <v>207</v>
      </c>
      <c r="T57" s="49"/>
      <c r="U57" s="49"/>
      <c r="V57" s="49"/>
      <c r="W57" s="49" t="s">
        <v>201</v>
      </c>
      <c r="X57" s="49" t="s">
        <v>203</v>
      </c>
      <c r="Y57" s="49"/>
      <c r="Z57" s="49"/>
      <c r="AA57" s="49"/>
      <c r="AB57" s="49"/>
      <c r="AC57" s="49"/>
      <c r="AD57" s="49" t="s">
        <v>202</v>
      </c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6"/>
      <c r="AX57" s="46"/>
      <c r="AY57" s="46"/>
      <c r="AZ57" s="46"/>
    </row>
    <row r="58" ht="15.75" customHeight="1">
      <c r="A58" s="47">
        <v>44821.34583333333</v>
      </c>
      <c r="B58" s="48" t="s">
        <v>28</v>
      </c>
      <c r="C58" s="48" t="s">
        <v>29</v>
      </c>
      <c r="D58" s="48" t="s">
        <v>157</v>
      </c>
      <c r="E58" s="48" t="s">
        <v>158</v>
      </c>
      <c r="F58" s="49" t="s">
        <v>198</v>
      </c>
      <c r="G58" s="50">
        <v>34377.0</v>
      </c>
      <c r="H58" s="49">
        <v>6.92221974E8</v>
      </c>
      <c r="I58" s="49" t="s">
        <v>199</v>
      </c>
      <c r="J58" s="49" t="s">
        <v>199</v>
      </c>
      <c r="K58" s="49" t="s">
        <v>199</v>
      </c>
      <c r="L58" s="49" t="s">
        <v>199</v>
      </c>
      <c r="M58" s="49" t="s">
        <v>199</v>
      </c>
      <c r="N58" s="49" t="s">
        <v>199</v>
      </c>
      <c r="O58" s="49"/>
      <c r="P58" s="49"/>
      <c r="Q58" s="49"/>
      <c r="R58" s="49"/>
      <c r="S58" s="49" t="s">
        <v>200</v>
      </c>
      <c r="T58" s="49"/>
      <c r="U58" s="49"/>
      <c r="V58" s="49"/>
      <c r="W58" s="49" t="s">
        <v>201</v>
      </c>
      <c r="X58" s="49" t="s">
        <v>202</v>
      </c>
      <c r="Y58" s="49"/>
      <c r="Z58" s="49"/>
      <c r="AA58" s="49"/>
      <c r="AB58" s="49"/>
      <c r="AC58" s="49"/>
      <c r="AD58" s="49" t="s">
        <v>202</v>
      </c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6"/>
      <c r="AX58" s="46"/>
      <c r="AY58" s="46"/>
      <c r="AZ58" s="46"/>
    </row>
    <row r="59" ht="15.75" customHeight="1">
      <c r="A59" s="47">
        <v>44821.569444444445</v>
      </c>
      <c r="B59" s="48" t="s">
        <v>28</v>
      </c>
      <c r="C59" s="48" t="s">
        <v>29</v>
      </c>
      <c r="D59" s="48" t="s">
        <v>159</v>
      </c>
      <c r="E59" s="48" t="s">
        <v>160</v>
      </c>
      <c r="F59" s="49" t="s">
        <v>198</v>
      </c>
      <c r="G59" s="50">
        <v>34202.0</v>
      </c>
      <c r="H59" s="49">
        <v>7.23524538E8</v>
      </c>
      <c r="I59" s="49" t="s">
        <v>199</v>
      </c>
      <c r="J59" s="49" t="s">
        <v>199</v>
      </c>
      <c r="K59" s="49" t="s">
        <v>199</v>
      </c>
      <c r="L59" s="49" t="s">
        <v>199</v>
      </c>
      <c r="M59" s="49" t="s">
        <v>199</v>
      </c>
      <c r="N59" s="49" t="s">
        <v>199</v>
      </c>
      <c r="O59" s="49"/>
      <c r="P59" s="49"/>
      <c r="Q59" s="49"/>
      <c r="R59" s="49"/>
      <c r="S59" s="49" t="s">
        <v>200</v>
      </c>
      <c r="T59" s="49"/>
      <c r="U59" s="49"/>
      <c r="V59" s="49"/>
      <c r="W59" s="49" t="s">
        <v>201</v>
      </c>
      <c r="X59" s="49" t="s">
        <v>202</v>
      </c>
      <c r="Y59" s="49"/>
      <c r="Z59" s="49"/>
      <c r="AA59" s="49"/>
      <c r="AB59" s="49"/>
      <c r="AC59" s="49"/>
      <c r="AD59" s="49" t="s">
        <v>202</v>
      </c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6"/>
      <c r="AX59" s="46"/>
      <c r="AY59" s="46"/>
      <c r="AZ59" s="46"/>
    </row>
    <row r="60" ht="15.75" customHeight="1">
      <c r="A60" s="47">
        <v>44822.402083333334</v>
      </c>
      <c r="B60" s="48" t="s">
        <v>28</v>
      </c>
      <c r="C60" s="48" t="s">
        <v>29</v>
      </c>
      <c r="D60" s="48" t="s">
        <v>161</v>
      </c>
      <c r="E60" s="48" t="s">
        <v>162</v>
      </c>
      <c r="F60" s="49" t="s">
        <v>198</v>
      </c>
      <c r="G60" s="50">
        <v>34235.0</v>
      </c>
      <c r="H60" s="49">
        <v>3.23917674E8</v>
      </c>
      <c r="I60" s="49" t="s">
        <v>199</v>
      </c>
      <c r="J60" s="49" t="s">
        <v>199</v>
      </c>
      <c r="K60" s="49" t="s">
        <v>199</v>
      </c>
      <c r="L60" s="49" t="s">
        <v>199</v>
      </c>
      <c r="M60" s="49" t="s">
        <v>199</v>
      </c>
      <c r="N60" s="49" t="s">
        <v>199</v>
      </c>
      <c r="O60" s="49"/>
      <c r="P60" s="49"/>
      <c r="Q60" s="49"/>
      <c r="R60" s="49"/>
      <c r="S60" s="49" t="s">
        <v>207</v>
      </c>
      <c r="T60" s="49"/>
      <c r="U60" s="49"/>
      <c r="V60" s="49"/>
      <c r="W60" s="49" t="s">
        <v>201</v>
      </c>
      <c r="X60" s="49" t="s">
        <v>202</v>
      </c>
      <c r="Y60" s="49"/>
      <c r="Z60" s="49"/>
      <c r="AA60" s="49"/>
      <c r="AB60" s="49"/>
      <c r="AC60" s="49"/>
      <c r="AD60" s="49" t="s">
        <v>202</v>
      </c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6"/>
      <c r="AX60" s="46"/>
      <c r="AY60" s="46"/>
      <c r="AZ60" s="46"/>
    </row>
    <row r="61" ht="15.75" customHeight="1">
      <c r="A61" s="47">
        <v>44822.97222222222</v>
      </c>
      <c r="B61" s="48" t="s">
        <v>28</v>
      </c>
      <c r="C61" s="48" t="s">
        <v>29</v>
      </c>
      <c r="D61" s="48" t="s">
        <v>163</v>
      </c>
      <c r="E61" s="48" t="s">
        <v>164</v>
      </c>
      <c r="F61" s="49" t="s">
        <v>205</v>
      </c>
      <c r="G61" s="50">
        <v>33318.0</v>
      </c>
      <c r="H61" s="49">
        <v>2.9221064E8</v>
      </c>
      <c r="I61" s="49" t="s">
        <v>199</v>
      </c>
      <c r="J61" s="49" t="s">
        <v>199</v>
      </c>
      <c r="K61" s="49" t="s">
        <v>199</v>
      </c>
      <c r="L61" s="49" t="s">
        <v>199</v>
      </c>
      <c r="M61" s="49" t="s">
        <v>199</v>
      </c>
      <c r="N61" s="49" t="s">
        <v>199</v>
      </c>
      <c r="O61" s="49"/>
      <c r="P61" s="49"/>
      <c r="Q61" s="49"/>
      <c r="R61" s="49"/>
      <c r="S61" s="49" t="s">
        <v>207</v>
      </c>
      <c r="T61" s="49"/>
      <c r="U61" s="49"/>
      <c r="V61" s="49"/>
      <c r="W61" s="49" t="s">
        <v>206</v>
      </c>
      <c r="X61" s="49" t="s">
        <v>202</v>
      </c>
      <c r="Y61" s="49"/>
      <c r="Z61" s="49"/>
      <c r="AA61" s="49"/>
      <c r="AB61" s="49"/>
      <c r="AC61" s="49"/>
      <c r="AD61" s="49" t="s">
        <v>202</v>
      </c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6"/>
      <c r="AX61" s="46"/>
      <c r="AY61" s="46"/>
      <c r="AZ61" s="46"/>
    </row>
    <row r="62" ht="15.75" customHeight="1">
      <c r="A62" s="47">
        <v>44823.61666666667</v>
      </c>
      <c r="B62" s="48" t="s">
        <v>28</v>
      </c>
      <c r="C62" s="48" t="s">
        <v>29</v>
      </c>
      <c r="D62" s="48" t="s">
        <v>165</v>
      </c>
      <c r="E62" s="48" t="s">
        <v>166</v>
      </c>
      <c r="F62" s="49" t="s">
        <v>205</v>
      </c>
      <c r="G62" s="50">
        <v>34307.0</v>
      </c>
      <c r="H62" s="49" t="s">
        <v>199</v>
      </c>
      <c r="I62" s="49" t="s">
        <v>199</v>
      </c>
      <c r="J62" s="49" t="s">
        <v>199</v>
      </c>
      <c r="K62" s="49" t="s">
        <v>199</v>
      </c>
      <c r="L62" s="49" t="s">
        <v>199</v>
      </c>
      <c r="M62" s="49" t="s">
        <v>199</v>
      </c>
      <c r="N62" s="49">
        <v>6.34678E8</v>
      </c>
      <c r="O62" s="49"/>
      <c r="P62" s="49"/>
      <c r="Q62" s="49"/>
      <c r="R62" s="49"/>
      <c r="S62" s="49" t="s">
        <v>200</v>
      </c>
      <c r="T62" s="49"/>
      <c r="U62" s="49"/>
      <c r="V62" s="49"/>
      <c r="W62" s="49" t="s">
        <v>201</v>
      </c>
      <c r="X62" s="49" t="s">
        <v>202</v>
      </c>
      <c r="Y62" s="49"/>
      <c r="Z62" s="49"/>
      <c r="AA62" s="49"/>
      <c r="AB62" s="49"/>
      <c r="AC62" s="49"/>
      <c r="AD62" s="49" t="s">
        <v>202</v>
      </c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6"/>
      <c r="AX62" s="46"/>
      <c r="AY62" s="46"/>
      <c r="AZ62" s="46"/>
    </row>
    <row r="63" ht="15.75" customHeight="1">
      <c r="A63" s="47">
        <v>44823.77222222222</v>
      </c>
      <c r="B63" s="48" t="s">
        <v>28</v>
      </c>
      <c r="C63" s="48" t="s">
        <v>29</v>
      </c>
      <c r="D63" s="48" t="s">
        <v>167</v>
      </c>
      <c r="E63" s="48" t="s">
        <v>168</v>
      </c>
      <c r="F63" s="49" t="s">
        <v>205</v>
      </c>
      <c r="G63" s="50">
        <v>33248.0</v>
      </c>
      <c r="H63" s="49">
        <v>2.40144694E8</v>
      </c>
      <c r="I63" s="49" t="s">
        <v>199</v>
      </c>
      <c r="J63" s="49" t="s">
        <v>199</v>
      </c>
      <c r="K63" s="49" t="s">
        <v>199</v>
      </c>
      <c r="L63" s="49" t="s">
        <v>199</v>
      </c>
      <c r="M63" s="49" t="s">
        <v>199</v>
      </c>
      <c r="N63" s="49" t="s">
        <v>199</v>
      </c>
      <c r="O63" s="49"/>
      <c r="P63" s="49"/>
      <c r="Q63" s="49"/>
      <c r="R63" s="49"/>
      <c r="S63" s="49" t="s">
        <v>207</v>
      </c>
      <c r="T63" s="49"/>
      <c r="U63" s="49"/>
      <c r="V63" s="49"/>
      <c r="W63" s="49" t="s">
        <v>203</v>
      </c>
      <c r="X63" s="49" t="s">
        <v>202</v>
      </c>
      <c r="Y63" s="49"/>
      <c r="Z63" s="49"/>
      <c r="AA63" s="49"/>
      <c r="AB63" s="49"/>
      <c r="AC63" s="49"/>
      <c r="AD63" s="49" t="s">
        <v>202</v>
      </c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6"/>
      <c r="AX63" s="46"/>
      <c r="AY63" s="46"/>
      <c r="AZ63" s="46"/>
    </row>
    <row r="64" ht="15.75" customHeight="1">
      <c r="A64" s="47">
        <v>44824.51666666667</v>
      </c>
      <c r="B64" s="48" t="s">
        <v>28</v>
      </c>
      <c r="C64" s="48" t="s">
        <v>29</v>
      </c>
      <c r="D64" s="48" t="s">
        <v>169</v>
      </c>
      <c r="E64" s="48" t="s">
        <v>170</v>
      </c>
      <c r="F64" s="49" t="s">
        <v>198</v>
      </c>
      <c r="G64" s="50">
        <v>34204.0</v>
      </c>
      <c r="H64" s="49">
        <v>4.97049624E8</v>
      </c>
      <c r="I64" s="49" t="s">
        <v>199</v>
      </c>
      <c r="J64" s="49" t="s">
        <v>199</v>
      </c>
      <c r="K64" s="49" t="s">
        <v>199</v>
      </c>
      <c r="L64" s="49" t="s">
        <v>199</v>
      </c>
      <c r="M64" s="49" t="s">
        <v>199</v>
      </c>
      <c r="N64" s="49" t="s">
        <v>199</v>
      </c>
      <c r="O64" s="49"/>
      <c r="P64" s="49"/>
      <c r="Q64" s="49"/>
      <c r="R64" s="49"/>
      <c r="S64" s="49" t="s">
        <v>200</v>
      </c>
      <c r="T64" s="49"/>
      <c r="U64" s="49"/>
      <c r="V64" s="49"/>
      <c r="W64" s="49" t="s">
        <v>201</v>
      </c>
      <c r="X64" s="49" t="s">
        <v>202</v>
      </c>
      <c r="Y64" s="49"/>
      <c r="Z64" s="49"/>
      <c r="AA64" s="49"/>
      <c r="AB64" s="49"/>
      <c r="AC64" s="49"/>
      <c r="AD64" s="49" t="s">
        <v>202</v>
      </c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6"/>
      <c r="AX64" s="46"/>
      <c r="AY64" s="46"/>
      <c r="AZ64" s="46"/>
    </row>
    <row r="65" ht="15.75" customHeight="1">
      <c r="A65" s="47">
        <v>44826.364583333336</v>
      </c>
      <c r="B65" s="48" t="s">
        <v>28</v>
      </c>
      <c r="C65" s="48" t="s">
        <v>29</v>
      </c>
      <c r="D65" s="48" t="s">
        <v>171</v>
      </c>
      <c r="E65" s="48" t="s">
        <v>172</v>
      </c>
      <c r="F65" s="49" t="s">
        <v>205</v>
      </c>
      <c r="G65" s="50">
        <v>34183.0</v>
      </c>
      <c r="H65" s="49">
        <v>4.13099023E8</v>
      </c>
      <c r="I65" s="49" t="s">
        <v>199</v>
      </c>
      <c r="J65" s="49" t="s">
        <v>199</v>
      </c>
      <c r="K65" s="49" t="s">
        <v>199</v>
      </c>
      <c r="L65" s="49" t="s">
        <v>199</v>
      </c>
      <c r="M65" s="49" t="s">
        <v>199</v>
      </c>
      <c r="N65" s="49" t="s">
        <v>199</v>
      </c>
      <c r="O65" s="49"/>
      <c r="P65" s="49"/>
      <c r="Q65" s="49"/>
      <c r="R65" s="49"/>
      <c r="S65" s="49" t="s">
        <v>207</v>
      </c>
      <c r="T65" s="49"/>
      <c r="U65" s="49"/>
      <c r="V65" s="49"/>
      <c r="W65" s="49" t="s">
        <v>201</v>
      </c>
      <c r="X65" s="49" t="s">
        <v>202</v>
      </c>
      <c r="Y65" s="49"/>
      <c r="Z65" s="49"/>
      <c r="AA65" s="49"/>
      <c r="AB65" s="49"/>
      <c r="AC65" s="49"/>
      <c r="AD65" s="49" t="s">
        <v>202</v>
      </c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6"/>
      <c r="AX65" s="46"/>
      <c r="AY65" s="46"/>
      <c r="AZ65" s="46"/>
    </row>
    <row r="66" ht="15.75" customHeight="1">
      <c r="A66" s="47">
        <v>44826.740277777775</v>
      </c>
      <c r="B66" s="48" t="s">
        <v>28</v>
      </c>
      <c r="C66" s="48" t="s">
        <v>29</v>
      </c>
      <c r="D66" s="48" t="s">
        <v>211</v>
      </c>
      <c r="E66" s="48" t="s">
        <v>212</v>
      </c>
      <c r="F66" s="49" t="s">
        <v>198</v>
      </c>
      <c r="G66" s="50">
        <v>34576.0</v>
      </c>
      <c r="H66" s="49">
        <v>3.91250832E8</v>
      </c>
      <c r="I66" s="49" t="s">
        <v>199</v>
      </c>
      <c r="J66" s="49" t="s">
        <v>199</v>
      </c>
      <c r="K66" s="49" t="s">
        <v>199</v>
      </c>
      <c r="L66" s="49" t="s">
        <v>199</v>
      </c>
      <c r="M66" s="49" t="s">
        <v>199</v>
      </c>
      <c r="N66" s="49" t="s">
        <v>199</v>
      </c>
      <c r="O66" s="49"/>
      <c r="P66" s="49"/>
      <c r="Q66" s="49"/>
      <c r="R66" s="49"/>
      <c r="S66" s="49" t="s">
        <v>200</v>
      </c>
      <c r="T66" s="49"/>
      <c r="U66" s="49"/>
      <c r="V66" s="49"/>
      <c r="W66" s="49" t="s">
        <v>203</v>
      </c>
      <c r="X66" s="49" t="s">
        <v>202</v>
      </c>
      <c r="Y66" s="49"/>
      <c r="Z66" s="49"/>
      <c r="AA66" s="49"/>
      <c r="AB66" s="49"/>
      <c r="AC66" s="49"/>
      <c r="AD66" s="49" t="s">
        <v>202</v>
      </c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6"/>
      <c r="AX66" s="46"/>
      <c r="AY66" s="46"/>
      <c r="AZ66" s="46"/>
    </row>
    <row r="67" ht="15.75" customHeight="1">
      <c r="A67" s="47"/>
      <c r="B67" s="48"/>
      <c r="C67" s="48"/>
      <c r="D67" s="48"/>
      <c r="E67" s="48"/>
      <c r="F67" s="49"/>
      <c r="G67" s="50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6"/>
      <c r="AX67" s="46"/>
      <c r="AY67" s="46"/>
      <c r="AZ67" s="46"/>
    </row>
    <row r="68" ht="15.75" customHeight="1">
      <c r="A68" s="47"/>
      <c r="B68" s="48"/>
      <c r="C68" s="48"/>
      <c r="D68" s="48"/>
      <c r="E68" s="48"/>
      <c r="F68" s="49"/>
      <c r="G68" s="50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6"/>
      <c r="AX68" s="46"/>
      <c r="AY68" s="46"/>
      <c r="AZ68" s="46"/>
    </row>
    <row r="69" ht="15.75" customHeight="1">
      <c r="A69" s="47"/>
      <c r="B69" s="48"/>
      <c r="C69" s="48"/>
      <c r="D69" s="48"/>
      <c r="E69" s="48"/>
      <c r="F69" s="49"/>
      <c r="G69" s="50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6"/>
      <c r="AZ69" s="46"/>
    </row>
    <row r="70" ht="15.75" customHeight="1">
      <c r="A70" s="47"/>
      <c r="B70" s="48"/>
      <c r="C70" s="48"/>
      <c r="D70" s="48"/>
      <c r="E70" s="48"/>
      <c r="F70" s="49"/>
      <c r="G70" s="50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51"/>
      <c r="AW70" s="51"/>
      <c r="AX70" s="51"/>
      <c r="AY70" s="51"/>
      <c r="AZ70" s="51"/>
    </row>
    <row r="71" ht="15.75" customHeight="1">
      <c r="A71" s="47"/>
      <c r="B71" s="48"/>
      <c r="C71" s="48"/>
      <c r="D71" s="48"/>
      <c r="E71" s="48"/>
      <c r="F71" s="49"/>
      <c r="G71" s="50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51"/>
      <c r="AW71" s="51"/>
      <c r="AX71" s="51"/>
      <c r="AY71" s="51"/>
      <c r="AZ71" s="51"/>
    </row>
    <row r="72" ht="15.75" customHeight="1">
      <c r="A72" s="47"/>
      <c r="B72" s="48"/>
      <c r="C72" s="48"/>
      <c r="D72" s="48"/>
      <c r="E72" s="48"/>
      <c r="F72" s="49"/>
      <c r="G72" s="50"/>
      <c r="H72" s="49"/>
      <c r="I72" s="49"/>
      <c r="J72" s="49"/>
      <c r="K72" s="49"/>
      <c r="L72" s="49"/>
      <c r="M72" s="49"/>
      <c r="N72" s="49"/>
      <c r="O72" s="49"/>
      <c r="P72" s="55"/>
      <c r="Q72" s="55"/>
      <c r="R72" s="49"/>
      <c r="S72" s="49"/>
      <c r="T72" s="49"/>
      <c r="U72" s="49"/>
      <c r="V72" s="55"/>
      <c r="W72" s="49"/>
      <c r="X72" s="49"/>
      <c r="Y72" s="49"/>
      <c r="Z72" s="49"/>
      <c r="AA72" s="49"/>
      <c r="AB72" s="49"/>
      <c r="AC72" s="49"/>
      <c r="AD72" s="49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49"/>
      <c r="AR72" s="49"/>
      <c r="AS72" s="49"/>
      <c r="AT72" s="49"/>
      <c r="AU72" s="49"/>
      <c r="AV72" s="56"/>
      <c r="AW72" s="51"/>
      <c r="AX72" s="51"/>
      <c r="AY72" s="51"/>
      <c r="AZ72" s="51"/>
    </row>
    <row r="73" ht="15.75" customHeight="1">
      <c r="A73" s="47"/>
      <c r="B73" s="48"/>
      <c r="C73" s="48"/>
      <c r="D73" s="48"/>
      <c r="E73" s="48"/>
      <c r="F73" s="49"/>
      <c r="G73" s="50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51"/>
      <c r="AW73" s="51"/>
      <c r="AX73" s="51"/>
      <c r="AY73" s="51"/>
      <c r="AZ73" s="51"/>
    </row>
    <row r="74" ht="15.75" customHeight="1">
      <c r="A74" s="47"/>
      <c r="B74" s="48"/>
      <c r="C74" s="48"/>
      <c r="D74" s="48"/>
      <c r="E74" s="48"/>
      <c r="F74" s="49"/>
      <c r="G74" s="50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51"/>
      <c r="AW74" s="51"/>
      <c r="AX74" s="51"/>
      <c r="AY74" s="51"/>
      <c r="AZ74" s="51"/>
    </row>
    <row r="75" ht="15.75" customHeight="1">
      <c r="A75" s="47"/>
      <c r="B75" s="48"/>
      <c r="C75" s="48"/>
      <c r="D75" s="48"/>
      <c r="E75" s="48"/>
      <c r="F75" s="49"/>
      <c r="G75" s="50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51"/>
      <c r="AW75" s="51"/>
      <c r="AX75" s="51"/>
      <c r="AY75" s="51"/>
      <c r="AZ75" s="51"/>
    </row>
    <row r="76" ht="15.75" customHeight="1">
      <c r="A76" s="47"/>
      <c r="B76" s="48"/>
      <c r="C76" s="48"/>
      <c r="D76" s="48"/>
      <c r="E76" s="48"/>
      <c r="F76" s="49"/>
      <c r="G76" s="50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57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51"/>
      <c r="AW76" s="51"/>
      <c r="AX76" s="51"/>
      <c r="AY76" s="51"/>
      <c r="AZ76" s="51"/>
    </row>
    <row r="77" ht="15.75" customHeight="1">
      <c r="A77" s="47"/>
      <c r="B77" s="48"/>
      <c r="C77" s="48"/>
      <c r="D77" s="48"/>
      <c r="E77" s="48"/>
      <c r="F77" s="49"/>
      <c r="G77" s="50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51"/>
      <c r="AW77" s="51"/>
      <c r="AX77" s="51"/>
      <c r="AY77" s="51"/>
      <c r="AZ77" s="51"/>
    </row>
    <row r="78" ht="15.75" customHeight="1">
      <c r="A78" s="47"/>
      <c r="B78" s="48"/>
      <c r="C78" s="48"/>
      <c r="D78" s="48"/>
      <c r="E78" s="48"/>
      <c r="F78" s="49"/>
      <c r="G78" s="50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51"/>
      <c r="AW78" s="51"/>
      <c r="AX78" s="51"/>
      <c r="AY78" s="51"/>
      <c r="AZ78" s="51"/>
    </row>
    <row r="79" ht="15.75" customHeight="1">
      <c r="A79" s="47"/>
      <c r="B79" s="48"/>
      <c r="C79" s="48"/>
      <c r="D79" s="48"/>
      <c r="E79" s="48"/>
      <c r="F79" s="49"/>
      <c r="G79" s="50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51"/>
      <c r="AW79" s="51"/>
      <c r="AX79" s="51"/>
      <c r="AY79" s="51"/>
      <c r="AZ79" s="51"/>
    </row>
    <row r="80" ht="15.75" customHeight="1">
      <c r="A80" s="42"/>
      <c r="B80" s="42"/>
      <c r="C80" s="42"/>
      <c r="D80" s="42"/>
      <c r="E80" s="42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6"/>
      <c r="AW80" s="46"/>
      <c r="AX80" s="46"/>
      <c r="AY80" s="46"/>
      <c r="AZ80" s="46"/>
    </row>
    <row r="81" ht="15.75" customHeight="1">
      <c r="A81" s="42"/>
      <c r="B81" s="42"/>
      <c r="C81" s="42"/>
      <c r="D81" s="42"/>
      <c r="E81" s="42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6"/>
      <c r="AW81" s="46"/>
      <c r="AX81" s="46"/>
      <c r="AY81" s="46"/>
      <c r="AZ81" s="46"/>
    </row>
    <row r="82" ht="15.75" customHeight="1">
      <c r="A82" s="42"/>
      <c r="B82" s="42"/>
      <c r="C82" s="42"/>
      <c r="D82" s="42"/>
      <c r="E82" s="42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6"/>
      <c r="AW82" s="46"/>
      <c r="AX82" s="46"/>
      <c r="AY82" s="46"/>
      <c r="AZ82" s="46"/>
    </row>
    <row r="83" ht="15.75" customHeight="1">
      <c r="A83" s="42"/>
      <c r="B83" s="42"/>
      <c r="C83" s="42"/>
      <c r="D83" s="42"/>
      <c r="E83" s="42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6"/>
      <c r="AW83" s="46"/>
      <c r="AX83" s="46"/>
      <c r="AY83" s="46"/>
      <c r="AZ83" s="46"/>
    </row>
    <row r="84" ht="15.75" customHeight="1">
      <c r="A84" s="42"/>
      <c r="B84" s="42"/>
      <c r="C84" s="42"/>
      <c r="D84" s="42"/>
      <c r="E84" s="42"/>
      <c r="F84" s="44"/>
      <c r="G84" s="58"/>
      <c r="H84" s="59"/>
      <c r="I84" s="58"/>
      <c r="J84" s="59"/>
      <c r="K84" s="58"/>
      <c r="L84" s="59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6"/>
      <c r="AW84" s="46"/>
      <c r="AX84" s="46"/>
      <c r="AY84" s="46"/>
      <c r="AZ84" s="46"/>
    </row>
    <row r="85" ht="15.75" customHeight="1">
      <c r="A85" s="42"/>
      <c r="B85" s="42"/>
      <c r="C85" s="42"/>
      <c r="D85" s="42"/>
      <c r="E85" s="42"/>
      <c r="F85" s="44"/>
      <c r="G85" s="59"/>
      <c r="H85" s="60"/>
      <c r="I85" s="59"/>
      <c r="J85" s="60"/>
      <c r="K85" s="59"/>
      <c r="L85" s="58"/>
      <c r="M85" s="59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6"/>
      <c r="AW85" s="46"/>
      <c r="AX85" s="46"/>
      <c r="AY85" s="46"/>
      <c r="AZ85" s="46"/>
    </row>
    <row r="86" ht="15.75" customHeight="1">
      <c r="A86" s="42"/>
      <c r="B86" s="42"/>
      <c r="C86" s="42"/>
      <c r="D86" s="42"/>
      <c r="E86" s="42"/>
      <c r="F86" s="44"/>
      <c r="G86" s="59"/>
      <c r="H86" s="58"/>
      <c r="I86" s="61"/>
      <c r="J86" s="58"/>
      <c r="K86" s="61"/>
      <c r="L86" s="58"/>
      <c r="M86" s="59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6"/>
      <c r="AW86" s="46"/>
      <c r="AX86" s="46"/>
      <c r="AY86" s="46"/>
      <c r="AZ86" s="46"/>
    </row>
    <row r="87" ht="15.75" customHeight="1">
      <c r="A87" s="42"/>
      <c r="B87" s="42"/>
      <c r="C87" s="42"/>
      <c r="D87" s="42"/>
      <c r="E87" s="42"/>
      <c r="F87" s="44"/>
      <c r="G87" s="59"/>
      <c r="H87" s="58"/>
      <c r="I87" s="61"/>
      <c r="J87" s="58"/>
      <c r="K87" s="61"/>
      <c r="L87" s="58"/>
      <c r="M87" s="59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6"/>
      <c r="AW87" s="46"/>
      <c r="AX87" s="46"/>
      <c r="AY87" s="46"/>
      <c r="AZ87" s="46"/>
    </row>
    <row r="88" ht="15.75" customHeight="1">
      <c r="A88" s="42"/>
      <c r="B88" s="42"/>
      <c r="C88" s="42"/>
      <c r="D88" s="42"/>
      <c r="E88" s="42"/>
      <c r="F88" s="44"/>
      <c r="G88" s="59"/>
      <c r="H88" s="58"/>
      <c r="I88" s="61"/>
      <c r="J88" s="58"/>
      <c r="K88" s="61"/>
      <c r="L88" s="58"/>
      <c r="M88" s="59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6"/>
      <c r="AW88" s="46"/>
      <c r="AX88" s="46"/>
      <c r="AY88" s="46"/>
      <c r="AZ88" s="46"/>
    </row>
    <row r="89" ht="15.75" customHeight="1">
      <c r="A89" s="42"/>
      <c r="B89" s="42"/>
      <c r="C89" s="42"/>
      <c r="D89" s="42"/>
      <c r="E89" s="42"/>
      <c r="F89" s="44"/>
      <c r="G89" s="59"/>
      <c r="H89" s="58"/>
      <c r="I89" s="61"/>
      <c r="J89" s="58"/>
      <c r="K89" s="61"/>
      <c r="L89" s="58"/>
      <c r="M89" s="59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6"/>
      <c r="AW89" s="46"/>
      <c r="AX89" s="46"/>
      <c r="AY89" s="46"/>
      <c r="AZ89" s="46"/>
    </row>
    <row r="90" ht="15.75" customHeight="1">
      <c r="A90" s="42"/>
      <c r="B90" s="42"/>
      <c r="C90" s="42"/>
      <c r="D90" s="42"/>
      <c r="E90" s="42"/>
      <c r="F90" s="44"/>
      <c r="G90" s="59"/>
      <c r="H90" s="58"/>
      <c r="I90" s="61"/>
      <c r="J90" s="58"/>
      <c r="K90" s="61"/>
      <c r="L90" s="58"/>
      <c r="M90" s="59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6"/>
      <c r="AW90" s="46"/>
      <c r="AX90" s="46"/>
      <c r="AY90" s="46"/>
      <c r="AZ90" s="46"/>
    </row>
    <row r="91" ht="15.75" customHeight="1">
      <c r="A91" s="42"/>
      <c r="B91" s="42"/>
      <c r="C91" s="42"/>
      <c r="D91" s="42"/>
      <c r="E91" s="42"/>
      <c r="F91" s="44"/>
      <c r="G91" s="59"/>
      <c r="H91" s="58"/>
      <c r="I91" s="61"/>
      <c r="J91" s="58"/>
      <c r="K91" s="61"/>
      <c r="L91" s="58"/>
      <c r="M91" s="59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6"/>
      <c r="AW91" s="46"/>
      <c r="AX91" s="46"/>
      <c r="AY91" s="46"/>
      <c r="AZ91" s="46"/>
    </row>
    <row r="92" ht="15.75" customHeight="1">
      <c r="A92" s="42"/>
      <c r="B92" s="42"/>
      <c r="C92" s="42"/>
      <c r="D92" s="42"/>
      <c r="E92" s="42"/>
      <c r="F92" s="44"/>
      <c r="G92" s="59"/>
      <c r="H92" s="58"/>
      <c r="I92" s="61"/>
      <c r="J92" s="58"/>
      <c r="K92" s="61"/>
      <c r="L92" s="58"/>
      <c r="M92" s="59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6"/>
      <c r="AW92" s="46"/>
      <c r="AX92" s="46"/>
      <c r="AY92" s="46"/>
      <c r="AZ92" s="46"/>
    </row>
    <row r="93" ht="15.75" customHeight="1">
      <c r="A93" s="42"/>
      <c r="B93" s="42"/>
      <c r="C93" s="42"/>
      <c r="D93" s="42"/>
      <c r="E93" s="42"/>
      <c r="F93" s="44"/>
      <c r="G93" s="59"/>
      <c r="H93" s="58"/>
      <c r="I93" s="61"/>
      <c r="J93" s="58"/>
      <c r="K93" s="61"/>
      <c r="L93" s="58"/>
      <c r="M93" s="59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6"/>
      <c r="AW93" s="46"/>
      <c r="AX93" s="46"/>
      <c r="AY93" s="46"/>
      <c r="AZ93" s="46"/>
    </row>
    <row r="94" ht="15.75" customHeight="1">
      <c r="A94" s="42"/>
      <c r="B94" s="42"/>
      <c r="C94" s="42"/>
      <c r="D94" s="42"/>
      <c r="E94" s="42"/>
      <c r="F94" s="44"/>
      <c r="G94" s="59"/>
      <c r="H94" s="58"/>
      <c r="I94" s="61"/>
      <c r="J94" s="58"/>
      <c r="K94" s="61"/>
      <c r="L94" s="58"/>
      <c r="M94" s="59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6"/>
      <c r="AW94" s="46"/>
      <c r="AX94" s="46"/>
      <c r="AY94" s="46"/>
      <c r="AZ94" s="46"/>
    </row>
    <row r="95" ht="15.75" customHeight="1">
      <c r="A95" s="42"/>
      <c r="B95" s="42"/>
      <c r="C95" s="42"/>
      <c r="D95" s="42"/>
      <c r="E95" s="42"/>
      <c r="F95" s="44"/>
      <c r="G95" s="59"/>
      <c r="H95" s="58"/>
      <c r="I95" s="61"/>
      <c r="J95" s="58"/>
      <c r="K95" s="61"/>
      <c r="L95" s="58"/>
      <c r="M95" s="59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6"/>
      <c r="AW95" s="46"/>
      <c r="AX95" s="46"/>
      <c r="AY95" s="46"/>
      <c r="AZ95" s="46"/>
    </row>
    <row r="96" ht="15.75" customHeight="1">
      <c r="A96" s="42"/>
      <c r="B96" s="42"/>
      <c r="C96" s="42"/>
      <c r="D96" s="42"/>
      <c r="E96" s="42"/>
      <c r="F96" s="44"/>
      <c r="G96" s="59"/>
      <c r="H96" s="58"/>
      <c r="I96" s="61"/>
      <c r="J96" s="58"/>
      <c r="K96" s="61"/>
      <c r="L96" s="58"/>
      <c r="M96" s="59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6"/>
      <c r="AW96" s="46"/>
      <c r="AX96" s="46"/>
      <c r="AY96" s="46"/>
      <c r="AZ96" s="46"/>
    </row>
    <row r="97" ht="15.75" customHeight="1">
      <c r="A97" s="42"/>
      <c r="B97" s="42"/>
      <c r="C97" s="42"/>
      <c r="D97" s="42"/>
      <c r="E97" s="42"/>
      <c r="F97" s="44"/>
      <c r="G97" s="59"/>
      <c r="H97" s="58"/>
      <c r="I97" s="61"/>
      <c r="J97" s="58"/>
      <c r="K97" s="61"/>
      <c r="L97" s="58"/>
      <c r="M97" s="59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6"/>
      <c r="AW97" s="46"/>
      <c r="AX97" s="46"/>
      <c r="AY97" s="46"/>
      <c r="AZ97" s="46"/>
    </row>
    <row r="98" ht="15.75" customHeight="1">
      <c r="A98" s="42"/>
      <c r="B98" s="42"/>
      <c r="C98" s="42"/>
      <c r="D98" s="42"/>
      <c r="E98" s="42"/>
      <c r="F98" s="44"/>
      <c r="G98" s="59"/>
      <c r="H98" s="58"/>
      <c r="I98" s="61"/>
      <c r="J98" s="58"/>
      <c r="K98" s="61"/>
      <c r="L98" s="58"/>
      <c r="M98" s="59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6"/>
      <c r="AW98" s="46"/>
      <c r="AX98" s="46"/>
      <c r="AY98" s="46"/>
      <c r="AZ98" s="46"/>
    </row>
    <row r="99" ht="15.75" customHeight="1">
      <c r="A99" s="42"/>
      <c r="B99" s="42"/>
      <c r="C99" s="42"/>
      <c r="D99" s="42"/>
      <c r="E99" s="42"/>
      <c r="F99" s="44"/>
      <c r="G99" s="59"/>
      <c r="H99" s="58"/>
      <c r="I99" s="61"/>
      <c r="J99" s="58"/>
      <c r="K99" s="61"/>
      <c r="L99" s="58"/>
      <c r="M99" s="59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6"/>
      <c r="AW99" s="46"/>
      <c r="AX99" s="46"/>
      <c r="AY99" s="46"/>
      <c r="AZ99" s="46"/>
    </row>
    <row r="100" ht="15.75" customHeight="1">
      <c r="A100" s="42"/>
      <c r="B100" s="42"/>
      <c r="C100" s="42"/>
      <c r="D100" s="42"/>
      <c r="E100" s="42"/>
      <c r="F100" s="44"/>
      <c r="G100" s="59"/>
      <c r="H100" s="58"/>
      <c r="I100" s="61"/>
      <c r="J100" s="58"/>
      <c r="K100" s="61"/>
      <c r="L100" s="58"/>
      <c r="M100" s="59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6"/>
      <c r="AW100" s="46"/>
      <c r="AX100" s="46"/>
      <c r="AY100" s="46"/>
      <c r="AZ100" s="46"/>
    </row>
    <row r="101" ht="15.75" customHeight="1">
      <c r="A101" s="42"/>
      <c r="B101" s="42"/>
      <c r="C101" s="42"/>
      <c r="D101" s="42"/>
      <c r="E101" s="42"/>
      <c r="F101" s="44"/>
      <c r="G101" s="59"/>
      <c r="H101" s="58"/>
      <c r="I101" s="61"/>
      <c r="J101" s="58"/>
      <c r="K101" s="61"/>
      <c r="L101" s="58"/>
      <c r="M101" s="59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6"/>
      <c r="AW101" s="46"/>
      <c r="AX101" s="46"/>
      <c r="AY101" s="46"/>
      <c r="AZ101" s="46"/>
    </row>
    <row r="102" ht="15.75" customHeight="1">
      <c r="A102" s="42"/>
      <c r="B102" s="42"/>
      <c r="C102" s="42"/>
      <c r="D102" s="42"/>
      <c r="E102" s="42"/>
      <c r="F102" s="44"/>
      <c r="G102" s="59"/>
      <c r="H102" s="58"/>
      <c r="I102" s="61"/>
      <c r="J102" s="58"/>
      <c r="K102" s="61"/>
      <c r="L102" s="58"/>
      <c r="M102" s="59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6"/>
      <c r="AW102" s="46"/>
      <c r="AX102" s="46"/>
      <c r="AY102" s="46"/>
      <c r="AZ102" s="46"/>
    </row>
    <row r="103" ht="15.75" customHeight="1">
      <c r="A103" s="42"/>
      <c r="B103" s="42"/>
      <c r="C103" s="42"/>
      <c r="D103" s="42"/>
      <c r="E103" s="42"/>
      <c r="F103" s="44"/>
      <c r="G103" s="59"/>
      <c r="H103" s="58"/>
      <c r="I103" s="61"/>
      <c r="J103" s="58"/>
      <c r="K103" s="61"/>
      <c r="L103" s="58"/>
      <c r="M103" s="59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6"/>
      <c r="AW103" s="46"/>
      <c r="AX103" s="46"/>
      <c r="AY103" s="46"/>
      <c r="AZ103" s="46"/>
    </row>
    <row r="104" ht="15.75" customHeight="1">
      <c r="A104" s="42"/>
      <c r="B104" s="42"/>
      <c r="C104" s="42"/>
      <c r="D104" s="42"/>
      <c r="E104" s="42"/>
      <c r="F104" s="44"/>
      <c r="G104" s="59"/>
      <c r="H104" s="58"/>
      <c r="I104" s="61"/>
      <c r="J104" s="58"/>
      <c r="K104" s="61"/>
      <c r="L104" s="58"/>
      <c r="M104" s="59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6"/>
      <c r="AW104" s="46"/>
      <c r="AX104" s="46"/>
      <c r="AY104" s="46"/>
      <c r="AZ104" s="46"/>
    </row>
    <row r="105" ht="15.75" customHeight="1">
      <c r="A105" s="42"/>
      <c r="B105" s="42"/>
      <c r="C105" s="42"/>
      <c r="D105" s="42"/>
      <c r="E105" s="42"/>
      <c r="F105" s="44"/>
      <c r="G105" s="59"/>
      <c r="H105" s="58"/>
      <c r="I105" s="61"/>
      <c r="J105" s="58"/>
      <c r="K105" s="61"/>
      <c r="L105" s="58"/>
      <c r="M105" s="59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6"/>
      <c r="AW105" s="46"/>
      <c r="AX105" s="46"/>
      <c r="AY105" s="46"/>
      <c r="AZ105" s="46"/>
    </row>
    <row r="106" ht="15.75" customHeight="1">
      <c r="A106" s="42"/>
      <c r="B106" s="42"/>
      <c r="C106" s="42"/>
      <c r="D106" s="42"/>
      <c r="E106" s="42"/>
      <c r="F106" s="44"/>
      <c r="G106" s="59"/>
      <c r="H106" s="58"/>
      <c r="I106" s="61"/>
      <c r="J106" s="58"/>
      <c r="K106" s="61"/>
      <c r="L106" s="58"/>
      <c r="M106" s="59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6"/>
      <c r="AW106" s="46"/>
      <c r="AX106" s="46"/>
      <c r="AY106" s="46"/>
      <c r="AZ106" s="46"/>
    </row>
    <row r="107" ht="15.75" customHeight="1">
      <c r="A107" s="42"/>
      <c r="B107" s="42"/>
      <c r="C107" s="42"/>
      <c r="D107" s="42"/>
      <c r="E107" s="42"/>
      <c r="F107" s="44"/>
      <c r="G107" s="59"/>
      <c r="H107" s="58"/>
      <c r="I107" s="61"/>
      <c r="J107" s="58"/>
      <c r="K107" s="61"/>
      <c r="L107" s="58"/>
      <c r="M107" s="59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6"/>
      <c r="AW107" s="46"/>
      <c r="AX107" s="46"/>
      <c r="AY107" s="46"/>
      <c r="AZ107" s="46"/>
    </row>
    <row r="108" ht="15.75" customHeight="1">
      <c r="A108" s="42"/>
      <c r="B108" s="42"/>
      <c r="C108" s="42"/>
      <c r="D108" s="42"/>
      <c r="E108" s="42"/>
      <c r="F108" s="44"/>
      <c r="G108" s="59"/>
      <c r="H108" s="58"/>
      <c r="I108" s="61"/>
      <c r="J108" s="58"/>
      <c r="K108" s="61"/>
      <c r="L108" s="58"/>
      <c r="M108" s="59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6"/>
      <c r="AW108" s="46"/>
      <c r="AX108" s="46"/>
      <c r="AY108" s="46"/>
      <c r="AZ108" s="46"/>
    </row>
    <row r="109" ht="15.75" customHeight="1">
      <c r="A109" s="42"/>
      <c r="B109" s="42"/>
      <c r="C109" s="42"/>
      <c r="D109" s="42"/>
      <c r="E109" s="42"/>
      <c r="F109" s="44"/>
      <c r="G109" s="59"/>
      <c r="H109" s="58"/>
      <c r="I109" s="61"/>
      <c r="J109" s="58"/>
      <c r="K109" s="61"/>
      <c r="L109" s="58"/>
      <c r="M109" s="59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6"/>
      <c r="AW109" s="46"/>
      <c r="AX109" s="46"/>
      <c r="AY109" s="46"/>
      <c r="AZ109" s="46"/>
    </row>
    <row r="110" ht="15.75" customHeight="1">
      <c r="A110" s="42"/>
      <c r="B110" s="42"/>
      <c r="C110" s="42"/>
      <c r="D110" s="42"/>
      <c r="E110" s="42"/>
      <c r="F110" s="44"/>
      <c r="G110" s="59"/>
      <c r="H110" s="58"/>
      <c r="I110" s="61"/>
      <c r="J110" s="58"/>
      <c r="K110" s="61"/>
      <c r="L110" s="58"/>
      <c r="M110" s="59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6"/>
      <c r="AW110" s="46"/>
      <c r="AX110" s="46"/>
      <c r="AY110" s="46"/>
      <c r="AZ110" s="46"/>
    </row>
    <row r="111" ht="15.75" customHeight="1">
      <c r="A111" s="42"/>
      <c r="B111" s="42"/>
      <c r="C111" s="42"/>
      <c r="D111" s="42"/>
      <c r="E111" s="42"/>
      <c r="F111" s="44"/>
      <c r="G111" s="59"/>
      <c r="H111" s="58"/>
      <c r="I111" s="61"/>
      <c r="J111" s="58"/>
      <c r="K111" s="61"/>
      <c r="L111" s="58"/>
      <c r="M111" s="59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6"/>
      <c r="AW111" s="46"/>
      <c r="AX111" s="46"/>
      <c r="AY111" s="46"/>
      <c r="AZ111" s="46"/>
    </row>
    <row r="112" ht="15.75" customHeight="1">
      <c r="A112" s="42"/>
      <c r="B112" s="42"/>
      <c r="C112" s="42"/>
      <c r="D112" s="42"/>
      <c r="E112" s="42"/>
      <c r="F112" s="44"/>
      <c r="G112" s="59"/>
      <c r="H112" s="58"/>
      <c r="I112" s="61"/>
      <c r="J112" s="58"/>
      <c r="K112" s="61"/>
      <c r="L112" s="58"/>
      <c r="M112" s="59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6"/>
      <c r="AW112" s="46"/>
      <c r="AX112" s="46"/>
      <c r="AY112" s="46"/>
      <c r="AZ112" s="46"/>
    </row>
    <row r="113" ht="15.75" customHeight="1">
      <c r="A113" s="42"/>
      <c r="B113" s="42"/>
      <c r="C113" s="42"/>
      <c r="D113" s="42"/>
      <c r="E113" s="42"/>
      <c r="F113" s="44"/>
      <c r="G113" s="59"/>
      <c r="H113" s="58"/>
      <c r="I113" s="61"/>
      <c r="J113" s="58"/>
      <c r="K113" s="61"/>
      <c r="L113" s="58"/>
      <c r="M113" s="59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6"/>
      <c r="AW113" s="46"/>
      <c r="AX113" s="46"/>
      <c r="AY113" s="46"/>
      <c r="AZ113" s="46"/>
    </row>
    <row r="114" ht="15.75" customHeight="1">
      <c r="A114" s="42"/>
      <c r="B114" s="42"/>
      <c r="C114" s="42"/>
      <c r="D114" s="42"/>
      <c r="E114" s="42"/>
      <c r="F114" s="44"/>
      <c r="G114" s="59"/>
      <c r="H114" s="58"/>
      <c r="I114" s="61"/>
      <c r="J114" s="58"/>
      <c r="K114" s="61"/>
      <c r="L114" s="58"/>
      <c r="M114" s="59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6"/>
      <c r="AW114" s="46"/>
      <c r="AX114" s="46"/>
      <c r="AY114" s="46"/>
      <c r="AZ114" s="46"/>
    </row>
    <row r="115" ht="15.75" customHeight="1">
      <c r="A115" s="42"/>
      <c r="B115" s="42"/>
      <c r="C115" s="42"/>
      <c r="D115" s="42"/>
      <c r="E115" s="42"/>
      <c r="F115" s="44"/>
      <c r="G115" s="59"/>
      <c r="H115" s="58"/>
      <c r="I115" s="61"/>
      <c r="J115" s="58"/>
      <c r="K115" s="61"/>
      <c r="L115" s="58"/>
      <c r="M115" s="59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6"/>
      <c r="AW115" s="46"/>
      <c r="AX115" s="46"/>
      <c r="AY115" s="46"/>
      <c r="AZ115" s="46"/>
    </row>
    <row r="116" ht="15.75" customHeight="1">
      <c r="A116" s="42"/>
      <c r="B116" s="42"/>
      <c r="C116" s="42"/>
      <c r="D116" s="42"/>
      <c r="E116" s="42"/>
      <c r="F116" s="44"/>
      <c r="G116" s="59"/>
      <c r="H116" s="58"/>
      <c r="I116" s="61"/>
      <c r="J116" s="58"/>
      <c r="K116" s="61"/>
      <c r="L116" s="58"/>
      <c r="M116" s="59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6"/>
      <c r="AW116" s="46"/>
      <c r="AX116" s="46"/>
      <c r="AY116" s="46"/>
      <c r="AZ116" s="46"/>
    </row>
    <row r="117" ht="15.75" customHeight="1">
      <c r="A117" s="42"/>
      <c r="B117" s="42"/>
      <c r="C117" s="42"/>
      <c r="D117" s="42"/>
      <c r="E117" s="42"/>
      <c r="F117" s="44"/>
      <c r="G117" s="59"/>
      <c r="H117" s="58"/>
      <c r="I117" s="61"/>
      <c r="J117" s="58"/>
      <c r="K117" s="61"/>
      <c r="L117" s="58"/>
      <c r="M117" s="59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6"/>
      <c r="AW117" s="46"/>
      <c r="AX117" s="46"/>
      <c r="AY117" s="46"/>
      <c r="AZ117" s="46"/>
    </row>
    <row r="118" ht="15.75" customHeight="1">
      <c r="A118" s="42"/>
      <c r="B118" s="42"/>
      <c r="C118" s="42"/>
      <c r="D118" s="42"/>
      <c r="E118" s="42"/>
      <c r="F118" s="44"/>
      <c r="G118" s="59"/>
      <c r="H118" s="58"/>
      <c r="I118" s="61"/>
      <c r="J118" s="58"/>
      <c r="K118" s="61"/>
      <c r="L118" s="58"/>
      <c r="M118" s="59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6"/>
      <c r="AW118" s="46"/>
      <c r="AX118" s="46"/>
      <c r="AY118" s="46"/>
      <c r="AZ118" s="46"/>
    </row>
    <row r="119" ht="15.75" customHeight="1">
      <c r="A119" s="42"/>
      <c r="B119" s="42"/>
      <c r="C119" s="42"/>
      <c r="D119" s="42"/>
      <c r="E119" s="42"/>
      <c r="F119" s="44"/>
      <c r="G119" s="59"/>
      <c r="H119" s="58"/>
      <c r="I119" s="61"/>
      <c r="J119" s="58"/>
      <c r="K119" s="61"/>
      <c r="L119" s="58"/>
      <c r="M119" s="59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6"/>
      <c r="AW119" s="46"/>
      <c r="AX119" s="46"/>
      <c r="AY119" s="46"/>
      <c r="AZ119" s="46"/>
    </row>
    <row r="120" ht="15.75" customHeight="1">
      <c r="A120" s="42"/>
      <c r="B120" s="42"/>
      <c r="C120" s="42"/>
      <c r="D120" s="42"/>
      <c r="E120" s="42"/>
      <c r="F120" s="44"/>
      <c r="G120" s="59"/>
      <c r="H120" s="58"/>
      <c r="I120" s="61"/>
      <c r="J120" s="58"/>
      <c r="K120" s="61"/>
      <c r="L120" s="58"/>
      <c r="M120" s="59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6"/>
      <c r="AW120" s="46"/>
      <c r="AX120" s="46"/>
      <c r="AY120" s="46"/>
      <c r="AZ120" s="46"/>
    </row>
    <row r="121" ht="15.75" customHeight="1">
      <c r="A121" s="42"/>
      <c r="B121" s="42"/>
      <c r="C121" s="42"/>
      <c r="D121" s="42"/>
      <c r="E121" s="42"/>
      <c r="F121" s="44"/>
      <c r="G121" s="62"/>
      <c r="H121" s="63"/>
      <c r="I121" s="64"/>
      <c r="J121" s="63"/>
      <c r="K121" s="64"/>
      <c r="L121" s="63"/>
      <c r="M121" s="62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6"/>
      <c r="AW121" s="46"/>
      <c r="AX121" s="46"/>
      <c r="AY121" s="46"/>
      <c r="AZ121" s="46"/>
    </row>
    <row r="122" ht="15.75" customHeight="1">
      <c r="A122" s="42"/>
      <c r="B122" s="42"/>
      <c r="C122" s="42"/>
      <c r="D122" s="42"/>
      <c r="E122" s="42"/>
      <c r="F122" s="44"/>
      <c r="G122" s="59"/>
      <c r="H122" s="58"/>
      <c r="I122" s="61"/>
      <c r="J122" s="58"/>
      <c r="K122" s="61"/>
      <c r="L122" s="58"/>
      <c r="M122" s="59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6"/>
      <c r="AW122" s="46"/>
      <c r="AX122" s="46"/>
      <c r="AY122" s="46"/>
      <c r="AZ122" s="46"/>
    </row>
    <row r="123" ht="15.75" customHeight="1">
      <c r="A123" s="42"/>
      <c r="B123" s="42"/>
      <c r="C123" s="42"/>
      <c r="D123" s="42"/>
      <c r="E123" s="42"/>
      <c r="F123" s="44"/>
      <c r="G123" s="59"/>
      <c r="H123" s="58"/>
      <c r="I123" s="65"/>
      <c r="J123" s="66"/>
      <c r="K123" s="65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6"/>
      <c r="AW123" s="46"/>
      <c r="AX123" s="46"/>
      <c r="AY123" s="46"/>
      <c r="AZ123" s="46"/>
    </row>
    <row r="124" ht="15.75" customHeight="1">
      <c r="A124" s="42"/>
      <c r="B124" s="42"/>
      <c r="C124" s="42"/>
      <c r="D124" s="42"/>
      <c r="E124" s="42"/>
      <c r="F124" s="44"/>
      <c r="G124" s="66"/>
      <c r="H124" s="66"/>
      <c r="I124" s="65"/>
      <c r="J124" s="66"/>
      <c r="K124" s="65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6"/>
      <c r="AW124" s="46"/>
      <c r="AX124" s="46"/>
      <c r="AY124" s="46"/>
      <c r="AZ124" s="46"/>
    </row>
    <row r="125" ht="15.75" customHeight="1">
      <c r="A125" s="42"/>
      <c r="B125" s="42"/>
      <c r="C125" s="42"/>
      <c r="D125" s="42"/>
      <c r="E125" s="42"/>
      <c r="F125" s="44"/>
      <c r="G125" s="66"/>
      <c r="H125" s="66"/>
      <c r="I125" s="65"/>
      <c r="J125" s="66"/>
      <c r="K125" s="65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6"/>
      <c r="AW125" s="46"/>
      <c r="AX125" s="46"/>
      <c r="AY125" s="46"/>
      <c r="AZ125" s="46"/>
    </row>
    <row r="126" ht="15.75" customHeight="1">
      <c r="A126" s="42"/>
      <c r="B126" s="42"/>
      <c r="C126" s="42"/>
      <c r="D126" s="42"/>
      <c r="E126" s="42"/>
      <c r="F126" s="44"/>
      <c r="G126" s="66"/>
      <c r="H126" s="66"/>
      <c r="I126" s="65"/>
      <c r="J126" s="66"/>
      <c r="K126" s="65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6"/>
      <c r="AW126" s="46"/>
      <c r="AX126" s="46"/>
      <c r="AY126" s="46"/>
      <c r="AZ126" s="46"/>
    </row>
    <row r="127" ht="15.75" customHeight="1">
      <c r="A127" s="42"/>
      <c r="B127" s="42"/>
      <c r="C127" s="42"/>
      <c r="D127" s="42"/>
      <c r="E127" s="42"/>
      <c r="F127" s="44"/>
      <c r="G127" s="66"/>
      <c r="H127" s="66"/>
      <c r="I127" s="65"/>
      <c r="J127" s="66"/>
      <c r="K127" s="65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6"/>
      <c r="AW127" s="46"/>
      <c r="AX127" s="46"/>
      <c r="AY127" s="46"/>
      <c r="AZ127" s="46"/>
    </row>
    <row r="128" ht="15.75" customHeight="1">
      <c r="A128" s="42"/>
      <c r="B128" s="42"/>
      <c r="C128" s="42"/>
      <c r="D128" s="42"/>
      <c r="E128" s="42"/>
      <c r="F128" s="44"/>
      <c r="G128" s="66"/>
      <c r="H128" s="66"/>
      <c r="I128" s="65"/>
      <c r="J128" s="66"/>
      <c r="K128" s="65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6"/>
      <c r="AW128" s="46"/>
      <c r="AX128" s="46"/>
      <c r="AY128" s="46"/>
      <c r="AZ128" s="46"/>
    </row>
    <row r="129" ht="15.75" customHeight="1">
      <c r="A129" s="42"/>
      <c r="B129" s="42"/>
      <c r="C129" s="42"/>
      <c r="D129" s="42"/>
      <c r="E129" s="42"/>
      <c r="F129" s="44"/>
      <c r="G129" s="66"/>
      <c r="H129" s="66"/>
      <c r="I129" s="65"/>
      <c r="J129" s="66"/>
      <c r="K129" s="65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6"/>
      <c r="AW129" s="46"/>
      <c r="AX129" s="46"/>
      <c r="AY129" s="46"/>
      <c r="AZ129" s="46"/>
    </row>
    <row r="130" ht="15.75" customHeight="1">
      <c r="A130" s="42"/>
      <c r="B130" s="42"/>
      <c r="C130" s="42"/>
      <c r="D130" s="42"/>
      <c r="E130" s="42"/>
      <c r="F130" s="44"/>
      <c r="G130" s="66"/>
      <c r="H130" s="66"/>
      <c r="I130" s="65"/>
      <c r="J130" s="66"/>
      <c r="K130" s="65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6"/>
      <c r="AW130" s="46"/>
      <c r="AX130" s="46"/>
      <c r="AY130" s="46"/>
      <c r="AZ130" s="46"/>
    </row>
    <row r="131" ht="15.75" customHeight="1">
      <c r="A131" s="42"/>
      <c r="B131" s="42"/>
      <c r="C131" s="42"/>
      <c r="D131" s="42"/>
      <c r="E131" s="42"/>
      <c r="F131" s="44"/>
      <c r="G131" s="66"/>
      <c r="H131" s="66"/>
      <c r="I131" s="65"/>
      <c r="J131" s="66"/>
      <c r="K131" s="65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6"/>
      <c r="AW131" s="46"/>
      <c r="AX131" s="46"/>
      <c r="AY131" s="46"/>
      <c r="AZ131" s="46"/>
    </row>
    <row r="132" ht="15.75" customHeight="1">
      <c r="A132" s="42"/>
      <c r="B132" s="42"/>
      <c r="C132" s="42"/>
      <c r="D132" s="42"/>
      <c r="E132" s="42"/>
      <c r="F132" s="44"/>
      <c r="G132" s="66"/>
      <c r="H132" s="66"/>
      <c r="I132" s="65"/>
      <c r="J132" s="66"/>
      <c r="K132" s="65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6"/>
      <c r="AW132" s="46"/>
      <c r="AX132" s="46"/>
      <c r="AY132" s="46"/>
      <c r="AZ132" s="46"/>
    </row>
    <row r="133" ht="15.75" customHeight="1">
      <c r="A133" s="42"/>
      <c r="B133" s="42"/>
      <c r="C133" s="42"/>
      <c r="D133" s="42"/>
      <c r="E133" s="42"/>
      <c r="F133" s="44"/>
      <c r="G133" s="66"/>
      <c r="H133" s="66"/>
      <c r="I133" s="65"/>
      <c r="J133" s="66"/>
      <c r="K133" s="65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6"/>
      <c r="AW133" s="46"/>
      <c r="AX133" s="46"/>
      <c r="AY133" s="46"/>
      <c r="AZ133" s="46"/>
    </row>
    <row r="134" ht="15.75" customHeight="1">
      <c r="A134" s="42"/>
      <c r="B134" s="42"/>
      <c r="C134" s="42"/>
      <c r="D134" s="42"/>
      <c r="E134" s="42"/>
      <c r="F134" s="44"/>
      <c r="G134" s="66"/>
      <c r="H134" s="66"/>
      <c r="I134" s="65"/>
      <c r="J134" s="66"/>
      <c r="K134" s="65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6"/>
      <c r="AW134" s="46"/>
      <c r="AX134" s="46"/>
      <c r="AY134" s="46"/>
      <c r="AZ134" s="46"/>
    </row>
    <row r="135" ht="15.75" customHeight="1">
      <c r="A135" s="42"/>
      <c r="B135" s="42"/>
      <c r="C135" s="42"/>
      <c r="D135" s="42"/>
      <c r="E135" s="42"/>
      <c r="F135" s="44"/>
      <c r="G135" s="66"/>
      <c r="H135" s="66"/>
      <c r="I135" s="65"/>
      <c r="J135" s="66"/>
      <c r="K135" s="65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6"/>
      <c r="AW135" s="46"/>
      <c r="AX135" s="46"/>
      <c r="AY135" s="46"/>
      <c r="AZ135" s="46"/>
    </row>
    <row r="136" ht="15.75" customHeight="1">
      <c r="A136" s="42"/>
      <c r="B136" s="42"/>
      <c r="C136" s="42"/>
      <c r="D136" s="42"/>
      <c r="E136" s="42"/>
      <c r="F136" s="44"/>
      <c r="G136" s="66"/>
      <c r="H136" s="66"/>
      <c r="I136" s="65"/>
      <c r="J136" s="66"/>
      <c r="K136" s="65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6"/>
      <c r="AW136" s="46"/>
      <c r="AX136" s="46"/>
      <c r="AY136" s="46"/>
      <c r="AZ136" s="46"/>
    </row>
    <row r="137" ht="15.75" customHeight="1">
      <c r="A137" s="42"/>
      <c r="B137" s="42"/>
      <c r="C137" s="42"/>
      <c r="D137" s="42"/>
      <c r="E137" s="42"/>
      <c r="F137" s="44"/>
      <c r="G137" s="66"/>
      <c r="H137" s="66"/>
      <c r="I137" s="65"/>
      <c r="J137" s="66"/>
      <c r="K137" s="65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6"/>
      <c r="AW137" s="46"/>
      <c r="AX137" s="46"/>
      <c r="AY137" s="46"/>
      <c r="AZ137" s="46"/>
    </row>
    <row r="138" ht="15.75" customHeight="1">
      <c r="A138" s="42"/>
      <c r="B138" s="42"/>
      <c r="C138" s="42"/>
      <c r="D138" s="42"/>
      <c r="E138" s="42"/>
      <c r="F138" s="44"/>
      <c r="G138" s="66"/>
      <c r="H138" s="66"/>
      <c r="I138" s="65"/>
      <c r="J138" s="66"/>
      <c r="K138" s="65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6"/>
      <c r="AW138" s="46"/>
      <c r="AX138" s="46"/>
      <c r="AY138" s="46"/>
      <c r="AZ138" s="46"/>
    </row>
    <row r="139" ht="15.75" customHeight="1">
      <c r="A139" s="42"/>
      <c r="B139" s="42"/>
      <c r="C139" s="42"/>
      <c r="D139" s="42"/>
      <c r="E139" s="42"/>
      <c r="F139" s="44"/>
      <c r="G139" s="66"/>
      <c r="H139" s="66"/>
      <c r="I139" s="65"/>
      <c r="J139" s="66"/>
      <c r="K139" s="65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6"/>
      <c r="AW139" s="46"/>
      <c r="AX139" s="46"/>
      <c r="AY139" s="46"/>
      <c r="AZ139" s="46"/>
    </row>
    <row r="140" ht="15.75" customHeight="1">
      <c r="A140" s="42"/>
      <c r="B140" s="42"/>
      <c r="C140" s="42"/>
      <c r="D140" s="42"/>
      <c r="E140" s="42"/>
      <c r="F140" s="44"/>
      <c r="G140" s="66"/>
      <c r="H140" s="66"/>
      <c r="I140" s="65"/>
      <c r="J140" s="66"/>
      <c r="K140" s="65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6"/>
      <c r="AW140" s="46"/>
      <c r="AX140" s="46"/>
      <c r="AY140" s="46"/>
      <c r="AZ140" s="46"/>
    </row>
    <row r="141" ht="15.75" customHeight="1">
      <c r="A141" s="42"/>
      <c r="B141" s="42"/>
      <c r="C141" s="42"/>
      <c r="D141" s="42"/>
      <c r="E141" s="42"/>
      <c r="F141" s="44"/>
      <c r="G141" s="66"/>
      <c r="H141" s="66"/>
      <c r="I141" s="65"/>
      <c r="J141" s="66"/>
      <c r="K141" s="65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6"/>
      <c r="AW141" s="46"/>
      <c r="AX141" s="46"/>
      <c r="AY141" s="46"/>
      <c r="AZ141" s="46"/>
    </row>
    <row r="142" ht="15.75" customHeight="1">
      <c r="A142" s="42"/>
      <c r="B142" s="42"/>
      <c r="C142" s="42"/>
      <c r="D142" s="42"/>
      <c r="E142" s="42"/>
      <c r="F142" s="44"/>
      <c r="G142" s="66"/>
      <c r="H142" s="66"/>
      <c r="I142" s="65"/>
      <c r="J142" s="66"/>
      <c r="K142" s="65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6"/>
      <c r="AW142" s="46"/>
      <c r="AX142" s="46"/>
      <c r="AY142" s="46"/>
      <c r="AZ142" s="46"/>
    </row>
    <row r="143" ht="15.75" customHeight="1">
      <c r="A143" s="42"/>
      <c r="B143" s="42"/>
      <c r="C143" s="42"/>
      <c r="D143" s="42"/>
      <c r="E143" s="42"/>
      <c r="F143" s="44"/>
      <c r="G143" s="66"/>
      <c r="H143" s="66"/>
      <c r="I143" s="65"/>
      <c r="J143" s="66"/>
      <c r="K143" s="65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6"/>
      <c r="AW143" s="46"/>
      <c r="AX143" s="46"/>
      <c r="AY143" s="46"/>
      <c r="AZ143" s="46"/>
    </row>
    <row r="144" ht="15.75" customHeight="1">
      <c r="A144" s="42"/>
      <c r="B144" s="42"/>
      <c r="C144" s="42"/>
      <c r="D144" s="42"/>
      <c r="E144" s="42"/>
      <c r="F144" s="44"/>
      <c r="G144" s="66"/>
      <c r="H144" s="66"/>
      <c r="I144" s="65"/>
      <c r="J144" s="66"/>
      <c r="K144" s="65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6"/>
      <c r="AW144" s="46"/>
      <c r="AX144" s="46"/>
      <c r="AY144" s="46"/>
      <c r="AZ144" s="46"/>
    </row>
    <row r="145" ht="15.75" customHeight="1">
      <c r="A145" s="42"/>
      <c r="B145" s="42"/>
      <c r="C145" s="42"/>
      <c r="D145" s="42"/>
      <c r="E145" s="42"/>
      <c r="F145" s="44"/>
      <c r="G145" s="66"/>
      <c r="H145" s="66"/>
      <c r="I145" s="65"/>
      <c r="J145" s="66"/>
      <c r="K145" s="65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6"/>
      <c r="AW145" s="46"/>
      <c r="AX145" s="46"/>
      <c r="AY145" s="46"/>
      <c r="AZ145" s="46"/>
    </row>
    <row r="146" ht="15.75" customHeight="1">
      <c r="A146" s="42"/>
      <c r="B146" s="42"/>
      <c r="C146" s="42"/>
      <c r="D146" s="42"/>
      <c r="E146" s="42"/>
      <c r="F146" s="44"/>
      <c r="G146" s="66"/>
      <c r="H146" s="66"/>
      <c r="I146" s="65"/>
      <c r="J146" s="66"/>
      <c r="K146" s="65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6"/>
      <c r="AW146" s="46"/>
      <c r="AX146" s="46"/>
      <c r="AY146" s="46"/>
      <c r="AZ146" s="46"/>
    </row>
    <row r="147" ht="15.75" customHeight="1">
      <c r="A147" s="42"/>
      <c r="B147" s="42"/>
      <c r="C147" s="42"/>
      <c r="D147" s="42"/>
      <c r="E147" s="42"/>
      <c r="F147" s="44"/>
      <c r="G147" s="66"/>
      <c r="H147" s="66"/>
      <c r="I147" s="65"/>
      <c r="J147" s="66"/>
      <c r="K147" s="65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6"/>
      <c r="AW147" s="46"/>
      <c r="AX147" s="46"/>
      <c r="AY147" s="46"/>
      <c r="AZ147" s="46"/>
    </row>
    <row r="148" ht="15.75" customHeight="1">
      <c r="A148" s="42"/>
      <c r="B148" s="42"/>
      <c r="C148" s="42"/>
      <c r="D148" s="42"/>
      <c r="E148" s="42"/>
      <c r="F148" s="44"/>
      <c r="G148" s="66"/>
      <c r="H148" s="66"/>
      <c r="I148" s="65"/>
      <c r="J148" s="66"/>
      <c r="K148" s="65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6"/>
      <c r="AW148" s="46"/>
      <c r="AX148" s="46"/>
      <c r="AY148" s="46"/>
      <c r="AZ148" s="46"/>
    </row>
    <row r="149" ht="15.75" customHeight="1">
      <c r="A149" s="42"/>
      <c r="B149" s="42"/>
      <c r="C149" s="42"/>
      <c r="D149" s="42"/>
      <c r="E149" s="42"/>
      <c r="F149" s="44"/>
      <c r="G149" s="66"/>
      <c r="H149" s="66"/>
      <c r="I149" s="65"/>
      <c r="J149" s="66"/>
      <c r="K149" s="65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6"/>
      <c r="AW149" s="46"/>
      <c r="AX149" s="46"/>
      <c r="AY149" s="46"/>
      <c r="AZ149" s="46"/>
    </row>
    <row r="150" ht="15.75" customHeight="1">
      <c r="A150" s="42"/>
      <c r="B150" s="42"/>
      <c r="C150" s="42"/>
      <c r="D150" s="42"/>
      <c r="E150" s="42"/>
      <c r="F150" s="44"/>
      <c r="G150" s="66"/>
      <c r="H150" s="66"/>
      <c r="I150" s="65"/>
      <c r="J150" s="66"/>
      <c r="K150" s="65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6"/>
      <c r="AW150" s="46"/>
      <c r="AX150" s="46"/>
      <c r="AY150" s="46"/>
      <c r="AZ150" s="46"/>
    </row>
    <row r="151" ht="15.75" customHeight="1">
      <c r="A151" s="42"/>
      <c r="B151" s="42"/>
      <c r="C151" s="42"/>
      <c r="D151" s="42"/>
      <c r="E151" s="42"/>
      <c r="F151" s="44"/>
      <c r="G151" s="66"/>
      <c r="H151" s="66"/>
      <c r="I151" s="65"/>
      <c r="J151" s="66"/>
      <c r="K151" s="65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6"/>
      <c r="AW151" s="46"/>
      <c r="AX151" s="46"/>
      <c r="AY151" s="46"/>
      <c r="AZ151" s="46"/>
    </row>
    <row r="152" ht="15.75" customHeight="1">
      <c r="A152" s="42"/>
      <c r="B152" s="42"/>
      <c r="C152" s="42"/>
      <c r="D152" s="42"/>
      <c r="E152" s="42"/>
      <c r="F152" s="44"/>
      <c r="G152" s="66"/>
      <c r="H152" s="66"/>
      <c r="I152" s="65"/>
      <c r="J152" s="66"/>
      <c r="K152" s="65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6"/>
      <c r="AW152" s="46"/>
      <c r="AX152" s="46"/>
      <c r="AY152" s="46"/>
      <c r="AZ152" s="46"/>
    </row>
    <row r="153" ht="15.75" customHeight="1">
      <c r="A153" s="42"/>
      <c r="B153" s="42"/>
      <c r="C153" s="42"/>
      <c r="D153" s="42"/>
      <c r="E153" s="42"/>
      <c r="F153" s="44"/>
      <c r="G153" s="66"/>
      <c r="H153" s="66"/>
      <c r="I153" s="65"/>
      <c r="J153" s="66"/>
      <c r="K153" s="65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6"/>
      <c r="AW153" s="46"/>
      <c r="AX153" s="46"/>
      <c r="AY153" s="46"/>
      <c r="AZ153" s="46"/>
    </row>
    <row r="154" ht="15.75" customHeight="1">
      <c r="A154" s="42"/>
      <c r="B154" s="42"/>
      <c r="C154" s="42"/>
      <c r="D154" s="42"/>
      <c r="E154" s="42"/>
      <c r="F154" s="44"/>
      <c r="G154" s="66"/>
      <c r="H154" s="66"/>
      <c r="I154" s="65"/>
      <c r="J154" s="66"/>
      <c r="K154" s="65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6"/>
      <c r="AW154" s="46"/>
      <c r="AX154" s="46"/>
      <c r="AY154" s="46"/>
      <c r="AZ154" s="46"/>
    </row>
    <row r="155" ht="15.75" customHeight="1">
      <c r="A155" s="42"/>
      <c r="B155" s="42"/>
      <c r="C155" s="42"/>
      <c r="D155" s="42"/>
      <c r="E155" s="42"/>
      <c r="F155" s="44"/>
      <c r="G155" s="66"/>
      <c r="H155" s="66"/>
      <c r="I155" s="65"/>
      <c r="J155" s="66"/>
      <c r="K155" s="65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6"/>
      <c r="AW155" s="46"/>
      <c r="AX155" s="46"/>
      <c r="AY155" s="46"/>
      <c r="AZ155" s="46"/>
    </row>
    <row r="156" ht="15.75" customHeight="1">
      <c r="A156" s="42"/>
      <c r="B156" s="42"/>
      <c r="C156" s="42"/>
      <c r="D156" s="42"/>
      <c r="E156" s="42"/>
      <c r="F156" s="44"/>
      <c r="G156" s="66"/>
      <c r="H156" s="66"/>
      <c r="I156" s="65"/>
      <c r="J156" s="66"/>
      <c r="K156" s="65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6"/>
      <c r="AW156" s="46"/>
      <c r="AX156" s="46"/>
      <c r="AY156" s="46"/>
      <c r="AZ156" s="46"/>
    </row>
    <row r="157" ht="15.75" customHeight="1">
      <c r="A157" s="42"/>
      <c r="B157" s="42"/>
      <c r="C157" s="42"/>
      <c r="D157" s="42"/>
      <c r="E157" s="42"/>
      <c r="F157" s="44"/>
      <c r="G157" s="66"/>
      <c r="H157" s="66"/>
      <c r="I157" s="65"/>
      <c r="J157" s="66"/>
      <c r="K157" s="65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6"/>
      <c r="AW157" s="46"/>
      <c r="AX157" s="46"/>
      <c r="AY157" s="46"/>
      <c r="AZ157" s="46"/>
    </row>
    <row r="158" ht="15.75" customHeight="1">
      <c r="A158" s="42"/>
      <c r="B158" s="42"/>
      <c r="C158" s="42"/>
      <c r="D158" s="42"/>
      <c r="E158" s="42"/>
      <c r="F158" s="44"/>
      <c r="G158" s="66"/>
      <c r="H158" s="66"/>
      <c r="I158" s="65"/>
      <c r="J158" s="66"/>
      <c r="K158" s="65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6"/>
      <c r="AW158" s="46"/>
      <c r="AX158" s="46"/>
      <c r="AY158" s="46"/>
      <c r="AZ158" s="46"/>
    </row>
    <row r="159" ht="15.75" customHeight="1">
      <c r="A159" s="42"/>
      <c r="B159" s="42"/>
      <c r="C159" s="42"/>
      <c r="D159" s="42"/>
      <c r="E159" s="42"/>
      <c r="F159" s="44"/>
      <c r="G159" s="66"/>
      <c r="H159" s="66"/>
      <c r="I159" s="65"/>
      <c r="J159" s="66"/>
      <c r="K159" s="65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6"/>
      <c r="AW159" s="46"/>
      <c r="AX159" s="46"/>
      <c r="AY159" s="46"/>
      <c r="AZ159" s="46"/>
    </row>
    <row r="160" ht="15.75" customHeight="1">
      <c r="A160" s="42"/>
      <c r="B160" s="42"/>
      <c r="C160" s="42"/>
      <c r="D160" s="42"/>
      <c r="E160" s="42"/>
      <c r="F160" s="44"/>
      <c r="G160" s="66"/>
      <c r="H160" s="66"/>
      <c r="I160" s="65"/>
      <c r="J160" s="66"/>
      <c r="K160" s="65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6"/>
      <c r="AW160" s="46"/>
      <c r="AX160" s="46"/>
      <c r="AY160" s="46"/>
      <c r="AZ160" s="46"/>
    </row>
    <row r="161" ht="15.75" customHeight="1">
      <c r="A161" s="42"/>
      <c r="B161" s="42"/>
      <c r="C161" s="42"/>
      <c r="D161" s="42"/>
      <c r="E161" s="42"/>
      <c r="F161" s="44"/>
      <c r="G161" s="66"/>
      <c r="H161" s="66"/>
      <c r="I161" s="65"/>
      <c r="J161" s="66"/>
      <c r="K161" s="65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6"/>
      <c r="AW161" s="46"/>
      <c r="AX161" s="46"/>
      <c r="AY161" s="46"/>
      <c r="AZ161" s="46"/>
    </row>
    <row r="162" ht="15.75" customHeight="1">
      <c r="A162" s="42"/>
      <c r="B162" s="42"/>
      <c r="C162" s="42"/>
      <c r="D162" s="42"/>
      <c r="E162" s="42"/>
      <c r="F162" s="44"/>
      <c r="G162" s="66"/>
      <c r="H162" s="66"/>
      <c r="I162" s="65"/>
      <c r="J162" s="66"/>
      <c r="K162" s="65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6"/>
      <c r="AW162" s="46"/>
      <c r="AX162" s="46"/>
      <c r="AY162" s="46"/>
      <c r="AZ162" s="46"/>
    </row>
    <row r="163" ht="15.75" customHeight="1">
      <c r="A163" s="42"/>
      <c r="B163" s="42"/>
      <c r="C163" s="42"/>
      <c r="D163" s="42"/>
      <c r="E163" s="42"/>
      <c r="F163" s="44"/>
      <c r="G163" s="66"/>
      <c r="H163" s="66"/>
      <c r="I163" s="65"/>
      <c r="J163" s="66"/>
      <c r="K163" s="65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6"/>
      <c r="AW163" s="46"/>
      <c r="AX163" s="46"/>
      <c r="AY163" s="46"/>
      <c r="AZ163" s="46"/>
    </row>
    <row r="164" ht="15.75" customHeight="1">
      <c r="A164" s="42"/>
      <c r="B164" s="42"/>
      <c r="C164" s="42"/>
      <c r="D164" s="42"/>
      <c r="E164" s="42"/>
      <c r="F164" s="44"/>
      <c r="G164" s="66"/>
      <c r="H164" s="66"/>
      <c r="I164" s="65"/>
      <c r="J164" s="66"/>
      <c r="K164" s="65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6"/>
      <c r="AW164" s="46"/>
      <c r="AX164" s="46"/>
      <c r="AY164" s="46"/>
      <c r="AZ164" s="46"/>
    </row>
    <row r="165" ht="15.75" customHeight="1">
      <c r="A165" s="42"/>
      <c r="B165" s="42"/>
      <c r="C165" s="42"/>
      <c r="D165" s="42"/>
      <c r="E165" s="42"/>
      <c r="F165" s="44"/>
      <c r="G165" s="66"/>
      <c r="H165" s="66"/>
      <c r="I165" s="65"/>
      <c r="J165" s="66"/>
      <c r="K165" s="65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6"/>
      <c r="AW165" s="46"/>
      <c r="AX165" s="46"/>
      <c r="AY165" s="46"/>
      <c r="AZ165" s="46"/>
    </row>
    <row r="166" ht="15.75" customHeight="1">
      <c r="A166" s="42"/>
      <c r="B166" s="42"/>
      <c r="C166" s="42"/>
      <c r="D166" s="42"/>
      <c r="E166" s="42"/>
      <c r="F166" s="44"/>
      <c r="G166" s="66"/>
      <c r="H166" s="66"/>
      <c r="I166" s="65"/>
      <c r="J166" s="66"/>
      <c r="K166" s="65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6"/>
      <c r="AW166" s="46"/>
      <c r="AX166" s="46"/>
      <c r="AY166" s="46"/>
      <c r="AZ166" s="46"/>
    </row>
    <row r="167" ht="15.75" customHeight="1">
      <c r="A167" s="42"/>
      <c r="B167" s="42"/>
      <c r="C167" s="42"/>
      <c r="D167" s="42"/>
      <c r="E167" s="42"/>
      <c r="F167" s="44"/>
      <c r="G167" s="66"/>
      <c r="H167" s="66"/>
      <c r="I167" s="65"/>
      <c r="J167" s="66"/>
      <c r="K167" s="65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6"/>
      <c r="AW167" s="46"/>
      <c r="AX167" s="46"/>
      <c r="AY167" s="46"/>
      <c r="AZ167" s="46"/>
    </row>
    <row r="168" ht="15.75" customHeight="1">
      <c r="A168" s="42"/>
      <c r="B168" s="42"/>
      <c r="C168" s="42"/>
      <c r="D168" s="42"/>
      <c r="E168" s="42"/>
      <c r="F168" s="44"/>
      <c r="G168" s="66"/>
      <c r="H168" s="66"/>
      <c r="I168" s="65"/>
      <c r="J168" s="66"/>
      <c r="K168" s="65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6"/>
      <c r="AW168" s="46"/>
      <c r="AX168" s="46"/>
      <c r="AY168" s="46"/>
      <c r="AZ168" s="46"/>
    </row>
    <row r="169" ht="15.75" customHeight="1">
      <c r="A169" s="42"/>
      <c r="B169" s="42"/>
      <c r="C169" s="42"/>
      <c r="D169" s="42"/>
      <c r="E169" s="42"/>
      <c r="F169" s="44"/>
      <c r="G169" s="66"/>
      <c r="H169" s="66"/>
      <c r="I169" s="65"/>
      <c r="J169" s="66"/>
      <c r="K169" s="65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6"/>
      <c r="AW169" s="46"/>
      <c r="AX169" s="46"/>
      <c r="AY169" s="46"/>
      <c r="AZ169" s="46"/>
    </row>
    <row r="170" ht="15.75" customHeight="1">
      <c r="A170" s="42"/>
      <c r="B170" s="42"/>
      <c r="C170" s="42"/>
      <c r="D170" s="42"/>
      <c r="E170" s="42"/>
      <c r="F170" s="44"/>
      <c r="G170" s="66"/>
      <c r="H170" s="66"/>
      <c r="I170" s="65"/>
      <c r="J170" s="66"/>
      <c r="K170" s="65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6"/>
      <c r="AW170" s="46"/>
      <c r="AX170" s="46"/>
      <c r="AY170" s="46"/>
      <c r="AZ170" s="46"/>
    </row>
    <row r="171" ht="15.75" customHeight="1">
      <c r="A171" s="42"/>
      <c r="B171" s="42"/>
      <c r="C171" s="42"/>
      <c r="D171" s="42"/>
      <c r="E171" s="42"/>
      <c r="F171" s="44"/>
      <c r="G171" s="66"/>
      <c r="H171" s="66"/>
      <c r="I171" s="65"/>
      <c r="J171" s="66"/>
      <c r="K171" s="65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6"/>
      <c r="AW171" s="46"/>
      <c r="AX171" s="46"/>
      <c r="AY171" s="46"/>
      <c r="AZ171" s="46"/>
    </row>
    <row r="172" ht="15.75" customHeight="1">
      <c r="A172" s="42"/>
      <c r="B172" s="42"/>
      <c r="C172" s="42"/>
      <c r="D172" s="42"/>
      <c r="E172" s="42"/>
      <c r="F172" s="44"/>
      <c r="G172" s="66"/>
      <c r="H172" s="66"/>
      <c r="I172" s="65"/>
      <c r="J172" s="66"/>
      <c r="K172" s="65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6"/>
      <c r="AW172" s="46"/>
      <c r="AX172" s="46"/>
      <c r="AY172" s="46"/>
      <c r="AZ172" s="46"/>
    </row>
    <row r="173" ht="15.75" customHeight="1">
      <c r="A173" s="42"/>
      <c r="B173" s="42"/>
      <c r="C173" s="42"/>
      <c r="D173" s="42"/>
      <c r="E173" s="42"/>
      <c r="F173" s="44"/>
      <c r="G173" s="66"/>
      <c r="H173" s="66"/>
      <c r="I173" s="65"/>
      <c r="J173" s="66"/>
      <c r="K173" s="65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6"/>
      <c r="AW173" s="46"/>
      <c r="AX173" s="46"/>
      <c r="AY173" s="46"/>
      <c r="AZ173" s="46"/>
    </row>
    <row r="174" ht="15.75" customHeight="1">
      <c r="A174" s="42"/>
      <c r="B174" s="42"/>
      <c r="C174" s="42"/>
      <c r="D174" s="42"/>
      <c r="E174" s="42"/>
      <c r="F174" s="44"/>
      <c r="G174" s="66"/>
      <c r="H174" s="66"/>
      <c r="I174" s="65"/>
      <c r="J174" s="66"/>
      <c r="K174" s="65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6"/>
      <c r="AW174" s="46"/>
      <c r="AX174" s="46"/>
      <c r="AY174" s="46"/>
      <c r="AZ174" s="46"/>
    </row>
    <row r="175" ht="15.75" customHeight="1">
      <c r="A175" s="42"/>
      <c r="B175" s="42"/>
      <c r="C175" s="42"/>
      <c r="D175" s="42"/>
      <c r="E175" s="42"/>
      <c r="F175" s="44"/>
      <c r="G175" s="66"/>
      <c r="H175" s="66"/>
      <c r="I175" s="65"/>
      <c r="J175" s="66"/>
      <c r="K175" s="65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6"/>
      <c r="AW175" s="46"/>
      <c r="AX175" s="46"/>
      <c r="AY175" s="46"/>
      <c r="AZ175" s="46"/>
    </row>
    <row r="176" ht="15.75" customHeight="1">
      <c r="A176" s="42"/>
      <c r="B176" s="42"/>
      <c r="C176" s="42"/>
      <c r="D176" s="42"/>
      <c r="E176" s="42"/>
      <c r="F176" s="44"/>
      <c r="G176" s="66"/>
      <c r="H176" s="66"/>
      <c r="I176" s="65"/>
      <c r="J176" s="66"/>
      <c r="K176" s="65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6"/>
      <c r="AW176" s="46"/>
      <c r="AX176" s="46"/>
      <c r="AY176" s="46"/>
      <c r="AZ176" s="46"/>
    </row>
    <row r="177" ht="15.75" customHeight="1">
      <c r="A177" s="42"/>
      <c r="B177" s="42"/>
      <c r="C177" s="42"/>
      <c r="D177" s="42"/>
      <c r="E177" s="42"/>
      <c r="F177" s="44"/>
      <c r="G177" s="66"/>
      <c r="H177" s="66"/>
      <c r="I177" s="65"/>
      <c r="J177" s="66"/>
      <c r="K177" s="65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6"/>
      <c r="AW177" s="46"/>
      <c r="AX177" s="46"/>
      <c r="AY177" s="46"/>
      <c r="AZ177" s="46"/>
    </row>
    <row r="178" ht="15.75" customHeight="1">
      <c r="A178" s="42"/>
      <c r="B178" s="42"/>
      <c r="C178" s="42"/>
      <c r="D178" s="42"/>
      <c r="E178" s="42"/>
      <c r="F178" s="44"/>
      <c r="G178" s="66"/>
      <c r="H178" s="66"/>
      <c r="I178" s="65"/>
      <c r="J178" s="66"/>
      <c r="K178" s="65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6"/>
      <c r="AW178" s="46"/>
      <c r="AX178" s="46"/>
      <c r="AY178" s="46"/>
      <c r="AZ178" s="46"/>
    </row>
    <row r="179" ht="15.75" customHeight="1">
      <c r="A179" s="42"/>
      <c r="B179" s="42"/>
      <c r="C179" s="42"/>
      <c r="D179" s="42"/>
      <c r="E179" s="42"/>
      <c r="F179" s="44"/>
      <c r="G179" s="66"/>
      <c r="H179" s="66"/>
      <c r="I179" s="65"/>
      <c r="J179" s="66"/>
      <c r="K179" s="65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6"/>
      <c r="AW179" s="46"/>
      <c r="AX179" s="46"/>
      <c r="AY179" s="46"/>
      <c r="AZ179" s="46"/>
    </row>
    <row r="180" ht="15.75" customHeight="1">
      <c r="A180" s="42"/>
      <c r="B180" s="42"/>
      <c r="C180" s="42"/>
      <c r="D180" s="42"/>
      <c r="E180" s="42"/>
      <c r="F180" s="44"/>
      <c r="G180" s="66"/>
      <c r="H180" s="66"/>
      <c r="I180" s="65"/>
      <c r="J180" s="66"/>
      <c r="K180" s="65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6"/>
      <c r="AW180" s="46"/>
      <c r="AX180" s="46"/>
      <c r="AY180" s="46"/>
      <c r="AZ180" s="46"/>
    </row>
    <row r="181" ht="15.75" customHeight="1">
      <c r="A181" s="42"/>
      <c r="B181" s="42"/>
      <c r="C181" s="42"/>
      <c r="D181" s="42"/>
      <c r="E181" s="42"/>
      <c r="F181" s="44"/>
      <c r="G181" s="66"/>
      <c r="H181" s="66"/>
      <c r="I181" s="65"/>
      <c r="J181" s="66"/>
      <c r="K181" s="65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6"/>
      <c r="AW181" s="46"/>
      <c r="AX181" s="46"/>
      <c r="AY181" s="46"/>
      <c r="AZ181" s="46"/>
    </row>
    <row r="182" ht="15.75" customHeight="1">
      <c r="A182" s="42"/>
      <c r="B182" s="42"/>
      <c r="C182" s="42"/>
      <c r="D182" s="42"/>
      <c r="E182" s="42"/>
      <c r="F182" s="44"/>
      <c r="G182" s="66"/>
      <c r="H182" s="66"/>
      <c r="I182" s="65"/>
      <c r="J182" s="66"/>
      <c r="K182" s="65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6"/>
      <c r="AW182" s="46"/>
      <c r="AX182" s="46"/>
      <c r="AY182" s="46"/>
      <c r="AZ182" s="46"/>
    </row>
    <row r="183" ht="15.75" customHeight="1">
      <c r="A183" s="42"/>
      <c r="B183" s="42"/>
      <c r="C183" s="42"/>
      <c r="D183" s="42"/>
      <c r="E183" s="42"/>
      <c r="F183" s="44"/>
      <c r="G183" s="66"/>
      <c r="H183" s="66"/>
      <c r="I183" s="65"/>
      <c r="J183" s="66"/>
      <c r="K183" s="65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6"/>
      <c r="AW183" s="46"/>
      <c r="AX183" s="46"/>
      <c r="AY183" s="46"/>
      <c r="AZ183" s="46"/>
    </row>
    <row r="184" ht="15.75" customHeight="1">
      <c r="A184" s="42"/>
      <c r="B184" s="42"/>
      <c r="C184" s="42"/>
      <c r="D184" s="42"/>
      <c r="E184" s="42"/>
      <c r="F184" s="44"/>
      <c r="G184" s="66"/>
      <c r="H184" s="66"/>
      <c r="I184" s="65"/>
      <c r="J184" s="66"/>
      <c r="K184" s="65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6"/>
      <c r="AW184" s="46"/>
      <c r="AX184" s="46"/>
      <c r="AY184" s="46"/>
      <c r="AZ184" s="46"/>
    </row>
    <row r="185" ht="15.75" customHeight="1">
      <c r="A185" s="42"/>
      <c r="B185" s="42"/>
      <c r="C185" s="42"/>
      <c r="D185" s="42"/>
      <c r="E185" s="42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6"/>
      <c r="AW185" s="46"/>
      <c r="AX185" s="46"/>
      <c r="AY185" s="46"/>
      <c r="AZ185" s="46"/>
    </row>
    <row r="186" ht="15.75" customHeight="1">
      <c r="A186" s="42"/>
      <c r="B186" s="42"/>
      <c r="C186" s="42"/>
      <c r="D186" s="42"/>
      <c r="E186" s="42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6"/>
      <c r="AW186" s="46"/>
      <c r="AX186" s="46"/>
      <c r="AY186" s="46"/>
      <c r="AZ186" s="46"/>
    </row>
    <row r="187" ht="15.75" customHeight="1">
      <c r="A187" s="42"/>
      <c r="B187" s="42"/>
      <c r="C187" s="42"/>
      <c r="D187" s="42"/>
      <c r="E187" s="42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6"/>
      <c r="AW187" s="46"/>
      <c r="AX187" s="46"/>
      <c r="AY187" s="46"/>
      <c r="AZ187" s="46"/>
    </row>
    <row r="188" ht="15.75" customHeight="1">
      <c r="A188" s="42"/>
      <c r="B188" s="42"/>
      <c r="C188" s="42"/>
      <c r="D188" s="42"/>
      <c r="E188" s="42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6"/>
      <c r="AW188" s="46"/>
      <c r="AX188" s="46"/>
      <c r="AY188" s="46"/>
      <c r="AZ188" s="46"/>
    </row>
    <row r="189" ht="15.75" customHeight="1">
      <c r="A189" s="42"/>
      <c r="B189" s="42"/>
      <c r="C189" s="42"/>
      <c r="D189" s="42"/>
      <c r="E189" s="42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6"/>
      <c r="AW189" s="46"/>
      <c r="AX189" s="46"/>
      <c r="AY189" s="46"/>
      <c r="AZ189" s="46"/>
    </row>
    <row r="190" ht="15.75" customHeight="1">
      <c r="A190" s="42"/>
      <c r="B190" s="42"/>
      <c r="C190" s="42"/>
      <c r="D190" s="42"/>
      <c r="E190" s="42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6"/>
      <c r="AW190" s="46"/>
      <c r="AX190" s="46"/>
      <c r="AY190" s="46"/>
      <c r="AZ190" s="46"/>
    </row>
    <row r="191" ht="15.75" customHeight="1">
      <c r="A191" s="42"/>
      <c r="B191" s="42"/>
      <c r="C191" s="42"/>
      <c r="D191" s="42"/>
      <c r="E191" s="42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6"/>
      <c r="AW191" s="46"/>
      <c r="AX191" s="46"/>
      <c r="AY191" s="46"/>
      <c r="AZ191" s="46"/>
    </row>
    <row r="192" ht="15.75" customHeight="1">
      <c r="A192" s="42"/>
      <c r="B192" s="42"/>
      <c r="C192" s="42"/>
      <c r="D192" s="42"/>
      <c r="E192" s="42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6"/>
      <c r="AW192" s="46"/>
      <c r="AX192" s="46"/>
      <c r="AY192" s="46"/>
      <c r="AZ192" s="46"/>
    </row>
    <row r="193" ht="15.75" customHeight="1">
      <c r="A193" s="42"/>
      <c r="B193" s="42"/>
      <c r="C193" s="42"/>
      <c r="D193" s="42"/>
      <c r="E193" s="42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6"/>
      <c r="AW193" s="46"/>
      <c r="AX193" s="46"/>
      <c r="AY193" s="46"/>
      <c r="AZ193" s="46"/>
    </row>
    <row r="194" ht="15.75" customHeight="1">
      <c r="A194" s="42"/>
      <c r="B194" s="42"/>
      <c r="C194" s="42"/>
      <c r="D194" s="42"/>
      <c r="E194" s="42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6"/>
      <c r="AW194" s="46"/>
      <c r="AX194" s="46"/>
      <c r="AY194" s="46"/>
      <c r="AZ194" s="46"/>
    </row>
    <row r="195" ht="15.75" customHeight="1">
      <c r="A195" s="42"/>
      <c r="B195" s="42"/>
      <c r="C195" s="42"/>
      <c r="D195" s="42"/>
      <c r="E195" s="42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6"/>
      <c r="AW195" s="46"/>
      <c r="AX195" s="46"/>
      <c r="AY195" s="46"/>
      <c r="AZ195" s="46"/>
    </row>
    <row r="196" ht="15.75" customHeight="1">
      <c r="A196" s="42"/>
      <c r="B196" s="42"/>
      <c r="C196" s="42"/>
      <c r="D196" s="42"/>
      <c r="E196" s="42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6"/>
      <c r="AW196" s="46"/>
      <c r="AX196" s="46"/>
      <c r="AY196" s="46"/>
      <c r="AZ196" s="46"/>
    </row>
    <row r="197" ht="15.75" customHeight="1">
      <c r="A197" s="42"/>
      <c r="B197" s="42"/>
      <c r="C197" s="42"/>
      <c r="D197" s="42"/>
      <c r="E197" s="42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6"/>
      <c r="AW197" s="46"/>
      <c r="AX197" s="46"/>
      <c r="AY197" s="46"/>
      <c r="AZ197" s="46"/>
    </row>
    <row r="198" ht="15.75" customHeight="1">
      <c r="A198" s="42"/>
      <c r="B198" s="42"/>
      <c r="C198" s="42"/>
      <c r="D198" s="42"/>
      <c r="E198" s="42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6"/>
      <c r="AW198" s="46"/>
      <c r="AX198" s="46"/>
      <c r="AY198" s="46"/>
      <c r="AZ198" s="46"/>
    </row>
    <row r="199" ht="15.75" customHeight="1">
      <c r="A199" s="42"/>
      <c r="B199" s="42"/>
      <c r="C199" s="42"/>
      <c r="D199" s="42"/>
      <c r="E199" s="42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6"/>
      <c r="AW199" s="46"/>
      <c r="AX199" s="46"/>
      <c r="AY199" s="46"/>
      <c r="AZ199" s="46"/>
    </row>
    <row r="200" ht="15.75" customHeight="1">
      <c r="A200" s="42"/>
      <c r="B200" s="42"/>
      <c r="C200" s="42"/>
      <c r="D200" s="42"/>
      <c r="E200" s="42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6"/>
      <c r="AW200" s="46"/>
      <c r="AX200" s="46"/>
      <c r="AY200" s="46"/>
      <c r="AZ200" s="46"/>
    </row>
    <row r="201" ht="15.75" customHeight="1">
      <c r="A201" s="42"/>
      <c r="B201" s="42"/>
      <c r="C201" s="42"/>
      <c r="D201" s="42"/>
      <c r="E201" s="42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6"/>
      <c r="AW201" s="46"/>
      <c r="AX201" s="46"/>
      <c r="AY201" s="46"/>
      <c r="AZ201" s="46"/>
    </row>
    <row r="202" ht="15.75" customHeight="1">
      <c r="A202" s="42"/>
      <c r="B202" s="42"/>
      <c r="C202" s="42"/>
      <c r="D202" s="42"/>
      <c r="E202" s="42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6"/>
      <c r="AW202" s="46"/>
      <c r="AX202" s="46"/>
      <c r="AY202" s="46"/>
      <c r="AZ202" s="46"/>
    </row>
    <row r="203" ht="15.75" customHeight="1">
      <c r="A203" s="42"/>
      <c r="B203" s="42"/>
      <c r="C203" s="42"/>
      <c r="D203" s="42"/>
      <c r="E203" s="42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6"/>
      <c r="AW203" s="46"/>
      <c r="AX203" s="46"/>
      <c r="AY203" s="46"/>
      <c r="AZ203" s="46"/>
    </row>
    <row r="204" ht="15.75" customHeight="1">
      <c r="A204" s="42"/>
      <c r="B204" s="42"/>
      <c r="C204" s="42"/>
      <c r="D204" s="42"/>
      <c r="E204" s="42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6"/>
      <c r="AW204" s="46"/>
      <c r="AX204" s="46"/>
      <c r="AY204" s="46"/>
      <c r="AZ204" s="46"/>
    </row>
    <row r="205" ht="15.75" customHeight="1">
      <c r="A205" s="42"/>
      <c r="B205" s="42"/>
      <c r="C205" s="42"/>
      <c r="D205" s="42"/>
      <c r="E205" s="42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6"/>
      <c r="AW205" s="46"/>
      <c r="AX205" s="46"/>
      <c r="AY205" s="46"/>
      <c r="AZ205" s="46"/>
    </row>
    <row r="206" ht="15.75" customHeight="1">
      <c r="A206" s="42"/>
      <c r="B206" s="42"/>
      <c r="C206" s="42"/>
      <c r="D206" s="42"/>
      <c r="E206" s="42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6"/>
      <c r="AW206" s="46"/>
      <c r="AX206" s="46"/>
      <c r="AY206" s="46"/>
      <c r="AZ206" s="46"/>
    </row>
    <row r="207" ht="15.75" customHeight="1">
      <c r="A207" s="42"/>
      <c r="B207" s="42"/>
      <c r="C207" s="42"/>
      <c r="D207" s="42"/>
      <c r="E207" s="42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6"/>
      <c r="AW207" s="46"/>
      <c r="AX207" s="46"/>
      <c r="AY207" s="46"/>
      <c r="AZ207" s="46"/>
    </row>
    <row r="208" ht="15.75" customHeight="1">
      <c r="A208" s="42"/>
      <c r="B208" s="42"/>
      <c r="C208" s="42"/>
      <c r="D208" s="42"/>
      <c r="E208" s="42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6"/>
      <c r="AW208" s="46"/>
      <c r="AX208" s="46"/>
      <c r="AY208" s="46"/>
      <c r="AZ208" s="46"/>
    </row>
    <row r="209" ht="15.75" customHeight="1">
      <c r="A209" s="42"/>
      <c r="B209" s="42"/>
      <c r="C209" s="42"/>
      <c r="D209" s="42"/>
      <c r="E209" s="42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6"/>
      <c r="AW209" s="46"/>
      <c r="AX209" s="46"/>
      <c r="AY209" s="46"/>
      <c r="AZ209" s="46"/>
    </row>
    <row r="210" ht="15.75" customHeight="1">
      <c r="A210" s="42"/>
      <c r="B210" s="42"/>
      <c r="C210" s="42"/>
      <c r="D210" s="42"/>
      <c r="E210" s="42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6"/>
      <c r="AW210" s="46"/>
      <c r="AX210" s="46"/>
      <c r="AY210" s="46"/>
      <c r="AZ210" s="46"/>
    </row>
    <row r="211" ht="15.75" customHeight="1">
      <c r="A211" s="42"/>
      <c r="B211" s="42"/>
      <c r="C211" s="42"/>
      <c r="D211" s="42"/>
      <c r="E211" s="42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6"/>
      <c r="AW211" s="46"/>
      <c r="AX211" s="46"/>
      <c r="AY211" s="46"/>
      <c r="AZ211" s="46"/>
    </row>
    <row r="212" ht="15.75" customHeight="1">
      <c r="A212" s="42"/>
      <c r="B212" s="42"/>
      <c r="C212" s="42"/>
      <c r="D212" s="42"/>
      <c r="E212" s="42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6"/>
      <c r="AW212" s="46"/>
      <c r="AX212" s="46"/>
      <c r="AY212" s="46"/>
      <c r="AZ212" s="46"/>
    </row>
    <row r="213" ht="15.75" customHeight="1">
      <c r="A213" s="42"/>
      <c r="B213" s="42"/>
      <c r="C213" s="42"/>
      <c r="D213" s="42"/>
      <c r="E213" s="42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6"/>
      <c r="AW213" s="46"/>
      <c r="AX213" s="46"/>
      <c r="AY213" s="46"/>
      <c r="AZ213" s="46"/>
    </row>
    <row r="214" ht="15.75" customHeight="1">
      <c r="A214" s="42"/>
      <c r="B214" s="42"/>
      <c r="C214" s="42"/>
      <c r="D214" s="42"/>
      <c r="E214" s="42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6"/>
      <c r="AW214" s="46"/>
      <c r="AX214" s="46"/>
      <c r="AY214" s="46"/>
      <c r="AZ214" s="46"/>
    </row>
    <row r="215" ht="15.75" customHeight="1">
      <c r="A215" s="42"/>
      <c r="B215" s="42"/>
      <c r="C215" s="42"/>
      <c r="D215" s="42"/>
      <c r="E215" s="42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6"/>
      <c r="AW215" s="46"/>
      <c r="AX215" s="46"/>
      <c r="AY215" s="46"/>
      <c r="AZ215" s="46"/>
    </row>
    <row r="216" ht="15.75" customHeight="1">
      <c r="A216" s="42"/>
      <c r="B216" s="42"/>
      <c r="C216" s="42"/>
      <c r="D216" s="42"/>
      <c r="E216" s="42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6"/>
      <c r="AW216" s="46"/>
      <c r="AX216" s="46"/>
      <c r="AY216" s="46"/>
      <c r="AZ216" s="46"/>
    </row>
    <row r="217" ht="15.75" customHeight="1">
      <c r="A217" s="42"/>
      <c r="B217" s="42"/>
      <c r="C217" s="42"/>
      <c r="D217" s="42"/>
      <c r="E217" s="42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6"/>
      <c r="AW217" s="46"/>
      <c r="AX217" s="46"/>
      <c r="AY217" s="46"/>
      <c r="AZ217" s="46"/>
    </row>
    <row r="218" ht="15.75" customHeight="1">
      <c r="A218" s="42"/>
      <c r="B218" s="42"/>
      <c r="C218" s="42"/>
      <c r="D218" s="42"/>
      <c r="E218" s="42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6"/>
      <c r="AW218" s="46"/>
      <c r="AX218" s="46"/>
      <c r="AY218" s="46"/>
      <c r="AZ218" s="46"/>
    </row>
    <row r="219" ht="15.75" customHeight="1">
      <c r="A219" s="42"/>
      <c r="B219" s="42"/>
      <c r="C219" s="42"/>
      <c r="D219" s="42"/>
      <c r="E219" s="42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6"/>
      <c r="AW219" s="46"/>
      <c r="AX219" s="46"/>
      <c r="AY219" s="46"/>
      <c r="AZ219" s="46"/>
    </row>
    <row r="220" ht="15.75" customHeight="1">
      <c r="A220" s="42"/>
      <c r="B220" s="42"/>
      <c r="C220" s="42"/>
      <c r="D220" s="42"/>
      <c r="E220" s="42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6"/>
      <c r="AW220" s="46"/>
      <c r="AX220" s="46"/>
      <c r="AY220" s="46"/>
      <c r="AZ220" s="46"/>
    </row>
    <row r="221" ht="15.75" customHeight="1">
      <c r="A221" s="42"/>
      <c r="B221" s="42"/>
      <c r="C221" s="42"/>
      <c r="D221" s="42"/>
      <c r="E221" s="42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6"/>
      <c r="AW221" s="46"/>
      <c r="AX221" s="46"/>
      <c r="AY221" s="46"/>
      <c r="AZ221" s="46"/>
    </row>
    <row r="222" ht="15.75" customHeight="1">
      <c r="A222" s="42"/>
      <c r="B222" s="42"/>
      <c r="C222" s="42"/>
      <c r="D222" s="42"/>
      <c r="E222" s="42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6"/>
      <c r="AW222" s="46"/>
      <c r="AX222" s="46"/>
      <c r="AY222" s="46"/>
      <c r="AZ222" s="46"/>
    </row>
    <row r="223" ht="15.75" customHeight="1">
      <c r="A223" s="42"/>
      <c r="B223" s="42"/>
      <c r="C223" s="42"/>
      <c r="D223" s="42"/>
      <c r="E223" s="42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6"/>
      <c r="AW223" s="46"/>
      <c r="AX223" s="46"/>
      <c r="AY223" s="46"/>
      <c r="AZ223" s="46"/>
    </row>
    <row r="224" ht="15.75" customHeight="1">
      <c r="A224" s="42"/>
      <c r="B224" s="42"/>
      <c r="C224" s="42"/>
      <c r="D224" s="42"/>
      <c r="E224" s="42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6"/>
      <c r="AW224" s="46"/>
      <c r="AX224" s="46"/>
      <c r="AY224" s="46"/>
      <c r="AZ224" s="46"/>
    </row>
    <row r="225" ht="15.75" customHeight="1">
      <c r="A225" s="42"/>
      <c r="B225" s="42"/>
      <c r="C225" s="42"/>
      <c r="D225" s="42"/>
      <c r="E225" s="42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6"/>
      <c r="AW225" s="46"/>
      <c r="AX225" s="46"/>
      <c r="AY225" s="46"/>
      <c r="AZ225" s="46"/>
    </row>
    <row r="226" ht="15.75" customHeight="1">
      <c r="A226" s="42"/>
      <c r="B226" s="42"/>
      <c r="C226" s="42"/>
      <c r="D226" s="42"/>
      <c r="E226" s="42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6"/>
      <c r="AW226" s="46"/>
      <c r="AX226" s="46"/>
      <c r="AY226" s="46"/>
      <c r="AZ226" s="46"/>
    </row>
    <row r="227" ht="15.75" customHeight="1">
      <c r="A227" s="42"/>
      <c r="B227" s="42"/>
      <c r="C227" s="42"/>
      <c r="D227" s="42"/>
      <c r="E227" s="42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6"/>
      <c r="AW227" s="46"/>
      <c r="AX227" s="46"/>
      <c r="AY227" s="46"/>
      <c r="AZ227" s="46"/>
    </row>
    <row r="228" ht="15.75" customHeight="1">
      <c r="A228" s="42"/>
      <c r="B228" s="42"/>
      <c r="C228" s="42"/>
      <c r="D228" s="42"/>
      <c r="E228" s="42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6"/>
      <c r="AW228" s="46"/>
      <c r="AX228" s="46"/>
      <c r="AY228" s="46"/>
      <c r="AZ228" s="46"/>
    </row>
    <row r="229" ht="15.75" customHeight="1">
      <c r="A229" s="42"/>
      <c r="B229" s="42"/>
      <c r="C229" s="42"/>
      <c r="D229" s="42"/>
      <c r="E229" s="42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6"/>
      <c r="AW229" s="46"/>
      <c r="AX229" s="46"/>
      <c r="AY229" s="46"/>
      <c r="AZ229" s="46"/>
    </row>
    <row r="230" ht="15.75" customHeight="1">
      <c r="A230" s="42"/>
      <c r="B230" s="42"/>
      <c r="C230" s="42"/>
      <c r="D230" s="42"/>
      <c r="E230" s="42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6"/>
      <c r="AW230" s="46"/>
      <c r="AX230" s="46"/>
      <c r="AY230" s="46"/>
      <c r="AZ230" s="46"/>
    </row>
    <row r="231" ht="15.75" customHeight="1">
      <c r="A231" s="42"/>
      <c r="B231" s="42"/>
      <c r="C231" s="42"/>
      <c r="D231" s="42"/>
      <c r="E231" s="42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6"/>
      <c r="AW231" s="46"/>
      <c r="AX231" s="46"/>
      <c r="AY231" s="46"/>
      <c r="AZ231" s="46"/>
    </row>
    <row r="232" ht="15.75" customHeight="1">
      <c r="A232" s="42"/>
      <c r="B232" s="42"/>
      <c r="C232" s="42"/>
      <c r="D232" s="42"/>
      <c r="E232" s="42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6"/>
      <c r="AW232" s="46"/>
      <c r="AX232" s="46"/>
      <c r="AY232" s="46"/>
      <c r="AZ232" s="46"/>
    </row>
    <row r="233" ht="15.75" customHeight="1">
      <c r="A233" s="42"/>
      <c r="B233" s="42"/>
      <c r="C233" s="42"/>
      <c r="D233" s="42"/>
      <c r="E233" s="42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6"/>
      <c r="AW233" s="46"/>
      <c r="AX233" s="46"/>
      <c r="AY233" s="46"/>
      <c r="AZ233" s="46"/>
    </row>
    <row r="234" ht="15.75" customHeight="1">
      <c r="A234" s="42"/>
      <c r="B234" s="42"/>
      <c r="C234" s="42"/>
      <c r="D234" s="42"/>
      <c r="E234" s="42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6"/>
      <c r="AW234" s="46"/>
      <c r="AX234" s="46"/>
      <c r="AY234" s="46"/>
      <c r="AZ234" s="46"/>
    </row>
    <row r="235" ht="15.75" customHeight="1">
      <c r="A235" s="42"/>
      <c r="B235" s="42"/>
      <c r="C235" s="42"/>
      <c r="D235" s="42"/>
      <c r="E235" s="42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6"/>
      <c r="AW235" s="46"/>
      <c r="AX235" s="46"/>
      <c r="AY235" s="46"/>
      <c r="AZ235" s="46"/>
    </row>
    <row r="236" ht="15.75" customHeight="1">
      <c r="A236" s="42"/>
      <c r="B236" s="42"/>
      <c r="C236" s="42"/>
      <c r="D236" s="42"/>
      <c r="E236" s="42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6"/>
      <c r="AW236" s="46"/>
      <c r="AX236" s="46"/>
      <c r="AY236" s="46"/>
      <c r="AZ236" s="46"/>
    </row>
    <row r="237" ht="15.75" customHeight="1">
      <c r="A237" s="42"/>
      <c r="B237" s="42"/>
      <c r="C237" s="42"/>
      <c r="D237" s="42"/>
      <c r="E237" s="42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6"/>
      <c r="AW237" s="46"/>
      <c r="AX237" s="46"/>
      <c r="AY237" s="46"/>
      <c r="AZ237" s="46"/>
    </row>
    <row r="238" ht="15.75" customHeight="1">
      <c r="A238" s="42"/>
      <c r="B238" s="42"/>
      <c r="C238" s="42"/>
      <c r="D238" s="42"/>
      <c r="E238" s="42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6"/>
      <c r="AW238" s="46"/>
      <c r="AX238" s="46"/>
      <c r="AY238" s="46"/>
      <c r="AZ238" s="46"/>
    </row>
    <row r="239" ht="15.75" customHeight="1">
      <c r="A239" s="42"/>
      <c r="B239" s="42"/>
      <c r="C239" s="42"/>
      <c r="D239" s="42"/>
      <c r="E239" s="42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6"/>
      <c r="AW239" s="46"/>
      <c r="AX239" s="46"/>
      <c r="AY239" s="46"/>
      <c r="AZ239" s="46"/>
    </row>
    <row r="240" ht="15.75" customHeight="1">
      <c r="A240" s="42"/>
      <c r="B240" s="42"/>
      <c r="C240" s="42"/>
      <c r="D240" s="42"/>
      <c r="E240" s="42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6"/>
      <c r="AW240" s="46"/>
      <c r="AX240" s="46"/>
      <c r="AY240" s="46"/>
      <c r="AZ240" s="46"/>
    </row>
    <row r="241" ht="15.75" customHeight="1">
      <c r="A241" s="42"/>
      <c r="B241" s="42"/>
      <c r="C241" s="42"/>
      <c r="D241" s="42"/>
      <c r="E241" s="42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6"/>
      <c r="AW241" s="46"/>
      <c r="AX241" s="46"/>
      <c r="AY241" s="46"/>
      <c r="AZ241" s="46"/>
    </row>
    <row r="242" ht="15.75" customHeight="1">
      <c r="A242" s="42"/>
      <c r="B242" s="42"/>
      <c r="C242" s="42"/>
      <c r="D242" s="42"/>
      <c r="E242" s="42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6"/>
      <c r="AW242" s="46"/>
      <c r="AX242" s="46"/>
      <c r="AY242" s="46"/>
      <c r="AZ242" s="46"/>
    </row>
    <row r="243" ht="15.75" customHeight="1">
      <c r="A243" s="42"/>
      <c r="B243" s="42"/>
      <c r="C243" s="42"/>
      <c r="D243" s="42"/>
      <c r="E243" s="42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6"/>
      <c r="AW243" s="46"/>
      <c r="AX243" s="46"/>
      <c r="AY243" s="46"/>
      <c r="AZ243" s="46"/>
    </row>
    <row r="244" ht="15.75" customHeight="1">
      <c r="A244" s="42"/>
      <c r="B244" s="42"/>
      <c r="C244" s="42"/>
      <c r="D244" s="42"/>
      <c r="E244" s="42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6"/>
      <c r="AW244" s="46"/>
      <c r="AX244" s="46"/>
      <c r="AY244" s="46"/>
      <c r="AZ244" s="46"/>
    </row>
    <row r="245" ht="15.75" customHeight="1">
      <c r="A245" s="42"/>
      <c r="B245" s="42"/>
      <c r="C245" s="42"/>
      <c r="D245" s="42"/>
      <c r="E245" s="42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6"/>
      <c r="AW245" s="46"/>
      <c r="AX245" s="46"/>
      <c r="AY245" s="46"/>
      <c r="AZ245" s="46"/>
    </row>
    <row r="246" ht="15.75" customHeight="1">
      <c r="A246" s="42"/>
      <c r="B246" s="42"/>
      <c r="C246" s="42"/>
      <c r="D246" s="42"/>
      <c r="E246" s="42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6"/>
      <c r="AW246" s="46"/>
      <c r="AX246" s="46"/>
      <c r="AY246" s="46"/>
      <c r="AZ246" s="46"/>
    </row>
    <row r="247" ht="15.75" customHeight="1">
      <c r="A247" s="42"/>
      <c r="B247" s="42"/>
      <c r="C247" s="42"/>
      <c r="D247" s="42"/>
      <c r="E247" s="42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6"/>
      <c r="AW247" s="46"/>
      <c r="AX247" s="46"/>
      <c r="AY247" s="46"/>
      <c r="AZ247" s="46"/>
    </row>
    <row r="248" ht="15.75" customHeight="1">
      <c r="A248" s="42"/>
      <c r="B248" s="42"/>
      <c r="C248" s="42"/>
      <c r="D248" s="42"/>
      <c r="E248" s="42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6"/>
      <c r="AW248" s="46"/>
      <c r="AX248" s="46"/>
      <c r="AY248" s="46"/>
      <c r="AZ248" s="46"/>
    </row>
    <row r="249" ht="15.75" customHeight="1">
      <c r="A249" s="42"/>
      <c r="B249" s="42"/>
      <c r="C249" s="42"/>
      <c r="D249" s="42"/>
      <c r="E249" s="42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6"/>
      <c r="AW249" s="46"/>
      <c r="AX249" s="46"/>
      <c r="AY249" s="46"/>
      <c r="AZ249" s="46"/>
    </row>
    <row r="250" ht="15.75" customHeight="1">
      <c r="A250" s="42"/>
      <c r="B250" s="42"/>
      <c r="C250" s="42"/>
      <c r="D250" s="42"/>
      <c r="E250" s="42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6"/>
      <c r="AW250" s="46"/>
      <c r="AX250" s="46"/>
      <c r="AY250" s="46"/>
      <c r="AZ250" s="46"/>
    </row>
    <row r="251" ht="15.75" customHeight="1">
      <c r="A251" s="42"/>
      <c r="B251" s="42"/>
      <c r="C251" s="42"/>
      <c r="D251" s="42"/>
      <c r="E251" s="42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6"/>
      <c r="AW251" s="46"/>
      <c r="AX251" s="46"/>
      <c r="AY251" s="46"/>
      <c r="AZ251" s="46"/>
    </row>
    <row r="252" ht="15.75" customHeight="1">
      <c r="A252" s="42"/>
      <c r="B252" s="42"/>
      <c r="C252" s="42"/>
      <c r="D252" s="42"/>
      <c r="E252" s="42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6"/>
      <c r="AW252" s="46"/>
      <c r="AX252" s="46"/>
      <c r="AY252" s="46"/>
      <c r="AZ252" s="46"/>
    </row>
    <row r="253" ht="15.75" customHeight="1">
      <c r="A253" s="42"/>
      <c r="B253" s="42"/>
      <c r="C253" s="42"/>
      <c r="D253" s="42"/>
      <c r="E253" s="42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6"/>
      <c r="AW253" s="46"/>
      <c r="AX253" s="46"/>
      <c r="AY253" s="46"/>
      <c r="AZ253" s="46"/>
    </row>
    <row r="254" ht="15.75" customHeight="1">
      <c r="A254" s="42"/>
      <c r="B254" s="42"/>
      <c r="C254" s="42"/>
      <c r="D254" s="42"/>
      <c r="E254" s="42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6"/>
      <c r="AW254" s="46"/>
      <c r="AX254" s="46"/>
      <c r="AY254" s="46"/>
      <c r="AZ254" s="46"/>
    </row>
    <row r="255" ht="15.75" customHeight="1">
      <c r="A255" s="42"/>
      <c r="B255" s="42"/>
      <c r="C255" s="42"/>
      <c r="D255" s="42"/>
      <c r="E255" s="42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6"/>
      <c r="AW255" s="46"/>
      <c r="AX255" s="46"/>
      <c r="AY255" s="46"/>
      <c r="AZ255" s="46"/>
    </row>
    <row r="256" ht="15.75" customHeight="1">
      <c r="A256" s="42"/>
      <c r="B256" s="42"/>
      <c r="C256" s="42"/>
      <c r="D256" s="42"/>
      <c r="E256" s="42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6"/>
      <c r="AW256" s="46"/>
      <c r="AX256" s="46"/>
      <c r="AY256" s="46"/>
      <c r="AZ256" s="46"/>
    </row>
    <row r="257" ht="15.75" customHeight="1">
      <c r="A257" s="42"/>
      <c r="B257" s="42"/>
      <c r="C257" s="42"/>
      <c r="D257" s="42"/>
      <c r="E257" s="42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6"/>
      <c r="AW257" s="46"/>
      <c r="AX257" s="46"/>
      <c r="AY257" s="46"/>
      <c r="AZ257" s="46"/>
    </row>
    <row r="258" ht="15.75" customHeight="1">
      <c r="A258" s="42"/>
      <c r="B258" s="42"/>
      <c r="C258" s="42"/>
      <c r="D258" s="42"/>
      <c r="E258" s="42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6"/>
      <c r="AW258" s="46"/>
      <c r="AX258" s="46"/>
      <c r="AY258" s="46"/>
      <c r="AZ258" s="46"/>
    </row>
    <row r="259" ht="15.75" customHeight="1">
      <c r="A259" s="42"/>
      <c r="B259" s="42"/>
      <c r="C259" s="42"/>
      <c r="D259" s="42"/>
      <c r="E259" s="42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6"/>
      <c r="AW259" s="46"/>
      <c r="AX259" s="46"/>
      <c r="AY259" s="46"/>
      <c r="AZ259" s="46"/>
    </row>
    <row r="260" ht="15.75" customHeight="1">
      <c r="A260" s="42"/>
      <c r="B260" s="42"/>
      <c r="C260" s="42"/>
      <c r="D260" s="42"/>
      <c r="E260" s="42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6"/>
      <c r="AW260" s="46"/>
      <c r="AX260" s="46"/>
      <c r="AY260" s="46"/>
      <c r="AZ260" s="46"/>
    </row>
    <row r="261" ht="15.75" customHeight="1">
      <c r="A261" s="42"/>
      <c r="B261" s="42"/>
      <c r="C261" s="42"/>
      <c r="D261" s="42"/>
      <c r="E261" s="42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6"/>
      <c r="AW261" s="46"/>
      <c r="AX261" s="46"/>
      <c r="AY261" s="46"/>
      <c r="AZ261" s="46"/>
    </row>
    <row r="262" ht="15.75" customHeight="1">
      <c r="A262" s="42"/>
      <c r="B262" s="42"/>
      <c r="C262" s="42"/>
      <c r="D262" s="42"/>
      <c r="E262" s="42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6"/>
      <c r="AW262" s="46"/>
      <c r="AX262" s="46"/>
      <c r="AY262" s="46"/>
      <c r="AZ262" s="46"/>
    </row>
    <row r="263" ht="15.75" customHeight="1">
      <c r="A263" s="42"/>
      <c r="B263" s="42"/>
      <c r="C263" s="42"/>
      <c r="D263" s="42"/>
      <c r="E263" s="42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6"/>
      <c r="AW263" s="46"/>
      <c r="AX263" s="46"/>
      <c r="AY263" s="46"/>
      <c r="AZ263" s="46"/>
    </row>
    <row r="264" ht="15.75" customHeight="1">
      <c r="A264" s="42"/>
      <c r="B264" s="42"/>
      <c r="C264" s="42"/>
      <c r="D264" s="42"/>
      <c r="E264" s="42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6"/>
      <c r="AW264" s="46"/>
      <c r="AX264" s="46"/>
      <c r="AY264" s="46"/>
      <c r="AZ264" s="46"/>
    </row>
    <row r="265" ht="15.75" customHeight="1">
      <c r="A265" s="42"/>
      <c r="B265" s="42"/>
      <c r="C265" s="42"/>
      <c r="D265" s="42"/>
      <c r="E265" s="42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6"/>
      <c r="AW265" s="46"/>
      <c r="AX265" s="46"/>
      <c r="AY265" s="46"/>
      <c r="AZ265" s="46"/>
    </row>
    <row r="266" ht="15.75" customHeight="1">
      <c r="A266" s="42"/>
      <c r="B266" s="42"/>
      <c r="C266" s="42"/>
      <c r="D266" s="42"/>
      <c r="E266" s="42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6"/>
      <c r="AW266" s="46"/>
      <c r="AX266" s="46"/>
      <c r="AY266" s="46"/>
      <c r="AZ266" s="46"/>
    </row>
    <row r="267" ht="15.75" customHeight="1">
      <c r="A267" s="42"/>
      <c r="B267" s="42"/>
      <c r="C267" s="42"/>
      <c r="D267" s="42"/>
      <c r="E267" s="42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6"/>
      <c r="AW267" s="46"/>
      <c r="AX267" s="46"/>
      <c r="AY267" s="46"/>
      <c r="AZ267" s="46"/>
    </row>
    <row r="268" ht="15.75" customHeight="1">
      <c r="A268" s="42"/>
      <c r="B268" s="42"/>
      <c r="C268" s="42"/>
      <c r="D268" s="42"/>
      <c r="E268" s="42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6"/>
      <c r="AW268" s="46"/>
      <c r="AX268" s="46"/>
      <c r="AY268" s="46"/>
      <c r="AZ268" s="46"/>
    </row>
    <row r="269" ht="15.75" customHeight="1">
      <c r="A269" s="42"/>
      <c r="B269" s="42"/>
      <c r="C269" s="42"/>
      <c r="D269" s="42"/>
      <c r="E269" s="42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6"/>
      <c r="AW269" s="46"/>
      <c r="AX269" s="46"/>
      <c r="AY269" s="46"/>
      <c r="AZ269" s="46"/>
    </row>
    <row r="270" ht="15.75" customHeight="1">
      <c r="A270" s="42"/>
      <c r="B270" s="42"/>
      <c r="C270" s="42"/>
      <c r="D270" s="42"/>
      <c r="E270" s="42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6"/>
      <c r="AW270" s="46"/>
      <c r="AX270" s="46"/>
      <c r="AY270" s="46"/>
      <c r="AZ270" s="46"/>
    </row>
    <row r="271" ht="15.75" customHeight="1">
      <c r="A271" s="42"/>
      <c r="B271" s="42"/>
      <c r="C271" s="42"/>
      <c r="D271" s="42"/>
      <c r="E271" s="42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6"/>
      <c r="AW271" s="46"/>
      <c r="AX271" s="46"/>
      <c r="AY271" s="46"/>
      <c r="AZ271" s="46"/>
    </row>
    <row r="272" ht="15.75" customHeight="1">
      <c r="A272" s="42"/>
      <c r="B272" s="42"/>
      <c r="C272" s="42"/>
      <c r="D272" s="42"/>
      <c r="E272" s="42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6"/>
      <c r="AW272" s="46"/>
      <c r="AX272" s="46"/>
      <c r="AY272" s="46"/>
      <c r="AZ272" s="46"/>
    </row>
    <row r="273" ht="15.75" customHeight="1">
      <c r="A273" s="42"/>
      <c r="B273" s="42"/>
      <c r="C273" s="42"/>
      <c r="D273" s="42"/>
      <c r="E273" s="42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6"/>
      <c r="AW273" s="46"/>
      <c r="AX273" s="46"/>
      <c r="AY273" s="46"/>
      <c r="AZ273" s="46"/>
    </row>
    <row r="274" ht="15.75" customHeight="1">
      <c r="A274" s="42"/>
      <c r="B274" s="42"/>
      <c r="C274" s="42"/>
      <c r="D274" s="42"/>
      <c r="E274" s="42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6"/>
      <c r="AW274" s="46"/>
      <c r="AX274" s="46"/>
      <c r="AY274" s="46"/>
      <c r="AZ274" s="46"/>
    </row>
    <row r="275" ht="15.75" customHeight="1">
      <c r="A275" s="42"/>
      <c r="B275" s="42"/>
      <c r="C275" s="42"/>
      <c r="D275" s="42"/>
      <c r="E275" s="42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6"/>
      <c r="AW275" s="46"/>
      <c r="AX275" s="46"/>
      <c r="AY275" s="46"/>
      <c r="AZ275" s="46"/>
    </row>
    <row r="276" ht="15.75" customHeight="1">
      <c r="A276" s="42"/>
      <c r="B276" s="42"/>
      <c r="C276" s="42"/>
      <c r="D276" s="42"/>
      <c r="E276" s="42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6"/>
      <c r="AW276" s="46"/>
      <c r="AX276" s="46"/>
      <c r="AY276" s="46"/>
      <c r="AZ276" s="46"/>
    </row>
    <row r="277" ht="15.75" customHeight="1">
      <c r="A277" s="42"/>
      <c r="B277" s="42"/>
      <c r="C277" s="42"/>
      <c r="D277" s="42"/>
      <c r="E277" s="42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6"/>
      <c r="AW277" s="46"/>
      <c r="AX277" s="46"/>
      <c r="AY277" s="46"/>
      <c r="AZ277" s="46"/>
    </row>
    <row r="278" ht="15.75" customHeight="1">
      <c r="A278" s="42"/>
      <c r="B278" s="42"/>
      <c r="C278" s="42"/>
      <c r="D278" s="42"/>
      <c r="E278" s="42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6"/>
      <c r="AW278" s="46"/>
      <c r="AX278" s="46"/>
      <c r="AY278" s="46"/>
      <c r="AZ278" s="46"/>
    </row>
    <row r="279" ht="15.75" customHeight="1">
      <c r="A279" s="42"/>
      <c r="B279" s="42"/>
      <c r="C279" s="42"/>
      <c r="D279" s="42"/>
      <c r="E279" s="42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6"/>
      <c r="AW279" s="46"/>
      <c r="AX279" s="46"/>
      <c r="AY279" s="46"/>
      <c r="AZ279" s="46"/>
    </row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1:E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2.63" defaultRowHeight="15.0"/>
  <cols>
    <col customWidth="1" min="1" max="6" width="13.38"/>
    <col customWidth="1" min="7" max="7" width="13.25"/>
    <col customWidth="1" min="8" max="23" width="13.38"/>
  </cols>
  <sheetData>
    <row r="1" ht="39.75" customHeight="1">
      <c r="A1" s="67" t="s">
        <v>213</v>
      </c>
      <c r="B1" s="67" t="s">
        <v>214</v>
      </c>
      <c r="C1" s="67" t="s">
        <v>215</v>
      </c>
      <c r="D1" s="67" t="s">
        <v>216</v>
      </c>
      <c r="E1" s="67" t="s">
        <v>217</v>
      </c>
      <c r="F1" s="67" t="s">
        <v>218</v>
      </c>
      <c r="G1" s="67" t="s">
        <v>219</v>
      </c>
      <c r="H1" s="67" t="s">
        <v>220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ht="15.75" customHeight="1">
      <c r="A2" s="37" t="s">
        <v>221</v>
      </c>
      <c r="B2" s="69">
        <v>0.375</v>
      </c>
      <c r="C2" s="70"/>
      <c r="D2" s="70"/>
      <c r="E2" s="70"/>
      <c r="F2" s="70" t="s">
        <v>222</v>
      </c>
      <c r="G2" s="70" t="s">
        <v>223</v>
      </c>
      <c r="H2" s="71" t="s">
        <v>224</v>
      </c>
      <c r="I2" s="70"/>
      <c r="J2" s="70"/>
      <c r="K2" s="71"/>
    </row>
    <row r="3" ht="15.75" customHeight="1">
      <c r="A3" s="37" t="s">
        <v>221</v>
      </c>
      <c r="B3" s="69">
        <v>0.4166666666666667</v>
      </c>
      <c r="C3" s="70"/>
      <c r="D3" s="70"/>
      <c r="E3" s="70"/>
      <c r="F3" s="70" t="s">
        <v>222</v>
      </c>
      <c r="G3" s="70" t="s">
        <v>223</v>
      </c>
      <c r="H3" s="70"/>
      <c r="I3" s="70"/>
      <c r="J3" s="70"/>
      <c r="K3" s="71"/>
    </row>
    <row r="4" ht="15.75" customHeight="1">
      <c r="A4" s="37" t="s">
        <v>221</v>
      </c>
      <c r="B4" s="69">
        <v>0.4583333333333333</v>
      </c>
      <c r="C4" s="70"/>
      <c r="D4" s="70"/>
      <c r="E4" s="70"/>
      <c r="F4" s="70" t="s">
        <v>225</v>
      </c>
      <c r="G4" s="71" t="s">
        <v>224</v>
      </c>
      <c r="H4" s="70"/>
      <c r="I4" s="70"/>
      <c r="J4" s="70"/>
      <c r="K4" s="71"/>
    </row>
    <row r="5" ht="15.75" customHeight="1">
      <c r="A5" s="37" t="s">
        <v>221</v>
      </c>
      <c r="B5" s="69">
        <v>0.5</v>
      </c>
      <c r="C5" s="70"/>
      <c r="D5" s="70"/>
      <c r="E5" s="70"/>
      <c r="F5" s="70" t="s">
        <v>225</v>
      </c>
      <c r="G5" s="71" t="s">
        <v>224</v>
      </c>
      <c r="H5" s="70"/>
      <c r="I5" s="70"/>
      <c r="J5" s="70"/>
      <c r="K5" s="71"/>
    </row>
    <row r="6" ht="15.75" customHeight="1">
      <c r="A6" s="37" t="s">
        <v>221</v>
      </c>
      <c r="B6" s="69">
        <v>0.5416666666666666</v>
      </c>
      <c r="C6" s="70"/>
      <c r="D6" s="70"/>
      <c r="E6" s="70" t="s">
        <v>226</v>
      </c>
      <c r="F6" s="70" t="s">
        <v>225</v>
      </c>
      <c r="G6" s="71" t="s">
        <v>224</v>
      </c>
      <c r="H6" s="70"/>
      <c r="I6" s="70"/>
      <c r="J6" s="70"/>
      <c r="K6" s="71"/>
    </row>
    <row r="7" ht="15.75" customHeight="1">
      <c r="A7" s="37" t="s">
        <v>221</v>
      </c>
      <c r="B7" s="69">
        <v>0.5833333333333334</v>
      </c>
      <c r="C7" s="70"/>
      <c r="D7" s="70"/>
      <c r="E7" s="70" t="s">
        <v>227</v>
      </c>
      <c r="F7" s="70" t="s">
        <v>228</v>
      </c>
      <c r="G7" s="71" t="s">
        <v>224</v>
      </c>
      <c r="H7" s="70"/>
      <c r="I7" s="70"/>
      <c r="J7" s="70"/>
      <c r="K7" s="70"/>
    </row>
    <row r="8" ht="15.75" customHeight="1">
      <c r="A8" s="37" t="s">
        <v>221</v>
      </c>
      <c r="B8" s="69">
        <v>0.625</v>
      </c>
      <c r="C8" s="70"/>
      <c r="D8" s="70"/>
      <c r="E8" s="70" t="s">
        <v>229</v>
      </c>
      <c r="F8" s="70" t="s">
        <v>230</v>
      </c>
      <c r="G8" s="70" t="s">
        <v>223</v>
      </c>
      <c r="H8" s="70"/>
      <c r="I8" s="70"/>
      <c r="J8" s="70"/>
      <c r="K8" s="71"/>
    </row>
    <row r="9" ht="15.75" customHeight="1">
      <c r="A9" s="37" t="s">
        <v>221</v>
      </c>
      <c r="B9" s="69">
        <v>0.6666666666666666</v>
      </c>
      <c r="C9" s="70"/>
      <c r="D9" s="70"/>
      <c r="E9" s="71" t="s">
        <v>229</v>
      </c>
      <c r="F9" s="70"/>
      <c r="G9" s="70" t="s">
        <v>231</v>
      </c>
      <c r="H9" s="70"/>
      <c r="I9" s="70"/>
      <c r="J9" s="70"/>
      <c r="K9" s="71"/>
    </row>
    <row r="10" ht="15.75" customHeight="1">
      <c r="A10" s="37" t="s">
        <v>221</v>
      </c>
      <c r="B10" s="69">
        <v>0.7083333333333334</v>
      </c>
      <c r="C10" s="70"/>
      <c r="D10" s="70"/>
      <c r="E10" s="71" t="s">
        <v>232</v>
      </c>
      <c r="F10" s="70"/>
      <c r="G10" s="70" t="s">
        <v>231</v>
      </c>
      <c r="H10" s="70"/>
      <c r="I10" s="70"/>
      <c r="J10" s="70"/>
      <c r="K10" s="71"/>
    </row>
    <row r="11" ht="15.75" customHeight="1">
      <c r="A11" s="37" t="s">
        <v>221</v>
      </c>
      <c r="B11" s="69">
        <v>0.75</v>
      </c>
      <c r="C11" s="70"/>
      <c r="D11" s="70" t="s">
        <v>233</v>
      </c>
      <c r="E11" s="70" t="s">
        <v>234</v>
      </c>
      <c r="F11" s="70"/>
      <c r="G11" s="70" t="s">
        <v>230</v>
      </c>
      <c r="H11" s="70"/>
      <c r="I11" s="71"/>
      <c r="J11" s="70"/>
      <c r="K11" s="71"/>
    </row>
    <row r="12" ht="15.75" customHeight="1">
      <c r="A12" s="37" t="s">
        <v>221</v>
      </c>
      <c r="B12" s="69">
        <v>0.7916666666666666</v>
      </c>
      <c r="C12" s="71" t="s">
        <v>235</v>
      </c>
      <c r="D12" s="70"/>
      <c r="E12" s="70"/>
      <c r="F12" s="70"/>
      <c r="G12" s="70" t="s">
        <v>230</v>
      </c>
      <c r="H12" s="70"/>
      <c r="I12" s="70"/>
      <c r="J12" s="70"/>
      <c r="K12" s="71"/>
    </row>
    <row r="13" ht="15.75" customHeight="1">
      <c r="A13" s="37" t="s">
        <v>221</v>
      </c>
      <c r="B13" s="69">
        <v>0.8333333333333334</v>
      </c>
      <c r="C13" s="71" t="s">
        <v>235</v>
      </c>
      <c r="D13" s="70"/>
      <c r="E13" s="70"/>
      <c r="F13" s="70"/>
      <c r="G13" s="70"/>
      <c r="H13" s="70"/>
      <c r="I13" s="70"/>
      <c r="J13" s="70"/>
      <c r="K13" s="71"/>
    </row>
    <row r="14" ht="15.75" customHeight="1">
      <c r="A14" s="72" t="s">
        <v>226</v>
      </c>
      <c r="B14" s="73">
        <v>0.375</v>
      </c>
      <c r="C14" s="37" t="b">
        <f>IFERROR(__xludf.DUMMYFUNCTION("regexmatch(C$2,$A14)"),FALSE)</f>
        <v>0</v>
      </c>
      <c r="D14" s="37" t="b">
        <f>IFERROR(__xludf.DUMMYFUNCTION("regexmatch(D$2,$A14)"),FALSE)</f>
        <v>0</v>
      </c>
      <c r="E14" s="37" t="b">
        <f>IFERROR(__xludf.DUMMYFUNCTION("regexmatch(E$2,$A14)"),FALSE)</f>
        <v>0</v>
      </c>
      <c r="F14" s="37" t="b">
        <f>IFERROR(__xludf.DUMMYFUNCTION("regexmatch(F$2,$A14)"),FALSE)</f>
        <v>0</v>
      </c>
      <c r="G14" s="37" t="b">
        <f>IFERROR(__xludf.DUMMYFUNCTION("regexmatch(G$2,$A14)"),FALSE)</f>
        <v>0</v>
      </c>
      <c r="H14" s="37" t="b">
        <f>IFERROR(__xludf.DUMMYFUNCTION("regexmatch(H$2,$A14)"),FALSE)</f>
        <v>0</v>
      </c>
      <c r="I14" s="37">
        <f t="shared" ref="I14:I73" si="1">countif(C14:H14,"TRUE")</f>
        <v>0</v>
      </c>
    </row>
    <row r="15" ht="15.75" customHeight="1">
      <c r="A15" s="72" t="s">
        <v>226</v>
      </c>
      <c r="B15" s="73">
        <v>0.4166666666666667</v>
      </c>
      <c r="C15" s="37" t="b">
        <f>IFERROR(__xludf.DUMMYFUNCTION("regexmatch(C$3,$A15)"),FALSE)</f>
        <v>0</v>
      </c>
      <c r="D15" s="37" t="b">
        <f>IFERROR(__xludf.DUMMYFUNCTION("regexmatch(D$3,$A15)"),FALSE)</f>
        <v>0</v>
      </c>
      <c r="E15" s="37" t="b">
        <f>IFERROR(__xludf.DUMMYFUNCTION("regexmatch(E$3,$A15)"),FALSE)</f>
        <v>0</v>
      </c>
      <c r="F15" s="37" t="b">
        <f>IFERROR(__xludf.DUMMYFUNCTION("regexmatch(F$3,$A15)"),FALSE)</f>
        <v>0</v>
      </c>
      <c r="G15" s="37" t="b">
        <f>IFERROR(__xludf.DUMMYFUNCTION("regexmatch(G$3,$A15)"),FALSE)</f>
        <v>0</v>
      </c>
      <c r="H15" s="37" t="b">
        <f>IFERROR(__xludf.DUMMYFUNCTION("regexmatch(H$3,$A15)"),FALSE)</f>
        <v>0</v>
      </c>
      <c r="I15" s="37">
        <f t="shared" si="1"/>
        <v>0</v>
      </c>
    </row>
    <row r="16" ht="15.75" customHeight="1">
      <c r="A16" s="72" t="s">
        <v>226</v>
      </c>
      <c r="B16" s="73">
        <v>0.4583333333333333</v>
      </c>
      <c r="C16" s="37" t="b">
        <f>IFERROR(__xludf.DUMMYFUNCTION("regexmatch(C$4,$A16)"),FALSE)</f>
        <v>0</v>
      </c>
      <c r="D16" s="37" t="b">
        <f>IFERROR(__xludf.DUMMYFUNCTION("regexmatch(D$4,$A16)"),FALSE)</f>
        <v>0</v>
      </c>
      <c r="E16" s="37" t="b">
        <f>IFERROR(__xludf.DUMMYFUNCTION("regexmatch(E$4,$A16)"),FALSE)</f>
        <v>0</v>
      </c>
      <c r="F16" s="37" t="b">
        <f>IFERROR(__xludf.DUMMYFUNCTION("regexmatch(F$4,$A16)"),FALSE)</f>
        <v>0</v>
      </c>
      <c r="G16" s="37" t="b">
        <f>IFERROR(__xludf.DUMMYFUNCTION("regexmatch(G$4,$A16)"),FALSE)</f>
        <v>0</v>
      </c>
      <c r="H16" s="37" t="b">
        <f>IFERROR(__xludf.DUMMYFUNCTION("regexmatch(H$4,$A16)"),FALSE)</f>
        <v>0</v>
      </c>
      <c r="I16" s="37">
        <f t="shared" si="1"/>
        <v>0</v>
      </c>
    </row>
    <row r="17" ht="15.75" customHeight="1">
      <c r="A17" s="72" t="s">
        <v>226</v>
      </c>
      <c r="B17" s="73">
        <v>0.5</v>
      </c>
      <c r="C17" s="37" t="b">
        <f>IFERROR(__xludf.DUMMYFUNCTION("regexmatch(C$5,$A17)"),FALSE)</f>
        <v>0</v>
      </c>
      <c r="D17" s="37" t="b">
        <f>IFERROR(__xludf.DUMMYFUNCTION("regexmatch(D$5,$A17)"),FALSE)</f>
        <v>0</v>
      </c>
      <c r="E17" s="37" t="b">
        <f>IFERROR(__xludf.DUMMYFUNCTION("regexmatch(E$5,$A17)"),FALSE)</f>
        <v>0</v>
      </c>
      <c r="F17" s="37" t="b">
        <f>IFERROR(__xludf.DUMMYFUNCTION("regexmatch(F$5,$A17)"),FALSE)</f>
        <v>0</v>
      </c>
      <c r="G17" s="37" t="b">
        <f>IFERROR(__xludf.DUMMYFUNCTION("regexmatch(G$5,$A17)"),FALSE)</f>
        <v>0</v>
      </c>
      <c r="H17" s="37" t="b">
        <f>IFERROR(__xludf.DUMMYFUNCTION("regexmatch(H$5,$A17)"),FALSE)</f>
        <v>0</v>
      </c>
      <c r="I17" s="37">
        <f t="shared" si="1"/>
        <v>0</v>
      </c>
    </row>
    <row r="18" ht="15.75" customHeight="1">
      <c r="A18" s="72" t="s">
        <v>226</v>
      </c>
      <c r="B18" s="73">
        <v>0.5416666666666666</v>
      </c>
      <c r="C18" s="37" t="b">
        <f>IFERROR(__xludf.DUMMYFUNCTION("regexmatch(C$6,$A18)"),FALSE)</f>
        <v>0</v>
      </c>
      <c r="D18" s="37" t="b">
        <f>IFERROR(__xludf.DUMMYFUNCTION("regexmatch(D$6,$A18)"),FALSE)</f>
        <v>0</v>
      </c>
      <c r="E18" s="37" t="b">
        <f>IFERROR(__xludf.DUMMYFUNCTION("regexmatch(E$6,$A18)"),TRUE)</f>
        <v>1</v>
      </c>
      <c r="F18" s="37" t="b">
        <f>IFERROR(__xludf.DUMMYFUNCTION("regexmatch(F$6,$A18)"),FALSE)</f>
        <v>0</v>
      </c>
      <c r="G18" s="37" t="b">
        <f>IFERROR(__xludf.DUMMYFUNCTION("regexmatch(G$6,$A18)"),FALSE)</f>
        <v>0</v>
      </c>
      <c r="H18" s="37" t="b">
        <f>IFERROR(__xludf.DUMMYFUNCTION("regexmatch(H$6,$A18)"),FALSE)</f>
        <v>0</v>
      </c>
      <c r="I18" s="37">
        <f t="shared" si="1"/>
        <v>1</v>
      </c>
    </row>
    <row r="19" ht="15.75" customHeight="1">
      <c r="A19" s="72" t="s">
        <v>226</v>
      </c>
      <c r="B19" s="73">
        <v>0.5833333333333334</v>
      </c>
      <c r="C19" s="37" t="b">
        <f>IFERROR(__xludf.DUMMYFUNCTION("regexmatch(C$7,$A19)"),FALSE)</f>
        <v>0</v>
      </c>
      <c r="D19" s="37" t="b">
        <f>IFERROR(__xludf.DUMMYFUNCTION("regexmatch(D$7,$A19)"),FALSE)</f>
        <v>0</v>
      </c>
      <c r="E19" s="37" t="b">
        <f>IFERROR(__xludf.DUMMYFUNCTION("regexmatch(E$7,$A19)"),TRUE)</f>
        <v>1</v>
      </c>
      <c r="F19" s="37" t="b">
        <f>IFERROR(__xludf.DUMMYFUNCTION("regexmatch(F$7,$A19)"),FALSE)</f>
        <v>0</v>
      </c>
      <c r="G19" s="37" t="b">
        <f>IFERROR(__xludf.DUMMYFUNCTION("regexmatch(G$7,$A19)"),FALSE)</f>
        <v>0</v>
      </c>
      <c r="H19" s="37" t="b">
        <f>IFERROR(__xludf.DUMMYFUNCTION("regexmatch(H$7,$A19)"),FALSE)</f>
        <v>0</v>
      </c>
      <c r="I19" s="37">
        <f t="shared" si="1"/>
        <v>1</v>
      </c>
    </row>
    <row r="20" ht="15.75" customHeight="1">
      <c r="A20" s="72" t="s">
        <v>226</v>
      </c>
      <c r="B20" s="73">
        <v>0.625</v>
      </c>
      <c r="C20" s="37" t="b">
        <f>IFERROR(__xludf.DUMMYFUNCTION("regexmatch(C$8,$A20)"),FALSE)</f>
        <v>0</v>
      </c>
      <c r="D20" s="37" t="b">
        <f>IFERROR(__xludf.DUMMYFUNCTION("regexmatch(D$8,$A20)"),FALSE)</f>
        <v>0</v>
      </c>
      <c r="E20" s="37" t="b">
        <f>IFERROR(__xludf.DUMMYFUNCTION("regexmatch(E$8,$A20)"),TRUE)</f>
        <v>1</v>
      </c>
      <c r="F20" s="37" t="b">
        <f>IFERROR(__xludf.DUMMYFUNCTION("regexmatch(F$8,$A20)"),FALSE)</f>
        <v>0</v>
      </c>
      <c r="G20" s="37" t="b">
        <f>IFERROR(__xludf.DUMMYFUNCTION("regexmatch(G$8,$A20)"),FALSE)</f>
        <v>0</v>
      </c>
      <c r="H20" s="37" t="b">
        <f>IFERROR(__xludf.DUMMYFUNCTION("regexmatch(H$8,$A20)"),FALSE)</f>
        <v>0</v>
      </c>
      <c r="I20" s="37">
        <f t="shared" si="1"/>
        <v>1</v>
      </c>
    </row>
    <row r="21" ht="15.75" customHeight="1">
      <c r="A21" s="72" t="s">
        <v>226</v>
      </c>
      <c r="B21" s="73">
        <v>0.6666666666666666</v>
      </c>
      <c r="C21" s="37" t="b">
        <f>IFERROR(__xludf.DUMMYFUNCTION("regexmatch(C$9,$A21)"),FALSE)</f>
        <v>0</v>
      </c>
      <c r="D21" s="37" t="b">
        <f>IFERROR(__xludf.DUMMYFUNCTION("regexmatch(D$9,$A21)"),FALSE)</f>
        <v>0</v>
      </c>
      <c r="E21" s="37" t="b">
        <f>IFERROR(__xludf.DUMMYFUNCTION("regexmatch(E$9,$A21)"),TRUE)</f>
        <v>1</v>
      </c>
      <c r="F21" s="37" t="b">
        <f>IFERROR(__xludf.DUMMYFUNCTION("regexmatch(F$9,$A21)"),FALSE)</f>
        <v>0</v>
      </c>
      <c r="G21" s="37" t="b">
        <f>IFERROR(__xludf.DUMMYFUNCTION("regexmatch(G$9,$A21)"),FALSE)</f>
        <v>0</v>
      </c>
      <c r="H21" s="37" t="b">
        <f>IFERROR(__xludf.DUMMYFUNCTION("regexmatch(H$9,$A21)"),FALSE)</f>
        <v>0</v>
      </c>
      <c r="I21" s="37">
        <f t="shared" si="1"/>
        <v>1</v>
      </c>
    </row>
    <row r="22" ht="15.75" customHeight="1">
      <c r="A22" s="72" t="s">
        <v>226</v>
      </c>
      <c r="B22" s="73">
        <v>0.7083333333333334</v>
      </c>
      <c r="C22" s="37" t="b">
        <f>IFERROR(__xludf.DUMMYFUNCTION("regexmatch(C$10,$A22)"),FALSE)</f>
        <v>0</v>
      </c>
      <c r="D22" s="37" t="b">
        <f>IFERROR(__xludf.DUMMYFUNCTION("regexmatch(D$10,$A22)"),FALSE)</f>
        <v>0</v>
      </c>
      <c r="E22" s="37" t="b">
        <f>IFERROR(__xludf.DUMMYFUNCTION("regexmatch(E$10,$A22)"),FALSE)</f>
        <v>0</v>
      </c>
      <c r="F22" s="37" t="b">
        <f>IFERROR(__xludf.DUMMYFUNCTION("regexmatch(F$10,$A22)"),FALSE)</f>
        <v>0</v>
      </c>
      <c r="G22" s="37" t="b">
        <f>IFERROR(__xludf.DUMMYFUNCTION("regexmatch(G$10,$A22)"),FALSE)</f>
        <v>0</v>
      </c>
      <c r="H22" s="37" t="b">
        <f>IFERROR(__xludf.DUMMYFUNCTION("regexmatch(H$10,$A22)"),FALSE)</f>
        <v>0</v>
      </c>
      <c r="I22" s="37">
        <f t="shared" si="1"/>
        <v>0</v>
      </c>
    </row>
    <row r="23" ht="15.75" customHeight="1">
      <c r="A23" s="72" t="s">
        <v>226</v>
      </c>
      <c r="B23" s="73">
        <v>0.75</v>
      </c>
      <c r="C23" s="37" t="b">
        <f>IFERROR(__xludf.DUMMYFUNCTION("regexmatch(C$11,$A23)"),FALSE)</f>
        <v>0</v>
      </c>
      <c r="D23" s="37" t="b">
        <f>IFERROR(__xludf.DUMMYFUNCTION("regexmatch(D$11,$A23)"),TRUE)</f>
        <v>1</v>
      </c>
      <c r="E23" s="37" t="b">
        <f>IFERROR(__xludf.DUMMYFUNCTION("regexmatch(E$11,$A23)"),FALSE)</f>
        <v>0</v>
      </c>
      <c r="F23" s="37" t="b">
        <f>IFERROR(__xludf.DUMMYFUNCTION("regexmatch(F$11,$A23)"),FALSE)</f>
        <v>0</v>
      </c>
      <c r="G23" s="37" t="b">
        <f>IFERROR(__xludf.DUMMYFUNCTION("regexmatch(G$11,$A23)"),FALSE)</f>
        <v>0</v>
      </c>
      <c r="H23" s="37" t="b">
        <f>IFERROR(__xludf.DUMMYFUNCTION("regexmatch(H$11,$A23)"),FALSE)</f>
        <v>0</v>
      </c>
      <c r="I23" s="37">
        <f t="shared" si="1"/>
        <v>1</v>
      </c>
    </row>
    <row r="24" ht="15.75" customHeight="1">
      <c r="A24" s="72" t="s">
        <v>226</v>
      </c>
      <c r="B24" s="73">
        <v>0.7916666666666666</v>
      </c>
      <c r="C24" s="37" t="b">
        <f>IFERROR(__xludf.DUMMYFUNCTION("regexmatch(C$12,$A24)"),TRUE)</f>
        <v>1</v>
      </c>
      <c r="D24" s="37" t="b">
        <f>IFERROR(__xludf.DUMMYFUNCTION("regexmatch(D$12,$A24)"),FALSE)</f>
        <v>0</v>
      </c>
      <c r="E24" s="37" t="b">
        <f>IFERROR(__xludf.DUMMYFUNCTION("regexmatch(E$12,$A24)"),FALSE)</f>
        <v>0</v>
      </c>
      <c r="F24" s="37" t="b">
        <f>IFERROR(__xludf.DUMMYFUNCTION("regexmatch(F$12,$A24)"),FALSE)</f>
        <v>0</v>
      </c>
      <c r="G24" s="37" t="b">
        <f>IFERROR(__xludf.DUMMYFUNCTION("regexmatch(G$12,$A24)"),FALSE)</f>
        <v>0</v>
      </c>
      <c r="H24" s="37" t="b">
        <f>IFERROR(__xludf.DUMMYFUNCTION("regexmatch(H$12,$A24)"),FALSE)</f>
        <v>0</v>
      </c>
      <c r="I24" s="37">
        <f t="shared" si="1"/>
        <v>1</v>
      </c>
    </row>
    <row r="25" ht="15.75" customHeight="1">
      <c r="A25" s="72" t="s">
        <v>226</v>
      </c>
      <c r="B25" s="73">
        <v>0.8333333333333334</v>
      </c>
      <c r="C25" s="37" t="b">
        <f>IFERROR(__xludf.DUMMYFUNCTION("regexmatch(C$13,$A25)"),TRUE)</f>
        <v>1</v>
      </c>
      <c r="D25" s="37" t="b">
        <f>IFERROR(__xludf.DUMMYFUNCTION("regexmatch(D$13,$A25)"),FALSE)</f>
        <v>0</v>
      </c>
      <c r="E25" s="37" t="b">
        <f>IFERROR(__xludf.DUMMYFUNCTION("regexmatch(E$13,$A25)"),FALSE)</f>
        <v>0</v>
      </c>
      <c r="F25" s="37" t="b">
        <f>IFERROR(__xludf.DUMMYFUNCTION("regexmatch(F$13,$A25)"),FALSE)</f>
        <v>0</v>
      </c>
      <c r="G25" s="37" t="b">
        <f>IFERROR(__xludf.DUMMYFUNCTION("regexmatch(G$13,$A25)"),FALSE)</f>
        <v>0</v>
      </c>
      <c r="H25" s="37" t="b">
        <f>IFERROR(__xludf.DUMMYFUNCTION("regexmatch(H$13,$A25)"),FALSE)</f>
        <v>0</v>
      </c>
      <c r="I25" s="37">
        <f t="shared" si="1"/>
        <v>1</v>
      </c>
      <c r="J25" s="37"/>
    </row>
    <row r="26" ht="15.75" customHeight="1">
      <c r="A26" s="74" t="s">
        <v>236</v>
      </c>
      <c r="B26" s="75">
        <v>0.375</v>
      </c>
      <c r="C26" s="37" t="b">
        <f>IFERROR(__xludf.DUMMYFUNCTION("regexmatch(C$2,$A26)"),FALSE)</f>
        <v>0</v>
      </c>
      <c r="D26" s="37" t="b">
        <f>IFERROR(__xludf.DUMMYFUNCTION("regexmatch(D$2,$A26)"),FALSE)</f>
        <v>0</v>
      </c>
      <c r="E26" s="37" t="b">
        <f>IFERROR(__xludf.DUMMYFUNCTION("regexmatch(E$2,$A26)"),FALSE)</f>
        <v>0</v>
      </c>
      <c r="F26" s="37" t="b">
        <f>IFERROR(__xludf.DUMMYFUNCTION("regexmatch(F$2,$A26)"),TRUE)</f>
        <v>1</v>
      </c>
      <c r="G26" s="37" t="b">
        <f>IFERROR(__xludf.DUMMYFUNCTION("regexmatch(G$2,$A26)"),FALSE)</f>
        <v>0</v>
      </c>
      <c r="H26" s="37" t="b">
        <f>IFERROR(__xludf.DUMMYFUNCTION("regexmatch(H$2,$A26)"),FALSE)</f>
        <v>0</v>
      </c>
      <c r="I26" s="37">
        <f t="shared" si="1"/>
        <v>1</v>
      </c>
    </row>
    <row r="27" ht="15.75" customHeight="1">
      <c r="A27" s="74" t="s">
        <v>236</v>
      </c>
      <c r="B27" s="75">
        <v>0.4166666666666667</v>
      </c>
      <c r="C27" s="37" t="b">
        <f>IFERROR(__xludf.DUMMYFUNCTION("regexmatch(C$3,$A27)"),FALSE)</f>
        <v>0</v>
      </c>
      <c r="D27" s="37" t="b">
        <f>IFERROR(__xludf.DUMMYFUNCTION("regexmatch(D$3,$A27)"),FALSE)</f>
        <v>0</v>
      </c>
      <c r="E27" s="37" t="b">
        <f>IFERROR(__xludf.DUMMYFUNCTION("regexmatch(E$3,$A27)"),FALSE)</f>
        <v>0</v>
      </c>
      <c r="F27" s="37" t="b">
        <f>IFERROR(__xludf.DUMMYFUNCTION("regexmatch(F$3,$A27)"),TRUE)</f>
        <v>1</v>
      </c>
      <c r="G27" s="37" t="b">
        <f>IFERROR(__xludf.DUMMYFUNCTION("regexmatch(G$3,$A27)"),FALSE)</f>
        <v>0</v>
      </c>
      <c r="H27" s="37" t="b">
        <f>IFERROR(__xludf.DUMMYFUNCTION("regexmatch(H$3,$A27)"),FALSE)</f>
        <v>0</v>
      </c>
      <c r="I27" s="37">
        <f t="shared" si="1"/>
        <v>1</v>
      </c>
    </row>
    <row r="28" ht="15.75" customHeight="1">
      <c r="A28" s="74" t="s">
        <v>236</v>
      </c>
      <c r="B28" s="75">
        <v>0.4583333333333333</v>
      </c>
      <c r="C28" s="37" t="b">
        <f>IFERROR(__xludf.DUMMYFUNCTION("regexmatch(C$4,$A28)"),FALSE)</f>
        <v>0</v>
      </c>
      <c r="D28" s="37" t="b">
        <f>IFERROR(__xludf.DUMMYFUNCTION("regexmatch(D$4,$A28)"),FALSE)</f>
        <v>0</v>
      </c>
      <c r="E28" s="37" t="b">
        <f>IFERROR(__xludf.DUMMYFUNCTION("regexmatch(E$4,$A28)"),FALSE)</f>
        <v>0</v>
      </c>
      <c r="F28" s="37" t="b">
        <f>IFERROR(__xludf.DUMMYFUNCTION("regexmatch(F$4,$A28)"),TRUE)</f>
        <v>1</v>
      </c>
      <c r="G28" s="37" t="b">
        <f>IFERROR(__xludf.DUMMYFUNCTION("regexmatch(G$4,$A28)"),FALSE)</f>
        <v>0</v>
      </c>
      <c r="H28" s="37" t="b">
        <f>IFERROR(__xludf.DUMMYFUNCTION("regexmatch(H$4,$A28)"),FALSE)</f>
        <v>0</v>
      </c>
      <c r="I28" s="37">
        <f t="shared" si="1"/>
        <v>1</v>
      </c>
    </row>
    <row r="29" ht="15.75" customHeight="1">
      <c r="A29" s="74" t="s">
        <v>236</v>
      </c>
      <c r="B29" s="75">
        <v>0.5</v>
      </c>
      <c r="C29" s="37" t="b">
        <f>IFERROR(__xludf.DUMMYFUNCTION("regexmatch(C$5,$A29)"),FALSE)</f>
        <v>0</v>
      </c>
      <c r="D29" s="37" t="b">
        <f>IFERROR(__xludf.DUMMYFUNCTION("regexmatch(D$5,$A29)"),FALSE)</f>
        <v>0</v>
      </c>
      <c r="E29" s="37" t="b">
        <f>IFERROR(__xludf.DUMMYFUNCTION("regexmatch(E$5,$A29)"),FALSE)</f>
        <v>0</v>
      </c>
      <c r="F29" s="37" t="b">
        <f>IFERROR(__xludf.DUMMYFUNCTION("regexmatch(F$5,$A29)"),TRUE)</f>
        <v>1</v>
      </c>
      <c r="G29" s="37" t="b">
        <f>IFERROR(__xludf.DUMMYFUNCTION("regexmatch(G$5,$A29)"),FALSE)</f>
        <v>0</v>
      </c>
      <c r="H29" s="37" t="b">
        <f>IFERROR(__xludf.DUMMYFUNCTION("regexmatch(H$5,$A29)"),FALSE)</f>
        <v>0</v>
      </c>
      <c r="I29" s="37">
        <f t="shared" si="1"/>
        <v>1</v>
      </c>
    </row>
    <row r="30" ht="15.75" customHeight="1">
      <c r="A30" s="74" t="s">
        <v>236</v>
      </c>
      <c r="B30" s="75">
        <v>0.5416666666666666</v>
      </c>
      <c r="C30" s="37" t="b">
        <f>IFERROR(__xludf.DUMMYFUNCTION("regexmatch(C$6,$A30)"),FALSE)</f>
        <v>0</v>
      </c>
      <c r="D30" s="37" t="b">
        <f>IFERROR(__xludf.DUMMYFUNCTION("regexmatch(D$6,$A30)"),FALSE)</f>
        <v>0</v>
      </c>
      <c r="E30" s="37" t="b">
        <f>IFERROR(__xludf.DUMMYFUNCTION("regexmatch(E$6,$A30)"),FALSE)</f>
        <v>0</v>
      </c>
      <c r="F30" s="37" t="b">
        <f>IFERROR(__xludf.DUMMYFUNCTION("regexmatch(F$6,$A30)"),TRUE)</f>
        <v>1</v>
      </c>
      <c r="G30" s="37" t="b">
        <f>IFERROR(__xludf.DUMMYFUNCTION("regexmatch(G$6,$A30)"),FALSE)</f>
        <v>0</v>
      </c>
      <c r="H30" s="37" t="b">
        <f>IFERROR(__xludf.DUMMYFUNCTION("regexmatch(H$6,$A30)"),FALSE)</f>
        <v>0</v>
      </c>
      <c r="I30" s="37">
        <f t="shared" si="1"/>
        <v>1</v>
      </c>
    </row>
    <row r="31" ht="15.75" customHeight="1">
      <c r="A31" s="74" t="s">
        <v>236</v>
      </c>
      <c r="B31" s="75">
        <v>0.5833333333333334</v>
      </c>
      <c r="C31" s="37" t="b">
        <f>IFERROR(__xludf.DUMMYFUNCTION("regexmatch(C$7,$A31)"),FALSE)</f>
        <v>0</v>
      </c>
      <c r="D31" s="37" t="b">
        <f>IFERROR(__xludf.DUMMYFUNCTION("regexmatch(D$7,$A31)"),FALSE)</f>
        <v>0</v>
      </c>
      <c r="E31" s="37" t="b">
        <f>IFERROR(__xludf.DUMMYFUNCTION("regexmatch(E$7,$A31)"),TRUE)</f>
        <v>1</v>
      </c>
      <c r="F31" s="37" t="b">
        <f>IFERROR(__xludf.DUMMYFUNCTION("regexmatch(F$7,$A31)"),TRUE)</f>
        <v>1</v>
      </c>
      <c r="G31" s="37" t="b">
        <f>IFERROR(__xludf.DUMMYFUNCTION("regexmatch(G$7,$A31)"),FALSE)</f>
        <v>0</v>
      </c>
      <c r="H31" s="37" t="b">
        <f>IFERROR(__xludf.DUMMYFUNCTION("regexmatch(H$7,$A31)"),FALSE)</f>
        <v>0</v>
      </c>
      <c r="I31" s="37">
        <f t="shared" si="1"/>
        <v>2</v>
      </c>
    </row>
    <row r="32" ht="15.75" customHeight="1">
      <c r="A32" s="74" t="s">
        <v>236</v>
      </c>
      <c r="B32" s="75">
        <v>0.625</v>
      </c>
      <c r="C32" s="37" t="b">
        <f>IFERROR(__xludf.DUMMYFUNCTION("regexmatch(C$8,$A32)"),FALSE)</f>
        <v>0</v>
      </c>
      <c r="D32" s="37" t="b">
        <f>IFERROR(__xludf.DUMMYFUNCTION("regexmatch(D$8,$A32)"),FALSE)</f>
        <v>0</v>
      </c>
      <c r="E32" s="37" t="b">
        <f>IFERROR(__xludf.DUMMYFUNCTION("regexmatch(E$8,$A32)"),TRUE)</f>
        <v>1</v>
      </c>
      <c r="F32" s="37" t="b">
        <f>IFERROR(__xludf.DUMMYFUNCTION("regexmatch(F$8,$A32)"),FALSE)</f>
        <v>0</v>
      </c>
      <c r="G32" s="37" t="b">
        <f>IFERROR(__xludf.DUMMYFUNCTION("regexmatch(G$8,$A32)"),FALSE)</f>
        <v>0</v>
      </c>
      <c r="H32" s="37" t="b">
        <f>IFERROR(__xludf.DUMMYFUNCTION("regexmatch(H$8,$A32)"),FALSE)</f>
        <v>0</v>
      </c>
      <c r="I32" s="37">
        <f t="shared" si="1"/>
        <v>1</v>
      </c>
    </row>
    <row r="33" ht="15.75" customHeight="1">
      <c r="A33" s="74" t="s">
        <v>236</v>
      </c>
      <c r="B33" s="75">
        <v>0.6666666666666666</v>
      </c>
      <c r="C33" s="37" t="b">
        <f>IFERROR(__xludf.DUMMYFUNCTION("regexmatch(C$9,$A33)"),FALSE)</f>
        <v>0</v>
      </c>
      <c r="D33" s="37" t="b">
        <f>IFERROR(__xludf.DUMMYFUNCTION("regexmatch(D$9,$A33)"),FALSE)</f>
        <v>0</v>
      </c>
      <c r="E33" s="37" t="b">
        <f>IFERROR(__xludf.DUMMYFUNCTION("regexmatch(E$9,$A33)"),TRUE)</f>
        <v>1</v>
      </c>
      <c r="F33" s="37" t="b">
        <f>IFERROR(__xludf.DUMMYFUNCTION("regexmatch(F$9,$A33)"),FALSE)</f>
        <v>0</v>
      </c>
      <c r="G33" s="37" t="b">
        <f>IFERROR(__xludf.DUMMYFUNCTION("regexmatch(G$9,$A33)"),FALSE)</f>
        <v>0</v>
      </c>
      <c r="H33" s="37" t="b">
        <f>IFERROR(__xludf.DUMMYFUNCTION("regexmatch(H$9,$A33)"),FALSE)</f>
        <v>0</v>
      </c>
      <c r="I33" s="37">
        <f t="shared" si="1"/>
        <v>1</v>
      </c>
    </row>
    <row r="34" ht="15.75" customHeight="1">
      <c r="A34" s="74" t="s">
        <v>236</v>
      </c>
      <c r="B34" s="75">
        <v>0.7083333333333334</v>
      </c>
      <c r="C34" s="37" t="b">
        <f>IFERROR(__xludf.DUMMYFUNCTION("regexmatch(C$10,$A34)"),FALSE)</f>
        <v>0</v>
      </c>
      <c r="D34" s="37" t="b">
        <f>IFERROR(__xludf.DUMMYFUNCTION("regexmatch(D$10,$A34)"),FALSE)</f>
        <v>0</v>
      </c>
      <c r="E34" s="37" t="b">
        <f>IFERROR(__xludf.DUMMYFUNCTION("regexmatch(E$10,$A34)"),FALSE)</f>
        <v>0</v>
      </c>
      <c r="F34" s="37" t="b">
        <f>IFERROR(__xludf.DUMMYFUNCTION("regexmatch(F$10,$A34)"),FALSE)</f>
        <v>0</v>
      </c>
      <c r="G34" s="37" t="b">
        <f>IFERROR(__xludf.DUMMYFUNCTION("regexmatch(G$10,$A34)"),FALSE)</f>
        <v>0</v>
      </c>
      <c r="H34" s="37" t="b">
        <f>IFERROR(__xludf.DUMMYFUNCTION("regexmatch(H$10,$A34)"),FALSE)</f>
        <v>0</v>
      </c>
      <c r="I34" s="37">
        <f t="shared" si="1"/>
        <v>0</v>
      </c>
    </row>
    <row r="35" ht="15.75" customHeight="1">
      <c r="A35" s="74" t="s">
        <v>236</v>
      </c>
      <c r="B35" s="75">
        <v>0.75</v>
      </c>
      <c r="C35" s="37" t="b">
        <f>IFERROR(__xludf.DUMMYFUNCTION("regexmatch(C$11,$A35)"),FALSE)</f>
        <v>0</v>
      </c>
      <c r="D35" s="37" t="b">
        <f>IFERROR(__xludf.DUMMYFUNCTION("regexmatch(D$11,$A35)"),TRUE)</f>
        <v>1</v>
      </c>
      <c r="E35" s="37" t="b">
        <f>IFERROR(__xludf.DUMMYFUNCTION("regexmatch(E$11,$A35)"),FALSE)</f>
        <v>0</v>
      </c>
      <c r="F35" s="37" t="b">
        <f>IFERROR(__xludf.DUMMYFUNCTION("regexmatch(F$11,$A35)"),FALSE)</f>
        <v>0</v>
      </c>
      <c r="G35" s="37" t="b">
        <f>IFERROR(__xludf.DUMMYFUNCTION("regexmatch(G$11,$A35)"),FALSE)</f>
        <v>0</v>
      </c>
      <c r="H35" s="37" t="b">
        <f>IFERROR(__xludf.DUMMYFUNCTION("regexmatch(H$11,$A35)"),FALSE)</f>
        <v>0</v>
      </c>
      <c r="I35" s="37">
        <f t="shared" si="1"/>
        <v>1</v>
      </c>
    </row>
    <row r="36" ht="15.75" customHeight="1">
      <c r="A36" s="74" t="s">
        <v>236</v>
      </c>
      <c r="B36" s="75">
        <v>0.7916666666666666</v>
      </c>
      <c r="C36" s="37" t="b">
        <f>IFERROR(__xludf.DUMMYFUNCTION("regexmatch(C$12,$A36)"),TRUE)</f>
        <v>1</v>
      </c>
      <c r="D36" s="37" t="b">
        <f>IFERROR(__xludf.DUMMYFUNCTION("regexmatch(D$12,$A36)"),FALSE)</f>
        <v>0</v>
      </c>
      <c r="E36" s="37" t="b">
        <f>IFERROR(__xludf.DUMMYFUNCTION("regexmatch(E$12,$A36)"),FALSE)</f>
        <v>0</v>
      </c>
      <c r="F36" s="37" t="b">
        <f>IFERROR(__xludf.DUMMYFUNCTION("regexmatch(F$12,$A36)"),FALSE)</f>
        <v>0</v>
      </c>
      <c r="G36" s="37" t="b">
        <f>IFERROR(__xludf.DUMMYFUNCTION("regexmatch(G$12,$A36)"),FALSE)</f>
        <v>0</v>
      </c>
      <c r="H36" s="37" t="b">
        <f>IFERROR(__xludf.DUMMYFUNCTION("regexmatch(H$12,$A36)"),FALSE)</f>
        <v>0</v>
      </c>
      <c r="I36" s="37">
        <f t="shared" si="1"/>
        <v>1</v>
      </c>
    </row>
    <row r="37" ht="15.75" customHeight="1">
      <c r="A37" s="74" t="s">
        <v>236</v>
      </c>
      <c r="B37" s="75">
        <v>0.8333333333333334</v>
      </c>
      <c r="C37" s="37" t="b">
        <f>IFERROR(__xludf.DUMMYFUNCTION("regexmatch(C$13,$A37)"),TRUE)</f>
        <v>1</v>
      </c>
      <c r="D37" s="37" t="b">
        <f>IFERROR(__xludf.DUMMYFUNCTION("regexmatch(D$13,$A37)"),FALSE)</f>
        <v>0</v>
      </c>
      <c r="E37" s="37" t="b">
        <f>IFERROR(__xludf.DUMMYFUNCTION("regexmatch(E$13,$A37)"),FALSE)</f>
        <v>0</v>
      </c>
      <c r="F37" s="37" t="b">
        <f>IFERROR(__xludf.DUMMYFUNCTION("regexmatch(F$13,$A37)"),FALSE)</f>
        <v>0</v>
      </c>
      <c r="G37" s="37" t="b">
        <f>IFERROR(__xludf.DUMMYFUNCTION("regexmatch(G$13,$A37)"),FALSE)</f>
        <v>0</v>
      </c>
      <c r="H37" s="37" t="b">
        <f>IFERROR(__xludf.DUMMYFUNCTION("regexmatch(H$13,$A37)"),FALSE)</f>
        <v>0</v>
      </c>
      <c r="I37" s="37">
        <f t="shared" si="1"/>
        <v>1</v>
      </c>
      <c r="J37" s="37"/>
    </row>
    <row r="38" ht="15.75" customHeight="1">
      <c r="A38" s="72" t="s">
        <v>234</v>
      </c>
      <c r="B38" s="73">
        <v>0.375</v>
      </c>
      <c r="C38" s="37" t="b">
        <f>IFERROR(__xludf.DUMMYFUNCTION("regexmatch(C$2,$A38)"),FALSE)</f>
        <v>0</v>
      </c>
      <c r="D38" s="37" t="b">
        <f>IFERROR(__xludf.DUMMYFUNCTION("regexmatch(D$2,$A38)"),FALSE)</f>
        <v>0</v>
      </c>
      <c r="E38" s="37" t="b">
        <f>IFERROR(__xludf.DUMMYFUNCTION("regexmatch(E$2,$A38)"),FALSE)</f>
        <v>0</v>
      </c>
      <c r="F38" s="37" t="b">
        <f>IFERROR(__xludf.DUMMYFUNCTION("regexmatch(F$2,$A38)"),TRUE)</f>
        <v>1</v>
      </c>
      <c r="G38" s="37" t="b">
        <f>IFERROR(__xludf.DUMMYFUNCTION("regexmatch(G$2,$A38)"),FALSE)</f>
        <v>0</v>
      </c>
      <c r="H38" s="37" t="b">
        <f>IFERROR(__xludf.DUMMYFUNCTION("regexmatch(H$2,$A38)"),TRUE)</f>
        <v>1</v>
      </c>
      <c r="I38" s="37">
        <f t="shared" si="1"/>
        <v>2</v>
      </c>
    </row>
    <row r="39" ht="15.75" customHeight="1">
      <c r="A39" s="72" t="s">
        <v>234</v>
      </c>
      <c r="B39" s="73">
        <v>0.4166666666666667</v>
      </c>
      <c r="C39" s="37" t="b">
        <f>IFERROR(__xludf.DUMMYFUNCTION("regexmatch(C$3,$A39)"),FALSE)</f>
        <v>0</v>
      </c>
      <c r="D39" s="37" t="b">
        <f>IFERROR(__xludf.DUMMYFUNCTION("regexmatch(D$3,$A39)"),FALSE)</f>
        <v>0</v>
      </c>
      <c r="E39" s="37" t="b">
        <f>IFERROR(__xludf.DUMMYFUNCTION("regexmatch(E$3,$A39)"),FALSE)</f>
        <v>0</v>
      </c>
      <c r="F39" s="37" t="b">
        <f>IFERROR(__xludf.DUMMYFUNCTION("regexmatch(F$3,$A39)"),TRUE)</f>
        <v>1</v>
      </c>
      <c r="G39" s="37" t="b">
        <f>IFERROR(__xludf.DUMMYFUNCTION("regexmatch(G$3,$A39)"),FALSE)</f>
        <v>0</v>
      </c>
      <c r="H39" s="37" t="b">
        <f>IFERROR(__xludf.DUMMYFUNCTION("regexmatch(H$3,$A39)"),FALSE)</f>
        <v>0</v>
      </c>
      <c r="I39" s="37">
        <f t="shared" si="1"/>
        <v>1</v>
      </c>
    </row>
    <row r="40" ht="15.75" customHeight="1">
      <c r="A40" s="72" t="s">
        <v>234</v>
      </c>
      <c r="B40" s="73">
        <v>0.4583333333333333</v>
      </c>
      <c r="C40" s="37" t="b">
        <f>IFERROR(__xludf.DUMMYFUNCTION("regexmatch(C$4,$A40)"),FALSE)</f>
        <v>0</v>
      </c>
      <c r="D40" s="37" t="b">
        <f>IFERROR(__xludf.DUMMYFUNCTION("regexmatch(D$4,$A40)"),FALSE)</f>
        <v>0</v>
      </c>
      <c r="E40" s="37" t="b">
        <f>IFERROR(__xludf.DUMMYFUNCTION("regexmatch(E$4,$A40)"),FALSE)</f>
        <v>0</v>
      </c>
      <c r="F40" s="37" t="b">
        <f>IFERROR(__xludf.DUMMYFUNCTION("regexmatch(F$4,$A40)"),FALSE)</f>
        <v>0</v>
      </c>
      <c r="G40" s="37" t="b">
        <f>IFERROR(__xludf.DUMMYFUNCTION("regexmatch(G$4,$A40)"),TRUE)</f>
        <v>1</v>
      </c>
      <c r="H40" s="37" t="b">
        <f>IFERROR(__xludf.DUMMYFUNCTION("regexmatch(H$4,$A40)"),FALSE)</f>
        <v>0</v>
      </c>
      <c r="I40" s="37">
        <f t="shared" si="1"/>
        <v>1</v>
      </c>
    </row>
    <row r="41" ht="15.75" customHeight="1">
      <c r="A41" s="72" t="s">
        <v>234</v>
      </c>
      <c r="B41" s="73">
        <v>0.5</v>
      </c>
      <c r="C41" s="37" t="b">
        <f>IFERROR(__xludf.DUMMYFUNCTION("regexmatch(C$5,$A41)"),FALSE)</f>
        <v>0</v>
      </c>
      <c r="D41" s="37" t="b">
        <f>IFERROR(__xludf.DUMMYFUNCTION("regexmatch(D$5,$A41)"),FALSE)</f>
        <v>0</v>
      </c>
      <c r="E41" s="37" t="b">
        <f>IFERROR(__xludf.DUMMYFUNCTION("regexmatch(E$5,$A41)"),FALSE)</f>
        <v>0</v>
      </c>
      <c r="F41" s="37" t="b">
        <f>IFERROR(__xludf.DUMMYFUNCTION("regexmatch(F$5,$A41)"),FALSE)</f>
        <v>0</v>
      </c>
      <c r="G41" s="37" t="b">
        <f>IFERROR(__xludf.DUMMYFUNCTION("regexmatch(G$5,$A41)"),TRUE)</f>
        <v>1</v>
      </c>
      <c r="H41" s="37" t="b">
        <f>IFERROR(__xludf.DUMMYFUNCTION("regexmatch(H$5,$A41)"),FALSE)</f>
        <v>0</v>
      </c>
      <c r="I41" s="37">
        <f t="shared" si="1"/>
        <v>1</v>
      </c>
    </row>
    <row r="42" ht="15.75" customHeight="1">
      <c r="A42" s="72" t="s">
        <v>234</v>
      </c>
      <c r="B42" s="73">
        <v>0.5416666666666666</v>
      </c>
      <c r="C42" s="37" t="b">
        <f>IFERROR(__xludf.DUMMYFUNCTION("regexmatch(C$6,$A42)"),FALSE)</f>
        <v>0</v>
      </c>
      <c r="D42" s="37" t="b">
        <f>IFERROR(__xludf.DUMMYFUNCTION("regexmatch(D$6,$A42)"),FALSE)</f>
        <v>0</v>
      </c>
      <c r="E42" s="37" t="b">
        <f>IFERROR(__xludf.DUMMYFUNCTION("regexmatch(E$6,$A42)"),FALSE)</f>
        <v>0</v>
      </c>
      <c r="F42" s="37" t="b">
        <f>IFERROR(__xludf.DUMMYFUNCTION("regexmatch(F$6,$A42)"),FALSE)</f>
        <v>0</v>
      </c>
      <c r="G42" s="37" t="b">
        <f>IFERROR(__xludf.DUMMYFUNCTION("regexmatch(G$6,$A42)"),TRUE)</f>
        <v>1</v>
      </c>
      <c r="H42" s="37" t="b">
        <f>IFERROR(__xludf.DUMMYFUNCTION("regexmatch(H$6,$A42)"),FALSE)</f>
        <v>0</v>
      </c>
      <c r="I42" s="37">
        <f t="shared" si="1"/>
        <v>1</v>
      </c>
    </row>
    <row r="43" ht="15.75" customHeight="1">
      <c r="A43" s="72" t="s">
        <v>234</v>
      </c>
      <c r="B43" s="73">
        <v>0.5833333333333334</v>
      </c>
      <c r="C43" s="37" t="b">
        <f>IFERROR(__xludf.DUMMYFUNCTION("regexmatch(C$7,$A43)"),FALSE)</f>
        <v>0</v>
      </c>
      <c r="D43" s="37" t="b">
        <f>IFERROR(__xludf.DUMMYFUNCTION("regexmatch(D$7,$A43)"),FALSE)</f>
        <v>0</v>
      </c>
      <c r="E43" s="37" t="b">
        <f>IFERROR(__xludf.DUMMYFUNCTION("regexmatch(E$7,$A43)"),FALSE)</f>
        <v>0</v>
      </c>
      <c r="F43" s="37" t="b">
        <f>IFERROR(__xludf.DUMMYFUNCTION("regexmatch(F$7,$A43)"),FALSE)</f>
        <v>0</v>
      </c>
      <c r="G43" s="37" t="b">
        <f>IFERROR(__xludf.DUMMYFUNCTION("regexmatch(G$7,$A43)"),TRUE)</f>
        <v>1</v>
      </c>
      <c r="H43" s="37" t="b">
        <f>IFERROR(__xludf.DUMMYFUNCTION("regexmatch(H$7,$A43)"),FALSE)</f>
        <v>0</v>
      </c>
      <c r="I43" s="37">
        <f t="shared" si="1"/>
        <v>1</v>
      </c>
    </row>
    <row r="44" ht="15.75" customHeight="1">
      <c r="A44" s="72" t="s">
        <v>234</v>
      </c>
      <c r="B44" s="73">
        <v>0.625</v>
      </c>
      <c r="C44" s="37" t="b">
        <f>IFERROR(__xludf.DUMMYFUNCTION("regexmatch(C$8,$A44)"),FALSE)</f>
        <v>0</v>
      </c>
      <c r="D44" s="37" t="b">
        <f>IFERROR(__xludf.DUMMYFUNCTION("regexmatch(D$8,$A44)"),FALSE)</f>
        <v>0</v>
      </c>
      <c r="E44" s="37" t="b">
        <f>IFERROR(__xludf.DUMMYFUNCTION("regexmatch(E$8,$A44)"),FALSE)</f>
        <v>0</v>
      </c>
      <c r="F44" s="37" t="b">
        <f>IFERROR(__xludf.DUMMYFUNCTION("regexmatch(F$8,$A44)"),FALSE)</f>
        <v>0</v>
      </c>
      <c r="G44" s="37" t="b">
        <f>IFERROR(__xludf.DUMMYFUNCTION("regexmatch(G$8,$A44)"),FALSE)</f>
        <v>0</v>
      </c>
      <c r="H44" s="37" t="b">
        <f>IFERROR(__xludf.DUMMYFUNCTION("regexmatch(H$8,$A44)"),FALSE)</f>
        <v>0</v>
      </c>
      <c r="I44" s="37">
        <f t="shared" si="1"/>
        <v>0</v>
      </c>
    </row>
    <row r="45" ht="15.75" customHeight="1">
      <c r="A45" s="72" t="s">
        <v>234</v>
      </c>
      <c r="B45" s="73">
        <v>0.6666666666666666</v>
      </c>
      <c r="C45" s="37" t="b">
        <f>IFERROR(__xludf.DUMMYFUNCTION("regexmatch(C$9,$A45)"),FALSE)</f>
        <v>0</v>
      </c>
      <c r="D45" s="37" t="b">
        <f>IFERROR(__xludf.DUMMYFUNCTION("regexmatch(D$9,$A45)"),FALSE)</f>
        <v>0</v>
      </c>
      <c r="E45" s="37" t="b">
        <f>IFERROR(__xludf.DUMMYFUNCTION("regexmatch(E$9,$A45)"),FALSE)</f>
        <v>0</v>
      </c>
      <c r="F45" s="37" t="b">
        <f>IFERROR(__xludf.DUMMYFUNCTION("regexmatch(F$9,$A45)"),FALSE)</f>
        <v>0</v>
      </c>
      <c r="G45" s="37" t="b">
        <f>IFERROR(__xludf.DUMMYFUNCTION("regexmatch(G$9,$A45)"),FALSE)</f>
        <v>0</v>
      </c>
      <c r="H45" s="37" t="b">
        <f>IFERROR(__xludf.DUMMYFUNCTION("regexmatch(H$9,$A45)"),FALSE)</f>
        <v>0</v>
      </c>
      <c r="I45" s="37">
        <f t="shared" si="1"/>
        <v>0</v>
      </c>
    </row>
    <row r="46" ht="15.75" customHeight="1">
      <c r="A46" s="72" t="s">
        <v>234</v>
      </c>
      <c r="B46" s="73">
        <v>0.7083333333333334</v>
      </c>
      <c r="C46" s="37" t="b">
        <f>IFERROR(__xludf.DUMMYFUNCTION("regexmatch(C$10,$A46)"),FALSE)</f>
        <v>0</v>
      </c>
      <c r="D46" s="37" t="b">
        <f>IFERROR(__xludf.DUMMYFUNCTION("regexmatch(D$10,$A46)"),FALSE)</f>
        <v>0</v>
      </c>
      <c r="E46" s="37" t="b">
        <f>IFERROR(__xludf.DUMMYFUNCTION("regexmatch(E$10,$A46)"),TRUE)</f>
        <v>1</v>
      </c>
      <c r="F46" s="37" t="b">
        <f>IFERROR(__xludf.DUMMYFUNCTION("regexmatch(F$10,$A46)"),FALSE)</f>
        <v>0</v>
      </c>
      <c r="G46" s="37" t="b">
        <f>IFERROR(__xludf.DUMMYFUNCTION("regexmatch(G$10,$A46)"),FALSE)</f>
        <v>0</v>
      </c>
      <c r="H46" s="37" t="b">
        <f>IFERROR(__xludf.DUMMYFUNCTION("regexmatch(H$10,$A46)"),FALSE)</f>
        <v>0</v>
      </c>
      <c r="I46" s="37">
        <f t="shared" si="1"/>
        <v>1</v>
      </c>
    </row>
    <row r="47" ht="15.75" customHeight="1">
      <c r="A47" s="72" t="s">
        <v>234</v>
      </c>
      <c r="B47" s="73">
        <v>0.75</v>
      </c>
      <c r="C47" s="37" t="b">
        <f>IFERROR(__xludf.DUMMYFUNCTION("regexmatch(C$11,$A47)"),FALSE)</f>
        <v>0</v>
      </c>
      <c r="D47" s="37" t="b">
        <f>IFERROR(__xludf.DUMMYFUNCTION("regexmatch(D$11,$A47)"),TRUE)</f>
        <v>1</v>
      </c>
      <c r="E47" s="37" t="b">
        <f>IFERROR(__xludf.DUMMYFUNCTION("regexmatch(E$11,$A47)"),TRUE)</f>
        <v>1</v>
      </c>
      <c r="F47" s="37" t="b">
        <f>IFERROR(__xludf.DUMMYFUNCTION("regexmatch(F$11,$A47)"),FALSE)</f>
        <v>0</v>
      </c>
      <c r="G47" s="37" t="b">
        <f>IFERROR(__xludf.DUMMYFUNCTION("regexmatch(G$11,$A47)"),FALSE)</f>
        <v>0</v>
      </c>
      <c r="H47" s="37" t="b">
        <f>IFERROR(__xludf.DUMMYFUNCTION("regexmatch(H$11,$A47)"),FALSE)</f>
        <v>0</v>
      </c>
      <c r="I47" s="37">
        <f t="shared" si="1"/>
        <v>2</v>
      </c>
      <c r="J47" s="37"/>
    </row>
    <row r="48" ht="15.75" customHeight="1">
      <c r="A48" s="72" t="s">
        <v>234</v>
      </c>
      <c r="B48" s="73">
        <v>0.7916666666666666</v>
      </c>
      <c r="C48" s="37" t="b">
        <f>IFERROR(__xludf.DUMMYFUNCTION("regexmatch(C$12,$A48)"),TRUE)</f>
        <v>1</v>
      </c>
      <c r="D48" s="37" t="b">
        <f>IFERROR(__xludf.DUMMYFUNCTION("regexmatch(D$12,$A48)"),FALSE)</f>
        <v>0</v>
      </c>
      <c r="E48" s="37" t="b">
        <f>IFERROR(__xludf.DUMMYFUNCTION("regexmatch(E$12,$A48)"),FALSE)</f>
        <v>0</v>
      </c>
      <c r="F48" s="37" t="b">
        <f>IFERROR(__xludf.DUMMYFUNCTION("regexmatch(F$12,$A48)"),FALSE)</f>
        <v>0</v>
      </c>
      <c r="G48" s="37" t="b">
        <f>IFERROR(__xludf.DUMMYFUNCTION("regexmatch(G$12,$A48)"),FALSE)</f>
        <v>0</v>
      </c>
      <c r="H48" s="37" t="b">
        <f>IFERROR(__xludf.DUMMYFUNCTION("regexmatch(H$12,$A48)"),FALSE)</f>
        <v>0</v>
      </c>
      <c r="I48" s="37">
        <f t="shared" si="1"/>
        <v>1</v>
      </c>
    </row>
    <row r="49" ht="15.75" customHeight="1">
      <c r="A49" s="72" t="s">
        <v>234</v>
      </c>
      <c r="B49" s="73">
        <v>0.8333333333333334</v>
      </c>
      <c r="C49" s="37" t="b">
        <f>IFERROR(__xludf.DUMMYFUNCTION("regexmatch(C$13,$A49)"),TRUE)</f>
        <v>1</v>
      </c>
      <c r="D49" s="37" t="b">
        <f>IFERROR(__xludf.DUMMYFUNCTION("regexmatch(D$13,$A49)"),FALSE)</f>
        <v>0</v>
      </c>
      <c r="E49" s="37" t="b">
        <f>IFERROR(__xludf.DUMMYFUNCTION("regexmatch(E$13,$A49)"),FALSE)</f>
        <v>0</v>
      </c>
      <c r="F49" s="37" t="b">
        <f>IFERROR(__xludf.DUMMYFUNCTION("regexmatch(F$13,$A49)"),FALSE)</f>
        <v>0</v>
      </c>
      <c r="G49" s="37" t="b">
        <f>IFERROR(__xludf.DUMMYFUNCTION("regexmatch(G$13,$A49)"),FALSE)</f>
        <v>0</v>
      </c>
      <c r="H49" s="37" t="b">
        <f>IFERROR(__xludf.DUMMYFUNCTION("regexmatch(H$13,$A49)"),FALSE)</f>
        <v>0</v>
      </c>
      <c r="I49" s="37">
        <f t="shared" si="1"/>
        <v>1</v>
      </c>
    </row>
    <row r="50" ht="15.75" customHeight="1">
      <c r="A50" s="74" t="s">
        <v>230</v>
      </c>
      <c r="B50" s="75">
        <v>0.375</v>
      </c>
      <c r="C50" s="37" t="b">
        <f>IFERROR(__xludf.DUMMYFUNCTION("regexmatch(C$2,$A50)"),FALSE)</f>
        <v>0</v>
      </c>
      <c r="D50" s="37" t="b">
        <f>IFERROR(__xludf.DUMMYFUNCTION("regexmatch(D$2,$A50)"),FALSE)</f>
        <v>0</v>
      </c>
      <c r="E50" s="37" t="b">
        <f>IFERROR(__xludf.DUMMYFUNCTION("regexmatch(E$2,$A50)"),FALSE)</f>
        <v>0</v>
      </c>
      <c r="F50" s="37" t="b">
        <f>IFERROR(__xludf.DUMMYFUNCTION("regexmatch(F$2,$A50)"),FALSE)</f>
        <v>0</v>
      </c>
      <c r="G50" s="37" t="b">
        <f>IFERROR(__xludf.DUMMYFUNCTION("regexmatch(G$2,$A50)"),FALSE)</f>
        <v>0</v>
      </c>
      <c r="H50" s="37" t="b">
        <f>IFERROR(__xludf.DUMMYFUNCTION("regexmatch(H$2,$A50)"),FALSE)</f>
        <v>0</v>
      </c>
      <c r="I50" s="37">
        <f t="shared" si="1"/>
        <v>0</v>
      </c>
    </row>
    <row r="51" ht="15.75" customHeight="1">
      <c r="A51" s="74" t="s">
        <v>230</v>
      </c>
      <c r="B51" s="75">
        <v>0.4166666666666667</v>
      </c>
      <c r="C51" s="37" t="b">
        <f>IFERROR(__xludf.DUMMYFUNCTION("regexmatch(C$3,$A51)"),FALSE)</f>
        <v>0</v>
      </c>
      <c r="D51" s="37" t="b">
        <f>IFERROR(__xludf.DUMMYFUNCTION("regexmatch(D$3,$A51)"),FALSE)</f>
        <v>0</v>
      </c>
      <c r="E51" s="37" t="b">
        <f>IFERROR(__xludf.DUMMYFUNCTION("regexmatch(E$3,$A51)"),FALSE)</f>
        <v>0</v>
      </c>
      <c r="F51" s="37" t="b">
        <f>IFERROR(__xludf.DUMMYFUNCTION("regexmatch(F$3,$A51)"),FALSE)</f>
        <v>0</v>
      </c>
      <c r="G51" s="37" t="b">
        <f>IFERROR(__xludf.DUMMYFUNCTION("regexmatch(G$3,$A51)"),FALSE)</f>
        <v>0</v>
      </c>
      <c r="H51" s="37" t="b">
        <f>IFERROR(__xludf.DUMMYFUNCTION("regexmatch(H$3,$A51)"),FALSE)</f>
        <v>0</v>
      </c>
      <c r="I51" s="37">
        <f t="shared" si="1"/>
        <v>0</v>
      </c>
    </row>
    <row r="52" ht="15.75" customHeight="1">
      <c r="A52" s="74" t="s">
        <v>230</v>
      </c>
      <c r="B52" s="75">
        <v>0.4583333333333333</v>
      </c>
      <c r="C52" s="37" t="b">
        <f>IFERROR(__xludf.DUMMYFUNCTION("regexmatch(C$4,$A52)"),FALSE)</f>
        <v>0</v>
      </c>
      <c r="D52" s="37" t="b">
        <f>IFERROR(__xludf.DUMMYFUNCTION("regexmatch(D$4,$A52)"),FALSE)</f>
        <v>0</v>
      </c>
      <c r="E52" s="37" t="b">
        <f>IFERROR(__xludf.DUMMYFUNCTION("regexmatch(E$4,$A52)"),FALSE)</f>
        <v>0</v>
      </c>
      <c r="F52" s="37" t="b">
        <f>IFERROR(__xludf.DUMMYFUNCTION("regexmatch(F$4,$A52)"),FALSE)</f>
        <v>0</v>
      </c>
      <c r="G52" s="37" t="b">
        <f>IFERROR(__xludf.DUMMYFUNCTION("regexmatch(G$4,$A52)"),FALSE)</f>
        <v>0</v>
      </c>
      <c r="H52" s="37" t="b">
        <f>IFERROR(__xludf.DUMMYFUNCTION("regexmatch(H$4,$A52)"),FALSE)</f>
        <v>0</v>
      </c>
      <c r="I52" s="37">
        <f t="shared" si="1"/>
        <v>0</v>
      </c>
    </row>
    <row r="53" ht="15.75" customHeight="1">
      <c r="A53" s="74" t="s">
        <v>230</v>
      </c>
      <c r="B53" s="75">
        <v>0.5</v>
      </c>
      <c r="C53" s="37" t="b">
        <f>IFERROR(__xludf.DUMMYFUNCTION("regexmatch(C$5,$A53)"),FALSE)</f>
        <v>0</v>
      </c>
      <c r="D53" s="37" t="b">
        <f>IFERROR(__xludf.DUMMYFUNCTION("regexmatch(D$5,$A53)"),FALSE)</f>
        <v>0</v>
      </c>
      <c r="E53" s="37" t="b">
        <f>IFERROR(__xludf.DUMMYFUNCTION("regexmatch(E$5,$A53)"),FALSE)</f>
        <v>0</v>
      </c>
      <c r="F53" s="37" t="b">
        <f>IFERROR(__xludf.DUMMYFUNCTION("regexmatch(F$5,$A53)"),FALSE)</f>
        <v>0</v>
      </c>
      <c r="G53" s="37" t="b">
        <f>IFERROR(__xludf.DUMMYFUNCTION("regexmatch(G$5,$A53)"),FALSE)</f>
        <v>0</v>
      </c>
      <c r="H53" s="37" t="b">
        <f>IFERROR(__xludf.DUMMYFUNCTION("regexmatch(H$5,$A53)"),FALSE)</f>
        <v>0</v>
      </c>
      <c r="I53" s="37">
        <f t="shared" si="1"/>
        <v>0</v>
      </c>
    </row>
    <row r="54" ht="15.75" customHeight="1">
      <c r="A54" s="74" t="s">
        <v>230</v>
      </c>
      <c r="B54" s="75">
        <v>0.5416666666666666</v>
      </c>
      <c r="C54" s="37" t="b">
        <f>IFERROR(__xludf.DUMMYFUNCTION("regexmatch(C$6,$A54)"),FALSE)</f>
        <v>0</v>
      </c>
      <c r="D54" s="37" t="b">
        <f>IFERROR(__xludf.DUMMYFUNCTION("regexmatch(D$6,$A54)"),FALSE)</f>
        <v>0</v>
      </c>
      <c r="E54" s="37" t="b">
        <f>IFERROR(__xludf.DUMMYFUNCTION("regexmatch(E$6,$A54)"),FALSE)</f>
        <v>0</v>
      </c>
      <c r="F54" s="37" t="b">
        <f>IFERROR(__xludf.DUMMYFUNCTION("regexmatch(F$6,$A54)"),FALSE)</f>
        <v>0</v>
      </c>
      <c r="G54" s="37" t="b">
        <f>IFERROR(__xludf.DUMMYFUNCTION("regexmatch(G$6,$A54)"),FALSE)</f>
        <v>0</v>
      </c>
      <c r="H54" s="37" t="b">
        <f>IFERROR(__xludf.DUMMYFUNCTION("regexmatch(H$6,$A54)"),FALSE)</f>
        <v>0</v>
      </c>
      <c r="I54" s="37">
        <f t="shared" si="1"/>
        <v>0</v>
      </c>
    </row>
    <row r="55" ht="15.75" customHeight="1">
      <c r="A55" s="74" t="s">
        <v>230</v>
      </c>
      <c r="B55" s="75">
        <v>0.5833333333333334</v>
      </c>
      <c r="C55" s="37" t="b">
        <f>IFERROR(__xludf.DUMMYFUNCTION("regexmatch(C$7,$A55)"),FALSE)</f>
        <v>0</v>
      </c>
      <c r="D55" s="37" t="b">
        <f>IFERROR(__xludf.DUMMYFUNCTION("regexmatch(D$7,$A55)"),FALSE)</f>
        <v>0</v>
      </c>
      <c r="E55" s="37" t="b">
        <f>IFERROR(__xludf.DUMMYFUNCTION("regexmatch(E$7,$A55)"),FALSE)</f>
        <v>0</v>
      </c>
      <c r="F55" s="37" t="b">
        <f>IFERROR(__xludf.DUMMYFUNCTION("regexmatch(F$7,$A55)"),TRUE)</f>
        <v>1</v>
      </c>
      <c r="G55" s="37" t="b">
        <f>IFERROR(__xludf.DUMMYFUNCTION("regexmatch(G$7,$A55)"),FALSE)</f>
        <v>0</v>
      </c>
      <c r="H55" s="37" t="b">
        <f>IFERROR(__xludf.DUMMYFUNCTION("regexmatch(H$7,$A55)"),FALSE)</f>
        <v>0</v>
      </c>
      <c r="I55" s="37">
        <f t="shared" si="1"/>
        <v>1</v>
      </c>
    </row>
    <row r="56" ht="15.75" customHeight="1">
      <c r="A56" s="76" t="s">
        <v>230</v>
      </c>
      <c r="B56" s="77">
        <v>0.625</v>
      </c>
      <c r="C56" s="37" t="b">
        <f>IFERROR(__xludf.DUMMYFUNCTION("regexmatch(C$8,$A56)"),FALSE)</f>
        <v>0</v>
      </c>
      <c r="D56" s="37" t="b">
        <f>IFERROR(__xludf.DUMMYFUNCTION("regexmatch(D$8,$A56)"),FALSE)</f>
        <v>0</v>
      </c>
      <c r="E56" s="37" t="b">
        <f>IFERROR(__xludf.DUMMYFUNCTION("regexmatch(E$8,$A56)"),TRUE)</f>
        <v>1</v>
      </c>
      <c r="F56" s="37" t="b">
        <f>IFERROR(__xludf.DUMMYFUNCTION("regexmatch(F$8,$A56)"),TRUE)</f>
        <v>1</v>
      </c>
      <c r="G56" s="37" t="b">
        <f>IFERROR(__xludf.DUMMYFUNCTION("regexmatch(G$8,$A56)"),FALSE)</f>
        <v>0</v>
      </c>
      <c r="H56" s="37" t="b">
        <f>IFERROR(__xludf.DUMMYFUNCTION("regexmatch(H$8,$A56)"),FALSE)</f>
        <v>0</v>
      </c>
      <c r="I56" s="37">
        <f t="shared" si="1"/>
        <v>2</v>
      </c>
    </row>
    <row r="57" ht="15.75" customHeight="1">
      <c r="A57" s="74" t="s">
        <v>230</v>
      </c>
      <c r="B57" s="75">
        <v>0.6666666666666666</v>
      </c>
      <c r="C57" s="37" t="b">
        <f>IFERROR(__xludf.DUMMYFUNCTION("regexmatch(C$9,$A57)"),FALSE)</f>
        <v>0</v>
      </c>
      <c r="D57" s="37" t="b">
        <f>IFERROR(__xludf.DUMMYFUNCTION("regexmatch(D$9,$A57)"),FALSE)</f>
        <v>0</v>
      </c>
      <c r="E57" s="37" t="b">
        <f>IFERROR(__xludf.DUMMYFUNCTION("regexmatch(E$9,$A57)"),TRUE)</f>
        <v>1</v>
      </c>
      <c r="F57" s="37" t="b">
        <f>IFERROR(__xludf.DUMMYFUNCTION("regexmatch(F$9,$A57)"),FALSE)</f>
        <v>0</v>
      </c>
      <c r="G57" s="37" t="b">
        <f>IFERROR(__xludf.DUMMYFUNCTION("regexmatch(G$9,$A57)"),TRUE)</f>
        <v>1</v>
      </c>
      <c r="H57" s="37" t="b">
        <f>IFERROR(__xludf.DUMMYFUNCTION("regexmatch(H$9,$A57)"),FALSE)</f>
        <v>0</v>
      </c>
      <c r="I57" s="37">
        <f t="shared" si="1"/>
        <v>2</v>
      </c>
    </row>
    <row r="58" ht="15.75" customHeight="1">
      <c r="A58" s="74" t="s">
        <v>230</v>
      </c>
      <c r="B58" s="75">
        <v>0.7083333333333334</v>
      </c>
      <c r="C58" s="37" t="b">
        <f>IFERROR(__xludf.DUMMYFUNCTION("regexmatch(C$10,$A58)"),FALSE)</f>
        <v>0</v>
      </c>
      <c r="D58" s="37" t="b">
        <f>IFERROR(__xludf.DUMMYFUNCTION("regexmatch(D$10,$A58)"),FALSE)</f>
        <v>0</v>
      </c>
      <c r="E58" s="37" t="b">
        <f>IFERROR(__xludf.DUMMYFUNCTION("regexmatch(E$10,$A58)"),TRUE)</f>
        <v>1</v>
      </c>
      <c r="F58" s="37" t="b">
        <f>IFERROR(__xludf.DUMMYFUNCTION("regexmatch(F$10,$A58)"),FALSE)</f>
        <v>0</v>
      </c>
      <c r="G58" s="37" t="b">
        <f>IFERROR(__xludf.DUMMYFUNCTION("regexmatch(G$10,$A58)"),TRUE)</f>
        <v>1</v>
      </c>
      <c r="H58" s="37" t="b">
        <f>IFERROR(__xludf.DUMMYFUNCTION("regexmatch(H$10,$A58)"),FALSE)</f>
        <v>0</v>
      </c>
      <c r="I58" s="37">
        <f t="shared" si="1"/>
        <v>2</v>
      </c>
    </row>
    <row r="59" ht="15.75" customHeight="1">
      <c r="A59" s="74" t="s">
        <v>230</v>
      </c>
      <c r="B59" s="75">
        <v>0.75</v>
      </c>
      <c r="C59" s="37" t="b">
        <f>IFERROR(__xludf.DUMMYFUNCTION("regexmatch(C$11,$A59)"),FALSE)</f>
        <v>0</v>
      </c>
      <c r="D59" s="37" t="b">
        <f>IFERROR(__xludf.DUMMYFUNCTION("regexmatch(D$11,$A59)"),TRUE)</f>
        <v>1</v>
      </c>
      <c r="E59" s="37" t="b">
        <f>IFERROR(__xludf.DUMMYFUNCTION("regexmatch(E$11,$A59)"),FALSE)</f>
        <v>0</v>
      </c>
      <c r="F59" s="37" t="b">
        <f>IFERROR(__xludf.DUMMYFUNCTION("regexmatch(F$11,$A59)"),FALSE)</f>
        <v>0</v>
      </c>
      <c r="G59" s="37" t="b">
        <f>IFERROR(__xludf.DUMMYFUNCTION("regexmatch(G$11,$A59)"),TRUE)</f>
        <v>1</v>
      </c>
      <c r="H59" s="37" t="b">
        <f>IFERROR(__xludf.DUMMYFUNCTION("regexmatch(H$11,$A59)"),FALSE)</f>
        <v>0</v>
      </c>
      <c r="I59" s="37">
        <f t="shared" si="1"/>
        <v>2</v>
      </c>
      <c r="J59" s="37"/>
    </row>
    <row r="60" ht="15.75" customHeight="1">
      <c r="A60" s="76" t="s">
        <v>230</v>
      </c>
      <c r="B60" s="77">
        <v>0.7916666666666666</v>
      </c>
      <c r="C60" s="37" t="b">
        <f>IFERROR(__xludf.DUMMYFUNCTION("regexmatch(C$12,$A60)"),TRUE)</f>
        <v>1</v>
      </c>
      <c r="D60" s="37" t="b">
        <f>IFERROR(__xludf.DUMMYFUNCTION("regexmatch(D$12,$A60)"),FALSE)</f>
        <v>0</v>
      </c>
      <c r="E60" s="37" t="b">
        <f>IFERROR(__xludf.DUMMYFUNCTION("regexmatch(E$12,$A60)"),FALSE)</f>
        <v>0</v>
      </c>
      <c r="F60" s="37" t="b">
        <f>IFERROR(__xludf.DUMMYFUNCTION("regexmatch(F$12,$A60)"),FALSE)</f>
        <v>0</v>
      </c>
      <c r="G60" s="37" t="b">
        <f>IFERROR(__xludf.DUMMYFUNCTION("regexmatch(G$12,$A60)"),TRUE)</f>
        <v>1</v>
      </c>
      <c r="H60" s="37" t="b">
        <f>IFERROR(__xludf.DUMMYFUNCTION("regexmatch(H$12,$A60)"),FALSE)</f>
        <v>0</v>
      </c>
      <c r="I60" s="37">
        <f t="shared" si="1"/>
        <v>2</v>
      </c>
      <c r="J60" s="37"/>
    </row>
    <row r="61" ht="15.75" customHeight="1">
      <c r="A61" s="74" t="s">
        <v>230</v>
      </c>
      <c r="B61" s="75">
        <v>0.8333333333333334</v>
      </c>
      <c r="C61" s="37" t="b">
        <f>IFERROR(__xludf.DUMMYFUNCTION("regexmatch(C$13,$A61)"),TRUE)</f>
        <v>1</v>
      </c>
      <c r="D61" s="37" t="b">
        <f>IFERROR(__xludf.DUMMYFUNCTION("regexmatch(D$13,$A61)"),FALSE)</f>
        <v>0</v>
      </c>
      <c r="E61" s="37" t="b">
        <f>IFERROR(__xludf.DUMMYFUNCTION("regexmatch(E$13,$A61)"),FALSE)</f>
        <v>0</v>
      </c>
      <c r="F61" s="37" t="b">
        <f>IFERROR(__xludf.DUMMYFUNCTION("regexmatch(F$13,$A61)"),FALSE)</f>
        <v>0</v>
      </c>
      <c r="G61" s="37" t="b">
        <f>IFERROR(__xludf.DUMMYFUNCTION("regexmatch(G$13,$A61)"),FALSE)</f>
        <v>0</v>
      </c>
      <c r="H61" s="37" t="b">
        <f>IFERROR(__xludf.DUMMYFUNCTION("regexmatch(H$13,$A61)"),FALSE)</f>
        <v>0</v>
      </c>
      <c r="I61" s="37">
        <f t="shared" si="1"/>
        <v>1</v>
      </c>
    </row>
    <row r="62" ht="15.75" customHeight="1">
      <c r="A62" s="72" t="s">
        <v>223</v>
      </c>
      <c r="B62" s="73">
        <v>0.375</v>
      </c>
      <c r="C62" s="37" t="b">
        <f>IFERROR(__xludf.DUMMYFUNCTION("regexmatch(C$2,$A62)"),FALSE)</f>
        <v>0</v>
      </c>
      <c r="D62" s="37" t="b">
        <f>IFERROR(__xludf.DUMMYFUNCTION("regexmatch(D$2,$A62)"),FALSE)</f>
        <v>0</v>
      </c>
      <c r="E62" s="37" t="b">
        <f>IFERROR(__xludf.DUMMYFUNCTION("regexmatch(E$2,$A62)"),FALSE)</f>
        <v>0</v>
      </c>
      <c r="F62" s="37" t="b">
        <f>IFERROR(__xludf.DUMMYFUNCTION("regexmatch(F$2,$A62)"),TRUE)</f>
        <v>1</v>
      </c>
      <c r="G62" s="37" t="b">
        <f>IFERROR(__xludf.DUMMYFUNCTION("regexmatch(G$2,$A62)"),TRUE)</f>
        <v>1</v>
      </c>
      <c r="H62" s="37" t="b">
        <f>IFERROR(__xludf.DUMMYFUNCTION("regexmatch(H$2,$A62)"),TRUE)</f>
        <v>1</v>
      </c>
      <c r="I62" s="37">
        <f t="shared" si="1"/>
        <v>3</v>
      </c>
      <c r="J62" s="37"/>
    </row>
    <row r="63" ht="15.75" customHeight="1">
      <c r="A63" s="72" t="s">
        <v>223</v>
      </c>
      <c r="B63" s="73">
        <v>0.4166666666666667</v>
      </c>
      <c r="C63" s="37" t="b">
        <f>IFERROR(__xludf.DUMMYFUNCTION("regexmatch(C$3,$A63)"),FALSE)</f>
        <v>0</v>
      </c>
      <c r="D63" s="37" t="b">
        <f>IFERROR(__xludf.DUMMYFUNCTION("regexmatch(D$3,$A63)"),FALSE)</f>
        <v>0</v>
      </c>
      <c r="E63" s="37" t="b">
        <f>IFERROR(__xludf.DUMMYFUNCTION("regexmatch(E$3,$A63)"),FALSE)</f>
        <v>0</v>
      </c>
      <c r="F63" s="37" t="b">
        <f>IFERROR(__xludf.DUMMYFUNCTION("regexmatch(F$3,$A63)"),TRUE)</f>
        <v>1</v>
      </c>
      <c r="G63" s="37" t="b">
        <f>IFERROR(__xludf.DUMMYFUNCTION("regexmatch(G$3,$A63)"),TRUE)</f>
        <v>1</v>
      </c>
      <c r="H63" s="37" t="b">
        <f>IFERROR(__xludf.DUMMYFUNCTION("regexmatch(H$3,$A63)"),FALSE)</f>
        <v>0</v>
      </c>
      <c r="I63" s="37">
        <f t="shared" si="1"/>
        <v>2</v>
      </c>
      <c r="J63" s="37"/>
    </row>
    <row r="64" ht="15.75" customHeight="1">
      <c r="A64" s="72" t="s">
        <v>223</v>
      </c>
      <c r="B64" s="73">
        <v>0.4583333333333333</v>
      </c>
      <c r="C64" s="37" t="b">
        <f>IFERROR(__xludf.DUMMYFUNCTION("regexmatch(C$4,$A64)"),FALSE)</f>
        <v>0</v>
      </c>
      <c r="D64" s="37" t="b">
        <f>IFERROR(__xludf.DUMMYFUNCTION("regexmatch(D$4,$A64)"),FALSE)</f>
        <v>0</v>
      </c>
      <c r="E64" s="37" t="b">
        <f>IFERROR(__xludf.DUMMYFUNCTION("regexmatch(E$4,$A64)"),FALSE)</f>
        <v>0</v>
      </c>
      <c r="F64" s="37" t="b">
        <f>IFERROR(__xludf.DUMMYFUNCTION("regexmatch(F$4,$A64)"),TRUE)</f>
        <v>1</v>
      </c>
      <c r="G64" s="37" t="b">
        <f>IFERROR(__xludf.DUMMYFUNCTION("regexmatch(G$4,$A64)"),TRUE)</f>
        <v>1</v>
      </c>
      <c r="H64" s="37" t="b">
        <f>IFERROR(__xludf.DUMMYFUNCTION("regexmatch(H$4,$A64)"),FALSE)</f>
        <v>0</v>
      </c>
      <c r="I64" s="37">
        <f t="shared" si="1"/>
        <v>2</v>
      </c>
      <c r="J64" s="37"/>
    </row>
    <row r="65" ht="15.75" customHeight="1">
      <c r="A65" s="72" t="s">
        <v>223</v>
      </c>
      <c r="B65" s="73">
        <v>0.5</v>
      </c>
      <c r="C65" s="37" t="b">
        <f>IFERROR(__xludf.DUMMYFUNCTION("regexmatch(C$5,$A65)"),FALSE)</f>
        <v>0</v>
      </c>
      <c r="D65" s="37" t="b">
        <f>IFERROR(__xludf.DUMMYFUNCTION("regexmatch(D$5,$A65)"),FALSE)</f>
        <v>0</v>
      </c>
      <c r="E65" s="37" t="b">
        <f>IFERROR(__xludf.DUMMYFUNCTION("regexmatch(E$5,$A65)"),FALSE)</f>
        <v>0</v>
      </c>
      <c r="F65" s="37" t="b">
        <f>IFERROR(__xludf.DUMMYFUNCTION("regexmatch(F$5,$A65)"),TRUE)</f>
        <v>1</v>
      </c>
      <c r="G65" s="37" t="b">
        <f>IFERROR(__xludf.DUMMYFUNCTION("regexmatch(G$5,$A65)"),TRUE)</f>
        <v>1</v>
      </c>
      <c r="H65" s="37" t="b">
        <f>IFERROR(__xludf.DUMMYFUNCTION("regexmatch(H$5,$A65)"),FALSE)</f>
        <v>0</v>
      </c>
      <c r="I65" s="37">
        <f t="shared" si="1"/>
        <v>2</v>
      </c>
      <c r="J65" s="37"/>
    </row>
    <row r="66" ht="15.75" customHeight="1">
      <c r="A66" s="72" t="s">
        <v>223</v>
      </c>
      <c r="B66" s="73">
        <v>0.5416666666666666</v>
      </c>
      <c r="C66" s="37" t="b">
        <f>IFERROR(__xludf.DUMMYFUNCTION("regexmatch(C$6,$A66)"),FALSE)</f>
        <v>0</v>
      </c>
      <c r="D66" s="37" t="b">
        <f>IFERROR(__xludf.DUMMYFUNCTION("regexmatch(D$6,$A66)"),FALSE)</f>
        <v>0</v>
      </c>
      <c r="E66" s="37" t="b">
        <f>IFERROR(__xludf.DUMMYFUNCTION("regexmatch(E$6,$A66)"),FALSE)</f>
        <v>0</v>
      </c>
      <c r="F66" s="37" t="b">
        <f>IFERROR(__xludf.DUMMYFUNCTION("regexmatch(F$6,$A66)"),TRUE)</f>
        <v>1</v>
      </c>
      <c r="G66" s="37" t="b">
        <f>IFERROR(__xludf.DUMMYFUNCTION("regexmatch(G$6,$A66)"),TRUE)</f>
        <v>1</v>
      </c>
      <c r="H66" s="37" t="b">
        <f>IFERROR(__xludf.DUMMYFUNCTION("regexmatch(H$6,$A66)"),FALSE)</f>
        <v>0</v>
      </c>
      <c r="I66" s="37">
        <f t="shared" si="1"/>
        <v>2</v>
      </c>
      <c r="J66" s="37"/>
    </row>
    <row r="67" ht="15.75" customHeight="1">
      <c r="A67" s="72" t="s">
        <v>223</v>
      </c>
      <c r="B67" s="73">
        <v>0.5833333333333334</v>
      </c>
      <c r="C67" s="37" t="b">
        <f>IFERROR(__xludf.DUMMYFUNCTION("regexmatch(C$7,$A67)"),FALSE)</f>
        <v>0</v>
      </c>
      <c r="D67" s="37" t="b">
        <f>IFERROR(__xludf.DUMMYFUNCTION("regexmatch(D$7,$A67)"),FALSE)</f>
        <v>0</v>
      </c>
      <c r="E67" s="37" t="b">
        <f>IFERROR(__xludf.DUMMYFUNCTION("regexmatch(E$7,$A67)"),FALSE)</f>
        <v>0</v>
      </c>
      <c r="F67" s="37" t="b">
        <f>IFERROR(__xludf.DUMMYFUNCTION("regexmatch(F$7,$A67)"),TRUE)</f>
        <v>1</v>
      </c>
      <c r="G67" s="37" t="b">
        <f>IFERROR(__xludf.DUMMYFUNCTION("regexmatch(G$7,$A67)"),TRUE)</f>
        <v>1</v>
      </c>
      <c r="H67" s="37" t="b">
        <f>IFERROR(__xludf.DUMMYFUNCTION("regexmatch(H$7,$A67)"),FALSE)</f>
        <v>0</v>
      </c>
      <c r="I67" s="37">
        <f t="shared" si="1"/>
        <v>2</v>
      </c>
      <c r="J67" s="37"/>
    </row>
    <row r="68" ht="15.75" customHeight="1">
      <c r="A68" s="72" t="s">
        <v>223</v>
      </c>
      <c r="B68" s="73">
        <v>0.625</v>
      </c>
      <c r="C68" s="37" t="b">
        <f>IFERROR(__xludf.DUMMYFUNCTION("regexmatch(C$8,$A68)"),FALSE)</f>
        <v>0</v>
      </c>
      <c r="D68" s="37" t="b">
        <f>IFERROR(__xludf.DUMMYFUNCTION("regexmatch(D$8,$A68)"),FALSE)</f>
        <v>0</v>
      </c>
      <c r="E68" s="37" t="b">
        <f>IFERROR(__xludf.DUMMYFUNCTION("regexmatch(E$8,$A68)"),FALSE)</f>
        <v>0</v>
      </c>
      <c r="F68" s="37" t="b">
        <f>IFERROR(__xludf.DUMMYFUNCTION("regexmatch(F$8,$A68)"),FALSE)</f>
        <v>0</v>
      </c>
      <c r="G68" s="37" t="b">
        <f>IFERROR(__xludf.DUMMYFUNCTION("regexmatch(G$8,$A68)"),TRUE)</f>
        <v>1</v>
      </c>
      <c r="H68" s="37" t="b">
        <f>IFERROR(__xludf.DUMMYFUNCTION("regexmatch(H$8,$A68)"),FALSE)</f>
        <v>0</v>
      </c>
      <c r="I68" s="37">
        <f t="shared" si="1"/>
        <v>1</v>
      </c>
    </row>
    <row r="69" ht="15.75" customHeight="1">
      <c r="A69" s="72" t="s">
        <v>223</v>
      </c>
      <c r="B69" s="73">
        <v>0.6666666666666666</v>
      </c>
      <c r="C69" s="37" t="b">
        <f>IFERROR(__xludf.DUMMYFUNCTION("regexmatch(C$9,$A69)"),FALSE)</f>
        <v>0</v>
      </c>
      <c r="D69" s="37" t="b">
        <f>IFERROR(__xludf.DUMMYFUNCTION("regexmatch(D$9,$A69)"),FALSE)</f>
        <v>0</v>
      </c>
      <c r="E69" s="37" t="b">
        <f>IFERROR(__xludf.DUMMYFUNCTION("regexmatch(E$9,$A69)"),FALSE)</f>
        <v>0</v>
      </c>
      <c r="F69" s="37" t="b">
        <f>IFERROR(__xludf.DUMMYFUNCTION("regexmatch(F$9,$A69)"),FALSE)</f>
        <v>0</v>
      </c>
      <c r="G69" s="37" t="b">
        <f>IFERROR(__xludf.DUMMYFUNCTION("regexmatch(G$9,$A69)"),TRUE)</f>
        <v>1</v>
      </c>
      <c r="H69" s="37" t="b">
        <f>IFERROR(__xludf.DUMMYFUNCTION("regexmatch(H$9,$A69)"),FALSE)</f>
        <v>0</v>
      </c>
      <c r="I69" s="37">
        <f t="shared" si="1"/>
        <v>1</v>
      </c>
    </row>
    <row r="70" ht="15.75" customHeight="1">
      <c r="A70" s="72" t="s">
        <v>223</v>
      </c>
      <c r="B70" s="73">
        <v>0.7083333333333334</v>
      </c>
      <c r="C70" s="37" t="b">
        <f>IFERROR(__xludf.DUMMYFUNCTION("regexmatch(C$10,$A70)"),FALSE)</f>
        <v>0</v>
      </c>
      <c r="D70" s="37" t="b">
        <f>IFERROR(__xludf.DUMMYFUNCTION("regexmatch(D$10,$A70)"),FALSE)</f>
        <v>0</v>
      </c>
      <c r="E70" s="37" t="b">
        <f>IFERROR(__xludf.DUMMYFUNCTION("regexmatch(E$10,$A70)"),FALSE)</f>
        <v>0</v>
      </c>
      <c r="F70" s="37" t="b">
        <f>IFERROR(__xludf.DUMMYFUNCTION("regexmatch(F$10,$A70)"),FALSE)</f>
        <v>0</v>
      </c>
      <c r="G70" s="37" t="b">
        <f>IFERROR(__xludf.DUMMYFUNCTION("regexmatch(G$10,$A70)"),TRUE)</f>
        <v>1</v>
      </c>
      <c r="H70" s="37" t="b">
        <f>IFERROR(__xludf.DUMMYFUNCTION("regexmatch(H$10,$A70)"),FALSE)</f>
        <v>0</v>
      </c>
      <c r="I70" s="37">
        <f t="shared" si="1"/>
        <v>1</v>
      </c>
    </row>
    <row r="71" ht="15.75" customHeight="1">
      <c r="A71" s="72" t="s">
        <v>223</v>
      </c>
      <c r="B71" s="73">
        <v>0.75</v>
      </c>
      <c r="C71" s="37" t="b">
        <f>IFERROR(__xludf.DUMMYFUNCTION("regexmatch(C$11,$A71)"),FALSE)</f>
        <v>0</v>
      </c>
      <c r="D71" s="37" t="b">
        <f>IFERROR(__xludf.DUMMYFUNCTION("regexmatch(D$11,$A71)"),TRUE)</f>
        <v>1</v>
      </c>
      <c r="E71" s="37" t="b">
        <f>IFERROR(__xludf.DUMMYFUNCTION("regexmatch(E$11,$A71)"),FALSE)</f>
        <v>0</v>
      </c>
      <c r="F71" s="37" t="b">
        <f>IFERROR(__xludf.DUMMYFUNCTION("regexmatch(F$11,$A71)"),FALSE)</f>
        <v>0</v>
      </c>
      <c r="G71" s="37" t="b">
        <f>IFERROR(__xludf.DUMMYFUNCTION("regexmatch(G$11,$A71)"),FALSE)</f>
        <v>0</v>
      </c>
      <c r="H71" s="37" t="b">
        <f>IFERROR(__xludf.DUMMYFUNCTION("regexmatch(H$11,$A71)"),FALSE)</f>
        <v>0</v>
      </c>
      <c r="I71" s="37">
        <f t="shared" si="1"/>
        <v>1</v>
      </c>
    </row>
    <row r="72" ht="15.75" customHeight="1">
      <c r="A72" s="72" t="s">
        <v>223</v>
      </c>
      <c r="B72" s="73">
        <v>0.7916666666666666</v>
      </c>
      <c r="C72" s="37" t="b">
        <f>IFERROR(__xludf.DUMMYFUNCTION("regexmatch(C$12,$A72)"),FALSE)</f>
        <v>0</v>
      </c>
      <c r="D72" s="37" t="b">
        <f>IFERROR(__xludf.DUMMYFUNCTION("regexmatch(D$12,$A72)"),FALSE)</f>
        <v>0</v>
      </c>
      <c r="E72" s="37" t="b">
        <f>IFERROR(__xludf.DUMMYFUNCTION("regexmatch(E$12,$A72)"),FALSE)</f>
        <v>0</v>
      </c>
      <c r="F72" s="37" t="b">
        <f>IFERROR(__xludf.DUMMYFUNCTION("regexmatch(F$12,$A72)"),FALSE)</f>
        <v>0</v>
      </c>
      <c r="G72" s="37" t="b">
        <f>IFERROR(__xludf.DUMMYFUNCTION("regexmatch(G$12,$A72)"),FALSE)</f>
        <v>0</v>
      </c>
      <c r="H72" s="37" t="b">
        <f>IFERROR(__xludf.DUMMYFUNCTION("regexmatch(H$12,$A72)"),FALSE)</f>
        <v>0</v>
      </c>
      <c r="I72" s="37">
        <f t="shared" si="1"/>
        <v>0</v>
      </c>
    </row>
    <row r="73" ht="15.75" customHeight="1">
      <c r="A73" s="72" t="s">
        <v>223</v>
      </c>
      <c r="B73" s="73">
        <v>0.8333333333333334</v>
      </c>
      <c r="C73" s="37" t="b">
        <f>IFERROR(__xludf.DUMMYFUNCTION("regexmatch(C$13,$A73)"),FALSE)</f>
        <v>0</v>
      </c>
      <c r="D73" s="37" t="b">
        <f>IFERROR(__xludf.DUMMYFUNCTION("regexmatch(D$13,$A73)"),FALSE)</f>
        <v>0</v>
      </c>
      <c r="E73" s="37" t="b">
        <f>IFERROR(__xludf.DUMMYFUNCTION("regexmatch(E$13,$A73)"),FALSE)</f>
        <v>0</v>
      </c>
      <c r="F73" s="37" t="b">
        <f>IFERROR(__xludf.DUMMYFUNCTION("regexmatch(F$13,$A73)"),FALSE)</f>
        <v>0</v>
      </c>
      <c r="G73" s="37" t="b">
        <f>IFERROR(__xludf.DUMMYFUNCTION("regexmatch(G$13,$A73)"),FALSE)</f>
        <v>0</v>
      </c>
      <c r="H73" s="37" t="b">
        <f>IFERROR(__xludf.DUMMYFUNCTION("regexmatch(H$13,$A73)"),FALSE)</f>
        <v>0</v>
      </c>
      <c r="I73" s="37">
        <f t="shared" si="1"/>
        <v>0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conditionalFormatting sqref="C14:H73">
    <cfRule type="expression" dxfId="24" priority="1">
      <formula>C14</formula>
    </cfRule>
  </conditionalFormatting>
  <conditionalFormatting sqref="C14:H73">
    <cfRule type="expression" dxfId="25" priority="2">
      <formula>NOT(C14)</formula>
    </cfRule>
  </conditionalFormatting>
  <drawing r:id="rId1"/>
</worksheet>
</file>